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waq-my.sharepoint.com/personal/michelle_nydegger_swiss-aquatics_ch/Documents/SAAS Projects/PISTE/PISTE 2025/Result files/Including Figures/"/>
    </mc:Choice>
  </mc:AlternateContent>
  <xr:revisionPtr revIDLastSave="465" documentId="13_ncr:1_{9488A527-BDF7-4EC9-A9C8-21C4D17A1B20}" xr6:coauthVersionLast="47" xr6:coauthVersionMax="47" xr10:uidLastSave="{FEE9A800-A138-4886-A7D1-A6102696D19A}"/>
  <workbookProtection workbookAlgorithmName="SHA-512" workbookHashValue="eH7GmVB0S43wXbl+O6T8qBOBvGBIYte6GPVe6hGf1PbbM3zFKGt4BLJb1/t8njqEytxRcNJlUjfHlUDU9t8jsQ==" workbookSaltValue="919g/pqfIfINIzHPDJo7GA==" workbookSpinCount="100000" lockStructure="1"/>
  <bookViews>
    <workbookView xWindow="-110" yWindow="-110" windowWidth="19420" windowHeight="10300" tabRatio="795" firstSheet="1" activeTab="1" xr2:uid="{A54DF769-35A5-47B4-A079-EE5287D3D53A}"/>
  </bookViews>
  <sheets>
    <sheet name="Grids_JUN-ELI_2025" sheetId="39" state="hidden" r:id="rId1"/>
    <sheet name="RANKING_JUN-ELI" sheetId="44" r:id="rId2"/>
    <sheet name="GRIDS" sheetId="14" state="hidden" r:id="rId3"/>
    <sheet name="START_LIST_JUN-ELI" sheetId="27" r:id="rId4"/>
    <sheet name="TOTAL_PISTE_2025_JUN-ELI" sheetId="2" state="hidden" r:id="rId5"/>
    <sheet name="Upper-Lower body" sheetId="9" r:id="rId6"/>
    <sheet name="Core Strength" sheetId="35" r:id="rId7"/>
    <sheet name="Flex-Extension" sheetId="10" r:id="rId8"/>
    <sheet name="Stand Leg Ext" sheetId="36" r:id="rId9"/>
    <sheet name="Basic Acro" sheetId="37" r:id="rId10"/>
    <sheet name="Propulsion combination" sheetId="31" r:id="rId11"/>
    <sheet name="Bodyboost Baracuda" sheetId="22" r:id="rId12"/>
    <sheet name="Height" sheetId="3" r:id="rId13"/>
    <sheet name="Flexibility_Water_1" sheetId="11" r:id="rId14"/>
    <sheet name="Flexibility_Water_2" sheetId="40" r:id="rId15"/>
    <sheet name="Routine Set" sheetId="18" r:id="rId16"/>
    <sheet name="Figures" sheetId="34" state="hidden" r:id="rId17"/>
  </sheets>
  <definedNames>
    <definedName name="_xlnm._FilterDatabase" localSheetId="11" hidden="1">'Bodyboost Baracuda'!$A$3:$BO$155</definedName>
    <definedName name="_xlnm._FilterDatabase" localSheetId="16" hidden="1">Figures!$A$4:$H$4</definedName>
    <definedName name="_xlnm._FilterDatabase" localSheetId="7" hidden="1">'Flex-Extension'!$B$5:$S$91</definedName>
    <definedName name="_xlnm._FilterDatabase" localSheetId="13" hidden="1">Flexibility_Water_1!$B$5:$W$5</definedName>
    <definedName name="_xlnm._FilterDatabase" localSheetId="14" hidden="1">Flexibility_Water_2!$B$5:$W$5</definedName>
    <definedName name="_xlnm._FilterDatabase" localSheetId="2" hidden="1">GRIDS!#REF!</definedName>
    <definedName name="_xlnm._FilterDatabase" localSheetId="12" hidden="1">Height!$B$3:$AI$154</definedName>
    <definedName name="_xlnm._FilterDatabase" localSheetId="15" hidden="1">'Routine Set'!$A$4:$CG$4</definedName>
    <definedName name="_xlnm._FilterDatabase" localSheetId="3" hidden="1">'START_LIST_JUN-ELI'!$A$4:$H$67</definedName>
    <definedName name="_xlnm._FilterDatabase" localSheetId="4" hidden="1">'TOTAL_PISTE_2025_JUN-ELI'!$A$1:$Y$67</definedName>
    <definedName name="_xlnm._FilterDatabase" localSheetId="5" hidden="1">'Upper-Lower body'!$B$5:$O$90</definedName>
    <definedName name="Catego">#REF!</definedName>
    <definedName name="_xlnm.Print_Area" localSheetId="11">'Bodyboost Baracuda'!$A$1:$BN$91</definedName>
    <definedName name="_xlnm.Print_Area" localSheetId="13">Flexibility_Water_1!$B$1:$V$90</definedName>
    <definedName name="_xlnm.Print_Area" localSheetId="15">'Routine Set'!$A$1:$CG$91</definedName>
    <definedName name="_xlnm.Print_Area" localSheetId="3">'START_LIST_JUN-ELI'!$C$1:$H$67</definedName>
    <definedName name="_xlnm.Print_Area" localSheetId="5">'Upper-Lower body'!$B$1:$O$90</definedName>
    <definedName name="Images">#REF!</definedName>
    <definedName name="Logo">IF(#REF!="OUI",OFFSET(#REF!,MATCH(#REF!,#REF!,0)-1,))</definedName>
    <definedName name="Nr_1st_swimmers_Comb">#REF!</definedName>
    <definedName name="Nr_1st_swimmers_Duet">#REF!</definedName>
    <definedName name="Nr_1st_swimmers_DuetT">#REF!</definedName>
    <definedName name="Nr_1st_swimmers_Highlight">#REF!</definedName>
    <definedName name="Nr_1st_swimmers_MDuet">#REF!</definedName>
    <definedName name="Nr_1st_swimmers_Solo">#REF!</definedName>
    <definedName name="Nr_1st_swimmers_SoloT">#REF!</definedName>
    <definedName name="Nr_1st_swimmers_Team">#REF!</definedName>
    <definedName name="Nr_1st_swimmers_TeamT">#REF!</definedName>
    <definedName name="Nr_preswimmers_Comb">#REF!</definedName>
    <definedName name="Nr_preswimmers_Duet">#REF!</definedName>
    <definedName name="Nr_preswimmers_DuetT">#REF!</definedName>
    <definedName name="Nr_preswimmers_Highlight">#REF!</definedName>
    <definedName name="Nr_preswimmers_MDuet1">#REF!</definedName>
    <definedName name="Nr_preswimmers_MDuetT">#REF!</definedName>
    <definedName name="Nr_preswimmers_Solo">#REF!</definedName>
    <definedName name="Nr_preswimmers_Team">#REF!</definedName>
    <definedName name="Nr_preswimmers_TeamT">#REF!</definedName>
    <definedName name="OuiNon">#REF!</definedName>
    <definedName name="Photo_Left">IF(Pictures="TRUE",OFFSET(#REF!,MATCH(#REF!,#REF!,0)-1,))</definedName>
    <definedName name="Photo_Right">IF(Pictures="TRUE",OFFSET(#REF!,MATCH(#REF!,#REF!,0)-1,))</definedName>
    <definedName name="Pictures">#REF!</definedName>
    <definedName name="Res_array_0_Comb">#REF!</definedName>
    <definedName name="Res_array_0_Duet">#REF!</definedName>
    <definedName name="Res_array_0_DuetT">#REF!</definedName>
    <definedName name="Res_array_0_Highlight">#REF!</definedName>
    <definedName name="Res_array_0_MDuet">#REF!</definedName>
    <definedName name="Res_array_0_MDuetT">#REF!</definedName>
    <definedName name="Res_array_0_Solo">#REF!</definedName>
    <definedName name="Res_array_0_SoloT">#REF!</definedName>
    <definedName name="Res_array_0_Team">#REF!</definedName>
    <definedName name="Res_array_0_TeamT">#REF!</definedName>
    <definedName name="Res_array_1_Comb">#REF!</definedName>
    <definedName name="Res_array_1_Duet">#REF!</definedName>
    <definedName name="Res_array_1_DuetT">#REF!</definedName>
    <definedName name="Res_array_1_Highlight">#REF!</definedName>
    <definedName name="Res_array_1_MDuet">#REF!</definedName>
    <definedName name="Res_array_1_MDuetT">#REF!</definedName>
    <definedName name="Res_array_1_Solo">#REF!</definedName>
    <definedName name="Res_array_1_SoloT">#REF!</definedName>
    <definedName name="Res_array_1_Team">#REF!</definedName>
    <definedName name="Res_array_1_TeamT">#REF!</definedName>
    <definedName name="Res_array_2_Comb">#REF!</definedName>
    <definedName name="Res_array_2_Duet">#REF!</definedName>
    <definedName name="Res_array_2_DuetT">#REF!</definedName>
    <definedName name="Res_array_2_Highlight">#REF!</definedName>
    <definedName name="Res_array_2_MDuet">#REF!</definedName>
    <definedName name="Res_array_2_MDuetT">#REF!</definedName>
    <definedName name="Res_array_2_Solo">#REF!</definedName>
    <definedName name="Res_array_2_SoloT">#REF!</definedName>
    <definedName name="Res_array_2_Team">#REF!</definedName>
    <definedName name="Res_array_2_TeamT">#REF!</definedName>
    <definedName name="Res_array_3_Comb">#REF!</definedName>
    <definedName name="Res_array_3_Duet">#REF!</definedName>
    <definedName name="Res_array_3_DuetT">#REF!</definedName>
    <definedName name="Res_array_3_Highlight">#REF!</definedName>
    <definedName name="Res_array_3_MDuet">#REF!</definedName>
    <definedName name="Res_array_3_MDuetT">#REF!</definedName>
    <definedName name="Res_array_3_Solo">#REF!</definedName>
    <definedName name="Res_array_3_SoloT">#REF!</definedName>
    <definedName name="Res_array_3_Team">#REF!</definedName>
    <definedName name="Res_array_3_TeamT">#REF!</definedName>
    <definedName name="Res_array_4_Comb">#REF!</definedName>
    <definedName name="Res_array_4_Duet">#REF!</definedName>
    <definedName name="Res_array_4_DuetT">#REF!</definedName>
    <definedName name="Res_array_4_Highlight">#REF!</definedName>
    <definedName name="Res_array_4_MDuet">#REF!</definedName>
    <definedName name="Res_array_4_MDuetT">#REF!</definedName>
    <definedName name="Res_array_4_Solo">#REF!</definedName>
    <definedName name="Res_array_4_SoloT">#REF!</definedName>
    <definedName name="Res_array_4_Team">#REF!</definedName>
    <definedName name="Res_array_4_TeamT">#REF!</definedName>
    <definedName name="Res_array_5_Comb">#REF!</definedName>
    <definedName name="Res_array_5_Duet">#REF!</definedName>
    <definedName name="Res_array_5_DuetT">#REF!</definedName>
    <definedName name="Res_array_5_Highlight">#REF!</definedName>
    <definedName name="Res_array_5_MDuet">#REF!</definedName>
    <definedName name="Res_array_5_MDuetT">#REF!</definedName>
    <definedName name="Res_array_5_Solo">#REF!</definedName>
    <definedName name="Res_array_5_SoloT">#REF!</definedName>
    <definedName name="Res_array_5_Team">#REF!</definedName>
    <definedName name="Res_array_5_TeamT">#REF!</definedName>
    <definedName name="Res_array_6_Comb">#REF!</definedName>
    <definedName name="Res_array_6_Duet">#REF!</definedName>
    <definedName name="Res_array_6_DuetT">#REF!</definedName>
    <definedName name="Res_array_6_Highlight">#REF!</definedName>
    <definedName name="Res_array_6_MDuet">#REF!</definedName>
    <definedName name="Res_array_6_MDuetT">#REF!</definedName>
    <definedName name="Res_array_6_Solo">#REF!</definedName>
    <definedName name="Res_array_6_SoloT">#REF!</definedName>
    <definedName name="Res_array_6_Team">#REF!</definedName>
    <definedName name="Res_array_6_TeamT">#REF!</definedName>
    <definedName name="Sprachauswahl">#REF!</definedName>
    <definedName name="TypeComp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35" l="1"/>
  <c r="H9" i="35"/>
  <c r="H10" i="35"/>
  <c r="H11" i="35"/>
  <c r="H12" i="35"/>
  <c r="H13" i="35"/>
  <c r="H14" i="35"/>
  <c r="H15" i="35"/>
  <c r="H16" i="35"/>
  <c r="H17" i="35"/>
  <c r="H18" i="35"/>
  <c r="H19" i="35"/>
  <c r="H20" i="35"/>
  <c r="H21" i="35"/>
  <c r="H22" i="35"/>
  <c r="H23" i="35"/>
  <c r="H24" i="35"/>
  <c r="H25" i="35"/>
  <c r="H26" i="35"/>
  <c r="H27" i="35"/>
  <c r="H28" i="35"/>
  <c r="H29" i="35"/>
  <c r="H30" i="35"/>
  <c r="H31" i="35"/>
  <c r="H32" i="35"/>
  <c r="H33" i="35"/>
  <c r="H34" i="35"/>
  <c r="H35" i="35"/>
  <c r="H36" i="35"/>
  <c r="H37" i="35"/>
  <c r="H38" i="35"/>
  <c r="H39" i="35"/>
  <c r="H40" i="35"/>
  <c r="H41" i="35"/>
  <c r="H42" i="35"/>
  <c r="H43" i="35"/>
  <c r="H44" i="35"/>
  <c r="H45" i="35"/>
  <c r="H46" i="35"/>
  <c r="H47" i="35"/>
  <c r="H48" i="35"/>
  <c r="H49" i="35"/>
  <c r="H50" i="35"/>
  <c r="H51" i="35"/>
  <c r="H52" i="35"/>
  <c r="H53" i="35"/>
  <c r="H54" i="35"/>
  <c r="H55" i="35"/>
  <c r="H56" i="35"/>
  <c r="H57" i="35"/>
  <c r="H58" i="35"/>
  <c r="H59" i="35"/>
  <c r="H60" i="35"/>
  <c r="H61" i="35"/>
  <c r="H62" i="35"/>
  <c r="H63" i="35"/>
  <c r="H64" i="35"/>
  <c r="H65" i="35"/>
  <c r="H66" i="35"/>
  <c r="H67" i="35"/>
  <c r="H68" i="35"/>
  <c r="H69" i="35"/>
  <c r="H70" i="35"/>
  <c r="H71" i="35"/>
  <c r="H72" i="35"/>
  <c r="H73" i="35"/>
  <c r="H74" i="35"/>
  <c r="H75" i="35"/>
  <c r="H76" i="35"/>
  <c r="H77" i="35"/>
  <c r="H78" i="35"/>
  <c r="H79" i="35"/>
  <c r="H80" i="35"/>
  <c r="H81" i="35"/>
  <c r="H82" i="35"/>
  <c r="H83" i="35"/>
  <c r="H84" i="35"/>
  <c r="H85" i="35"/>
  <c r="H86" i="35"/>
  <c r="H87" i="35"/>
  <c r="H88" i="35"/>
  <c r="H89" i="35"/>
  <c r="H90" i="35"/>
  <c r="H91" i="35"/>
  <c r="H92" i="35"/>
  <c r="H93" i="35"/>
  <c r="H94" i="35"/>
  <c r="H95" i="35"/>
  <c r="H96" i="35"/>
  <c r="H97" i="35"/>
  <c r="H98" i="35"/>
  <c r="H99" i="35"/>
  <c r="H100" i="35"/>
  <c r="H101" i="35"/>
  <c r="H102" i="35"/>
  <c r="H103" i="35"/>
  <c r="H104" i="35"/>
  <c r="H105" i="35"/>
  <c r="H106" i="35"/>
  <c r="H107" i="35"/>
  <c r="H108" i="35"/>
  <c r="H109" i="35"/>
  <c r="H110" i="35"/>
  <c r="H111" i="35"/>
  <c r="H112" i="35"/>
  <c r="H113" i="35"/>
  <c r="H114" i="35"/>
  <c r="H115" i="35"/>
  <c r="H116" i="35"/>
  <c r="H117" i="35"/>
  <c r="H118" i="35"/>
  <c r="H119" i="35"/>
  <c r="H120" i="35"/>
  <c r="H121" i="35"/>
  <c r="H122" i="35"/>
  <c r="H123" i="35"/>
  <c r="H124" i="35"/>
  <c r="H125" i="35"/>
  <c r="H126" i="35"/>
  <c r="H127" i="35"/>
  <c r="H128" i="35"/>
  <c r="H129" i="35"/>
  <c r="H130" i="35"/>
  <c r="H131" i="35"/>
  <c r="H132" i="35"/>
  <c r="H133" i="35"/>
  <c r="H134" i="35"/>
  <c r="H135" i="35"/>
  <c r="H136" i="35"/>
  <c r="H137" i="35"/>
  <c r="H138" i="35"/>
  <c r="H139" i="35"/>
  <c r="H140" i="35"/>
  <c r="H141" i="35"/>
  <c r="H142" i="35"/>
  <c r="H143" i="35"/>
  <c r="H144" i="35"/>
  <c r="H145" i="35"/>
  <c r="H146" i="35"/>
  <c r="H147" i="35"/>
  <c r="H148" i="35"/>
  <c r="H149" i="35"/>
  <c r="H150" i="35"/>
  <c r="H151" i="35"/>
  <c r="H152" i="35"/>
  <c r="H153" i="35"/>
  <c r="H154" i="35"/>
  <c r="H7" i="35"/>
  <c r="H6" i="35"/>
  <c r="G8" i="36"/>
  <c r="G9" i="36"/>
  <c r="G10" i="36"/>
  <c r="G11" i="36"/>
  <c r="G12" i="36"/>
  <c r="G13" i="36"/>
  <c r="G14" i="36"/>
  <c r="G15" i="36"/>
  <c r="G16" i="36"/>
  <c r="G17" i="36"/>
  <c r="G18" i="36"/>
  <c r="G19" i="36"/>
  <c r="G20" i="36"/>
  <c r="G21" i="36"/>
  <c r="G22" i="36"/>
  <c r="G23" i="36"/>
  <c r="G24" i="36"/>
  <c r="G25" i="36"/>
  <c r="G26" i="36"/>
  <c r="G27" i="36"/>
  <c r="G28" i="36"/>
  <c r="G29" i="36"/>
  <c r="G30" i="36"/>
  <c r="G31" i="36"/>
  <c r="G32" i="36"/>
  <c r="G33" i="36"/>
  <c r="G34" i="36"/>
  <c r="G35" i="36"/>
  <c r="G36" i="36"/>
  <c r="G37" i="36"/>
  <c r="G38" i="36"/>
  <c r="G39" i="36"/>
  <c r="G40" i="36"/>
  <c r="G41" i="36"/>
  <c r="G42" i="36"/>
  <c r="G43" i="36"/>
  <c r="G44" i="36"/>
  <c r="G45" i="36"/>
  <c r="G46" i="36"/>
  <c r="G47" i="36"/>
  <c r="G48" i="36"/>
  <c r="G49" i="36"/>
  <c r="G50" i="36"/>
  <c r="G51" i="36"/>
  <c r="G52" i="36"/>
  <c r="G53" i="36"/>
  <c r="G54" i="36"/>
  <c r="G55" i="36"/>
  <c r="G56" i="36"/>
  <c r="G57" i="36"/>
  <c r="G58" i="36"/>
  <c r="G59" i="36"/>
  <c r="G60" i="36"/>
  <c r="G61" i="36"/>
  <c r="G62" i="36"/>
  <c r="G63" i="36"/>
  <c r="G64" i="36"/>
  <c r="G65" i="36"/>
  <c r="G66" i="36"/>
  <c r="G67" i="36"/>
  <c r="G68" i="36"/>
  <c r="G69" i="36"/>
  <c r="G70" i="36"/>
  <c r="G71" i="36"/>
  <c r="G72" i="36"/>
  <c r="G73" i="36"/>
  <c r="G74" i="36"/>
  <c r="G75" i="36"/>
  <c r="G76" i="36"/>
  <c r="G77" i="36"/>
  <c r="G78" i="36"/>
  <c r="G79" i="36"/>
  <c r="G80" i="36"/>
  <c r="G81" i="36"/>
  <c r="G82" i="36"/>
  <c r="G83" i="36"/>
  <c r="G84" i="36"/>
  <c r="G85" i="36"/>
  <c r="G86" i="36"/>
  <c r="G87" i="36"/>
  <c r="G88" i="36"/>
  <c r="G89" i="36"/>
  <c r="G90" i="36"/>
  <c r="G91" i="36"/>
  <c r="G92" i="36"/>
  <c r="G93" i="36"/>
  <c r="G94" i="36"/>
  <c r="G95" i="36"/>
  <c r="G96" i="36"/>
  <c r="G97" i="36"/>
  <c r="G98" i="36"/>
  <c r="G99" i="36"/>
  <c r="G100" i="36"/>
  <c r="G101" i="36"/>
  <c r="G102" i="36"/>
  <c r="G103" i="36"/>
  <c r="G104" i="36"/>
  <c r="G105" i="36"/>
  <c r="G106" i="36"/>
  <c r="G107" i="36"/>
  <c r="G108" i="36"/>
  <c r="G109" i="36"/>
  <c r="G110" i="36"/>
  <c r="G111" i="36"/>
  <c r="G112" i="36"/>
  <c r="G113" i="36"/>
  <c r="G114" i="36"/>
  <c r="G115" i="36"/>
  <c r="G116" i="36"/>
  <c r="G117" i="36"/>
  <c r="G118" i="36"/>
  <c r="G119" i="36"/>
  <c r="G120" i="36"/>
  <c r="G121" i="36"/>
  <c r="G122" i="36"/>
  <c r="G123" i="36"/>
  <c r="G124" i="36"/>
  <c r="G125" i="36"/>
  <c r="G126" i="36"/>
  <c r="G127" i="36"/>
  <c r="G128" i="36"/>
  <c r="G129" i="36"/>
  <c r="G130" i="36"/>
  <c r="G131" i="36"/>
  <c r="G132" i="36"/>
  <c r="G133" i="36"/>
  <c r="G134" i="36"/>
  <c r="G135" i="36"/>
  <c r="G136" i="36"/>
  <c r="G137" i="36"/>
  <c r="G138" i="36"/>
  <c r="G139" i="36"/>
  <c r="G140" i="36"/>
  <c r="G141" i="36"/>
  <c r="G142" i="36"/>
  <c r="G143" i="36"/>
  <c r="G144" i="36"/>
  <c r="G145" i="36"/>
  <c r="G146" i="36"/>
  <c r="G147" i="36"/>
  <c r="G148" i="36"/>
  <c r="G149" i="36"/>
  <c r="G150" i="36"/>
  <c r="G151" i="36"/>
  <c r="G152" i="36"/>
  <c r="G153" i="36"/>
  <c r="G154" i="36"/>
  <c r="G7" i="36"/>
  <c r="G6" i="36"/>
  <c r="X6" i="31" l="1"/>
  <c r="AC6" i="31" s="1"/>
  <c r="AQ6" i="31" s="1"/>
  <c r="W6" i="31"/>
  <c r="V6" i="31"/>
  <c r="U6" i="31"/>
  <c r="Z6" i="31" s="1"/>
  <c r="T6" i="31"/>
  <c r="Y6" i="31" s="1"/>
  <c r="G9" i="37"/>
  <c r="G6" i="37"/>
  <c r="AA6" i="31" l="1"/>
  <c r="AJ6" i="31" s="1"/>
  <c r="AB6" i="31"/>
  <c r="AN6" i="31" s="1"/>
  <c r="AE6" i="31"/>
  <c r="AD6" i="31"/>
  <c r="AF6" i="31" s="1"/>
  <c r="AG6" i="31"/>
  <c r="AH6" i="31"/>
  <c r="AP6" i="31"/>
  <c r="AR6" i="31" s="1"/>
  <c r="AK6" i="31"/>
  <c r="BG7" i="18"/>
  <c r="BF7" i="18"/>
  <c r="BH7" i="18" s="1"/>
  <c r="BF8" i="18"/>
  <c r="BF9" i="18"/>
  <c r="BF10" i="18"/>
  <c r="BF11" i="18"/>
  <c r="BF12" i="18"/>
  <c r="BF13" i="18"/>
  <c r="BF14" i="18"/>
  <c r="BF15" i="18"/>
  <c r="BF16" i="18"/>
  <c r="BF17" i="18"/>
  <c r="BF18" i="18"/>
  <c r="BF19" i="18"/>
  <c r="BF20" i="18"/>
  <c r="BF21" i="18"/>
  <c r="BF22" i="18"/>
  <c r="BF23" i="18"/>
  <c r="BF24" i="18"/>
  <c r="BF25" i="18"/>
  <c r="BF26" i="18"/>
  <c r="BF27" i="18"/>
  <c r="BF28" i="18"/>
  <c r="BF29" i="18"/>
  <c r="BF30" i="18"/>
  <c r="BF31" i="18"/>
  <c r="BF32" i="18"/>
  <c r="BF33" i="18"/>
  <c r="BF34" i="18"/>
  <c r="BF35" i="18"/>
  <c r="BF36" i="18"/>
  <c r="BF37" i="18"/>
  <c r="BF38" i="18"/>
  <c r="BF39" i="18"/>
  <c r="BF40" i="18"/>
  <c r="BF41" i="18"/>
  <c r="BF42" i="18"/>
  <c r="BF43" i="18"/>
  <c r="BF44" i="18"/>
  <c r="BF45" i="18"/>
  <c r="BF46" i="18"/>
  <c r="BF47" i="18"/>
  <c r="BF48" i="18"/>
  <c r="BF49" i="18"/>
  <c r="BF50" i="18"/>
  <c r="BF51" i="18"/>
  <c r="BF52" i="18"/>
  <c r="BF53" i="18"/>
  <c r="BF54" i="18"/>
  <c r="BF55" i="18"/>
  <c r="BF56" i="18"/>
  <c r="BF57" i="18"/>
  <c r="BF58" i="18"/>
  <c r="BF59" i="18"/>
  <c r="BF60" i="18"/>
  <c r="BF61" i="18"/>
  <c r="BF62" i="18"/>
  <c r="BF63" i="18"/>
  <c r="BF64" i="18"/>
  <c r="BF65" i="18"/>
  <c r="BF66" i="18"/>
  <c r="BF67" i="18"/>
  <c r="BF68" i="18"/>
  <c r="BF69" i="18"/>
  <c r="BD7" i="18"/>
  <c r="BC7" i="18"/>
  <c r="BE7" i="18" s="1"/>
  <c r="BA7" i="18"/>
  <c r="AZ7" i="18"/>
  <c r="BB7" i="18" s="1"/>
  <c r="AX7" i="18"/>
  <c r="AW7" i="18"/>
  <c r="AY7" i="18" s="1"/>
  <c r="AU7" i="18"/>
  <c r="AT7" i="18"/>
  <c r="AV7" i="18" s="1"/>
  <c r="AS7" i="18"/>
  <c r="AR7" i="18"/>
  <c r="AQ7" i="18"/>
  <c r="AO7" i="18"/>
  <c r="AP7" i="18" s="1"/>
  <c r="BI7" i="18" s="1"/>
  <c r="AN7" i="18"/>
  <c r="N6" i="40"/>
  <c r="R6" i="40" s="1"/>
  <c r="M6" i="40"/>
  <c r="P6" i="40" s="1"/>
  <c r="S16" i="11"/>
  <c r="R16" i="11"/>
  <c r="T16" i="11" s="1"/>
  <c r="P16" i="11"/>
  <c r="O16" i="11"/>
  <c r="P66" i="11"/>
  <c r="S66" i="11"/>
  <c r="S6" i="11"/>
  <c r="R6" i="11"/>
  <c r="T6" i="11" s="1"/>
  <c r="V6" i="11" s="1"/>
  <c r="P6" i="11"/>
  <c r="P8" i="11"/>
  <c r="P9" i="11"/>
  <c r="P10" i="11"/>
  <c r="P11" i="11"/>
  <c r="P12" i="11"/>
  <c r="P13" i="11"/>
  <c r="P14" i="11"/>
  <c r="P15" i="11"/>
  <c r="P17" i="11"/>
  <c r="P18" i="11"/>
  <c r="P19" i="11"/>
  <c r="P20" i="11"/>
  <c r="P21" i="11"/>
  <c r="P22" i="11"/>
  <c r="P23" i="11"/>
  <c r="P24" i="11"/>
  <c r="P25" i="11"/>
  <c r="P26" i="11"/>
  <c r="P27" i="11"/>
  <c r="P28" i="11"/>
  <c r="P29" i="11"/>
  <c r="P30" i="11"/>
  <c r="P31" i="11"/>
  <c r="P32" i="11"/>
  <c r="P33" i="11"/>
  <c r="P34" i="11"/>
  <c r="P35" i="11"/>
  <c r="P36" i="11"/>
  <c r="P37" i="11"/>
  <c r="P38" i="11"/>
  <c r="P39" i="11"/>
  <c r="P40" i="11"/>
  <c r="P41" i="11"/>
  <c r="P42" i="11"/>
  <c r="P43" i="11"/>
  <c r="P44" i="11"/>
  <c r="P45" i="11"/>
  <c r="P46" i="11"/>
  <c r="P47" i="11"/>
  <c r="P48" i="11"/>
  <c r="P49" i="11"/>
  <c r="P50" i="11"/>
  <c r="P51" i="11"/>
  <c r="P52" i="11"/>
  <c r="P53" i="11"/>
  <c r="P54" i="11"/>
  <c r="P55" i="11"/>
  <c r="P56" i="11"/>
  <c r="P57" i="11"/>
  <c r="P58" i="11"/>
  <c r="P59" i="11"/>
  <c r="P60" i="11"/>
  <c r="P61" i="11"/>
  <c r="P62" i="11"/>
  <c r="P63" i="11"/>
  <c r="P64" i="11"/>
  <c r="P65" i="11"/>
  <c r="P67" i="11"/>
  <c r="P68" i="11"/>
  <c r="P69" i="11"/>
  <c r="P70" i="11"/>
  <c r="P71" i="11"/>
  <c r="P72" i="11"/>
  <c r="P73" i="11"/>
  <c r="P74" i="11"/>
  <c r="P75" i="11"/>
  <c r="P76" i="11"/>
  <c r="P77" i="11"/>
  <c r="P78" i="11"/>
  <c r="P79" i="11"/>
  <c r="P80" i="11"/>
  <c r="P81" i="11"/>
  <c r="P82" i="11"/>
  <c r="P83" i="11"/>
  <c r="P84" i="11"/>
  <c r="P85" i="11"/>
  <c r="P86" i="11"/>
  <c r="P87" i="11"/>
  <c r="P88" i="11"/>
  <c r="P89" i="11"/>
  <c r="P90" i="11"/>
  <c r="P91" i="11"/>
  <c r="P92" i="11"/>
  <c r="P93" i="11"/>
  <c r="P94" i="11"/>
  <c r="P95" i="11"/>
  <c r="P96" i="11"/>
  <c r="P97" i="11"/>
  <c r="P98" i="11"/>
  <c r="P99" i="11"/>
  <c r="P100" i="11"/>
  <c r="P101" i="11"/>
  <c r="P102" i="11"/>
  <c r="P103" i="11"/>
  <c r="P104" i="11"/>
  <c r="P105" i="11"/>
  <c r="P106" i="11"/>
  <c r="P107" i="11"/>
  <c r="P108" i="11"/>
  <c r="P109" i="11"/>
  <c r="P110" i="11"/>
  <c r="P111" i="11"/>
  <c r="P112" i="11"/>
  <c r="P113" i="11"/>
  <c r="P114" i="11"/>
  <c r="P115" i="11"/>
  <c r="P116" i="11"/>
  <c r="P117" i="11"/>
  <c r="P118" i="11"/>
  <c r="P119" i="11"/>
  <c r="P120" i="11"/>
  <c r="P121" i="11"/>
  <c r="P122" i="11"/>
  <c r="P123" i="11"/>
  <c r="P124" i="11"/>
  <c r="P125" i="11"/>
  <c r="P126" i="11"/>
  <c r="P127" i="11"/>
  <c r="P128" i="11"/>
  <c r="P129" i="11"/>
  <c r="P130" i="11"/>
  <c r="P131" i="11"/>
  <c r="P132" i="11"/>
  <c r="P133" i="11"/>
  <c r="P134" i="11"/>
  <c r="P135" i="11"/>
  <c r="P136" i="11"/>
  <c r="P137" i="11"/>
  <c r="P138" i="11"/>
  <c r="P139" i="11"/>
  <c r="P140" i="11"/>
  <c r="P141" i="11"/>
  <c r="P142" i="11"/>
  <c r="P143" i="11"/>
  <c r="P144" i="11"/>
  <c r="P145" i="11"/>
  <c r="P146" i="11"/>
  <c r="P147" i="11"/>
  <c r="P148" i="11"/>
  <c r="P149" i="11"/>
  <c r="P150" i="11"/>
  <c r="P151" i="11"/>
  <c r="P152" i="11"/>
  <c r="P153" i="11"/>
  <c r="P154" i="11"/>
  <c r="O9" i="11"/>
  <c r="O8" i="11"/>
  <c r="P7" i="11"/>
  <c r="O7" i="11"/>
  <c r="O6" i="11"/>
  <c r="O10" i="3"/>
  <c r="Q6" i="11" l="1"/>
  <c r="U6" i="11" s="1"/>
  <c r="Q16" i="11"/>
  <c r="U16" i="11" s="1"/>
  <c r="AL6" i="31"/>
  <c r="AS6" i="31" s="1"/>
  <c r="AM6" i="31"/>
  <c r="AO6" i="31" s="1"/>
  <c r="O6" i="40"/>
  <c r="Q6" i="40" s="1"/>
  <c r="U6" i="40" s="1"/>
  <c r="AI6" i="31"/>
  <c r="S6" i="40"/>
  <c r="T6" i="40" s="1"/>
  <c r="V6" i="40" s="1"/>
  <c r="S6" i="3" l="1"/>
  <c r="AA6" i="3" s="1"/>
  <c r="R6" i="3"/>
  <c r="X6" i="3" s="1"/>
  <c r="P6" i="3"/>
  <c r="O6" i="3"/>
  <c r="N6" i="3"/>
  <c r="Q6" i="3" s="1"/>
  <c r="U6" i="3" s="1"/>
  <c r="T6" i="3" l="1"/>
  <c r="V6" i="3" s="1"/>
  <c r="W6" i="3"/>
  <c r="Y6" i="3" s="1"/>
  <c r="Z6" i="3"/>
  <c r="AB6" i="3" s="1"/>
  <c r="AQ7" i="22"/>
  <c r="AP7" i="22"/>
  <c r="AS7" i="22" s="1"/>
  <c r="AO7" i="22"/>
  <c r="AR7" i="22" s="1"/>
  <c r="AU7" i="22" s="1"/>
  <c r="P7" i="22"/>
  <c r="S7" i="22" s="1"/>
  <c r="O7" i="22"/>
  <c r="N7" i="22"/>
  <c r="Z7" i="22" l="1"/>
  <c r="AA7" i="22"/>
  <c r="AV7" i="22"/>
  <c r="AW7" i="22" s="1"/>
  <c r="AT7" i="22"/>
  <c r="BB7" i="22" s="1"/>
  <c r="BA7" i="22"/>
  <c r="Q7" i="22"/>
  <c r="T7" i="22" s="1"/>
  <c r="R7" i="22"/>
  <c r="X7" i="22" s="1"/>
  <c r="AY7" i="22"/>
  <c r="AX7" i="22"/>
  <c r="AC6" i="3"/>
  <c r="BC7" i="22" l="1"/>
  <c r="U7" i="22"/>
  <c r="V7" i="22" s="1"/>
  <c r="W7" i="22"/>
  <c r="Y7" i="22" s="1"/>
  <c r="AB7" i="22"/>
  <c r="AZ7" i="22"/>
  <c r="I67" i="9" l="1"/>
  <c r="I65" i="9"/>
  <c r="I63" i="9"/>
  <c r="I60" i="9"/>
  <c r="I55" i="9"/>
  <c r="I53" i="9"/>
  <c r="I52" i="9"/>
  <c r="I50" i="9"/>
  <c r="I49" i="9"/>
  <c r="I47" i="9"/>
  <c r="I38" i="9"/>
  <c r="I35" i="9"/>
  <c r="I27" i="9"/>
  <c r="I23" i="9"/>
  <c r="I17" i="9"/>
  <c r="I12" i="9"/>
  <c r="BA9" i="18" l="1"/>
  <c r="AZ48" i="18"/>
  <c r="AZ54" i="18"/>
  <c r="Z70" i="18"/>
  <c r="AG70" i="18" s="1"/>
  <c r="AA70" i="18"/>
  <c r="AH70" i="18" s="1"/>
  <c r="AB70" i="18"/>
  <c r="AI70" i="18" s="1"/>
  <c r="AC70" i="18"/>
  <c r="AD70" i="18"/>
  <c r="AE70" i="18"/>
  <c r="AL70" i="18" s="1"/>
  <c r="AF70" i="18"/>
  <c r="Z71" i="18"/>
  <c r="AG71" i="18" s="1"/>
  <c r="AA71" i="18"/>
  <c r="AH71" i="18" s="1"/>
  <c r="AB71" i="18"/>
  <c r="AI71" i="18" s="1"/>
  <c r="AC71" i="18"/>
  <c r="AD71" i="18"/>
  <c r="AE71" i="18"/>
  <c r="AL71" i="18" s="1"/>
  <c r="AF71" i="18"/>
  <c r="AJ71" i="18"/>
  <c r="Z72" i="18"/>
  <c r="AG72" i="18" s="1"/>
  <c r="AA72" i="18"/>
  <c r="AH72" i="18" s="1"/>
  <c r="AB72" i="18"/>
  <c r="AI72" i="18" s="1"/>
  <c r="AC72" i="18"/>
  <c r="AD72" i="18"/>
  <c r="AE72" i="18"/>
  <c r="AL72" i="18" s="1"/>
  <c r="AF72" i="18"/>
  <c r="Z73" i="18"/>
  <c r="AG73" i="18" s="1"/>
  <c r="AA73" i="18"/>
  <c r="AH73" i="18" s="1"/>
  <c r="AB73" i="18"/>
  <c r="AI73" i="18" s="1"/>
  <c r="AC73" i="18"/>
  <c r="AJ73" i="18" s="1"/>
  <c r="AX73" i="18" s="1"/>
  <c r="AD73" i="18"/>
  <c r="AE73" i="18"/>
  <c r="AL73" i="18" s="1"/>
  <c r="AF73" i="18"/>
  <c r="Z74" i="18"/>
  <c r="AG74" i="18" s="1"/>
  <c r="AA74" i="18"/>
  <c r="AH74" i="18" s="1"/>
  <c r="AB74" i="18"/>
  <c r="AI74" i="18" s="1"/>
  <c r="AC74" i="18"/>
  <c r="AD74" i="18"/>
  <c r="AE74" i="18"/>
  <c r="AL74" i="18" s="1"/>
  <c r="AF74" i="18"/>
  <c r="Z75" i="18"/>
  <c r="AG75" i="18" s="1"/>
  <c r="AA75" i="18"/>
  <c r="AH75" i="18" s="1"/>
  <c r="AB75" i="18"/>
  <c r="AI75" i="18" s="1"/>
  <c r="AC75" i="18"/>
  <c r="AJ75" i="18" s="1"/>
  <c r="AW75" i="18" s="1"/>
  <c r="AD75" i="18"/>
  <c r="AE75" i="18"/>
  <c r="AL75" i="18" s="1"/>
  <c r="AF75" i="18"/>
  <c r="Z76" i="18"/>
  <c r="AG76" i="18" s="1"/>
  <c r="AA76" i="18"/>
  <c r="AH76" i="18" s="1"/>
  <c r="AB76" i="18"/>
  <c r="AI76" i="18" s="1"/>
  <c r="AC76" i="18"/>
  <c r="AJ76" i="18" s="1"/>
  <c r="AD76" i="18"/>
  <c r="AE76" i="18"/>
  <c r="AL76" i="18" s="1"/>
  <c r="AF76" i="18"/>
  <c r="Z77" i="18"/>
  <c r="AG77" i="18" s="1"/>
  <c r="AA77" i="18"/>
  <c r="AH77" i="18" s="1"/>
  <c r="AB77" i="18"/>
  <c r="AI77" i="18" s="1"/>
  <c r="AC77" i="18"/>
  <c r="AJ77" i="18" s="1"/>
  <c r="AD77" i="18"/>
  <c r="AE77" i="18"/>
  <c r="AL77" i="18" s="1"/>
  <c r="AF77" i="18"/>
  <c r="Z78" i="18"/>
  <c r="AG78" i="18" s="1"/>
  <c r="AA78" i="18"/>
  <c r="AH78" i="18" s="1"/>
  <c r="AB78" i="18"/>
  <c r="AI78" i="18" s="1"/>
  <c r="AC78" i="18"/>
  <c r="AD78" i="18"/>
  <c r="AE78" i="18"/>
  <c r="AL78" i="18" s="1"/>
  <c r="AF78" i="18"/>
  <c r="Z79" i="18"/>
  <c r="AG79" i="18" s="1"/>
  <c r="AA79" i="18"/>
  <c r="AH79" i="18" s="1"/>
  <c r="AB79" i="18"/>
  <c r="AI79" i="18" s="1"/>
  <c r="AC79" i="18"/>
  <c r="AJ79" i="18" s="1"/>
  <c r="AD79" i="18"/>
  <c r="AE79" i="18"/>
  <c r="AL79" i="18" s="1"/>
  <c r="AF79" i="18"/>
  <c r="Z80" i="18"/>
  <c r="AG80" i="18" s="1"/>
  <c r="AA80" i="18"/>
  <c r="AH80" i="18" s="1"/>
  <c r="AB80" i="18"/>
  <c r="AI80" i="18" s="1"/>
  <c r="AC80" i="18"/>
  <c r="AD80" i="18"/>
  <c r="AE80" i="18"/>
  <c r="AL80" i="18" s="1"/>
  <c r="AF80" i="18"/>
  <c r="Z81" i="18"/>
  <c r="AG81" i="18" s="1"/>
  <c r="AA81" i="18"/>
  <c r="AH81" i="18" s="1"/>
  <c r="AB81" i="18"/>
  <c r="AI81" i="18" s="1"/>
  <c r="AC81" i="18"/>
  <c r="AD81" i="18"/>
  <c r="AE81" i="18"/>
  <c r="AL81" i="18" s="1"/>
  <c r="AF81" i="18"/>
  <c r="Z82" i="18"/>
  <c r="AG82" i="18" s="1"/>
  <c r="AA82" i="18"/>
  <c r="AB82" i="18"/>
  <c r="AI82" i="18" s="1"/>
  <c r="AC82" i="18"/>
  <c r="AD82" i="18"/>
  <c r="AE82" i="18"/>
  <c r="AL82" i="18" s="1"/>
  <c r="AF82" i="18"/>
  <c r="AH82" i="18"/>
  <c r="Z83" i="18"/>
  <c r="AG83" i="18" s="1"/>
  <c r="AA83" i="18"/>
  <c r="AH83" i="18" s="1"/>
  <c r="AB83" i="18"/>
  <c r="AI83" i="18" s="1"/>
  <c r="AC83" i="18"/>
  <c r="AJ83" i="18" s="1"/>
  <c r="AW83" i="18" s="1"/>
  <c r="AD83" i="18"/>
  <c r="AE83" i="18"/>
  <c r="AL83" i="18" s="1"/>
  <c r="AF83" i="18"/>
  <c r="Z84" i="18"/>
  <c r="AG84" i="18" s="1"/>
  <c r="AA84" i="18"/>
  <c r="AH84" i="18" s="1"/>
  <c r="AB84" i="18"/>
  <c r="AI84" i="18" s="1"/>
  <c r="AC84" i="18"/>
  <c r="AD84" i="18"/>
  <c r="AE84" i="18"/>
  <c r="AL84" i="18" s="1"/>
  <c r="AF84" i="18"/>
  <c r="Z85" i="18"/>
  <c r="AG85" i="18" s="1"/>
  <c r="AA85" i="18"/>
  <c r="AH85" i="18" s="1"/>
  <c r="AB85" i="18"/>
  <c r="AI85" i="18" s="1"/>
  <c r="AC85" i="18"/>
  <c r="AJ85" i="18" s="1"/>
  <c r="AD85" i="18"/>
  <c r="AE85" i="18"/>
  <c r="AL85" i="18" s="1"/>
  <c r="AF85" i="18"/>
  <c r="Z86" i="18"/>
  <c r="AG86" i="18" s="1"/>
  <c r="AA86" i="18"/>
  <c r="AH86" i="18" s="1"/>
  <c r="AB86" i="18"/>
  <c r="AI86" i="18" s="1"/>
  <c r="AC86" i="18"/>
  <c r="AD86" i="18"/>
  <c r="AE86" i="18"/>
  <c r="AL86" i="18" s="1"/>
  <c r="AF86" i="18"/>
  <c r="Z87" i="18"/>
  <c r="AG87" i="18" s="1"/>
  <c r="AA87" i="18"/>
  <c r="AH87" i="18" s="1"/>
  <c r="AB87" i="18"/>
  <c r="AI87" i="18" s="1"/>
  <c r="AC87" i="18"/>
  <c r="AJ87" i="18" s="1"/>
  <c r="AD87" i="18"/>
  <c r="AE87" i="18"/>
  <c r="AL87" i="18" s="1"/>
  <c r="AF87" i="18"/>
  <c r="Z88" i="18"/>
  <c r="AG88" i="18" s="1"/>
  <c r="AA88" i="18"/>
  <c r="AH88" i="18" s="1"/>
  <c r="AB88" i="18"/>
  <c r="AI88" i="18" s="1"/>
  <c r="AC88" i="18"/>
  <c r="AD88" i="18"/>
  <c r="AE88" i="18"/>
  <c r="AL88" i="18" s="1"/>
  <c r="AF88" i="18"/>
  <c r="Z89" i="18"/>
  <c r="AG89" i="18" s="1"/>
  <c r="AA89" i="18"/>
  <c r="AH89" i="18" s="1"/>
  <c r="AB89" i="18"/>
  <c r="AI89" i="18" s="1"/>
  <c r="AC89" i="18"/>
  <c r="AJ89" i="18" s="1"/>
  <c r="AX89" i="18" s="1"/>
  <c r="AD89" i="18"/>
  <c r="AE89" i="18"/>
  <c r="AL89" i="18" s="1"/>
  <c r="AF89" i="18"/>
  <c r="Z90" i="18"/>
  <c r="AG90" i="18" s="1"/>
  <c r="AA90" i="18"/>
  <c r="AH90" i="18" s="1"/>
  <c r="AB90" i="18"/>
  <c r="AI90" i="18" s="1"/>
  <c r="AC90" i="18"/>
  <c r="AD90" i="18"/>
  <c r="AE90" i="18"/>
  <c r="AL90" i="18" s="1"/>
  <c r="AF90" i="18"/>
  <c r="Z91" i="18"/>
  <c r="AG91" i="18" s="1"/>
  <c r="AA91" i="18"/>
  <c r="AH91" i="18" s="1"/>
  <c r="AB91" i="18"/>
  <c r="AI91" i="18" s="1"/>
  <c r="AC91" i="18"/>
  <c r="AJ91" i="18" s="1"/>
  <c r="AD91" i="18"/>
  <c r="AE91" i="18"/>
  <c r="AL91" i="18" s="1"/>
  <c r="AF91" i="18"/>
  <c r="Z92" i="18"/>
  <c r="AG92" i="18" s="1"/>
  <c r="AA92" i="18"/>
  <c r="AH92" i="18" s="1"/>
  <c r="AB92" i="18"/>
  <c r="AI92" i="18" s="1"/>
  <c r="AC92" i="18"/>
  <c r="AD92" i="18"/>
  <c r="AE92" i="18"/>
  <c r="AL92" i="18" s="1"/>
  <c r="AF92" i="18"/>
  <c r="Z93" i="18"/>
  <c r="AG93" i="18" s="1"/>
  <c r="AA93" i="18"/>
  <c r="AH93" i="18" s="1"/>
  <c r="AB93" i="18"/>
  <c r="AI93" i="18" s="1"/>
  <c r="AC93" i="18"/>
  <c r="AJ93" i="18" s="1"/>
  <c r="AD93" i="18"/>
  <c r="AE93" i="18"/>
  <c r="AL93" i="18" s="1"/>
  <c r="AF93" i="18"/>
  <c r="Z94" i="18"/>
  <c r="AG94" i="18" s="1"/>
  <c r="AA94" i="18"/>
  <c r="AH94" i="18" s="1"/>
  <c r="AB94" i="18"/>
  <c r="AI94" i="18" s="1"/>
  <c r="AC94" i="18"/>
  <c r="AD94" i="18"/>
  <c r="AE94" i="18"/>
  <c r="AL94" i="18" s="1"/>
  <c r="AF94" i="18"/>
  <c r="Z95" i="18"/>
  <c r="AG95" i="18" s="1"/>
  <c r="AA95" i="18"/>
  <c r="AH95" i="18" s="1"/>
  <c r="AB95" i="18"/>
  <c r="AI95" i="18" s="1"/>
  <c r="AC95" i="18"/>
  <c r="AJ95" i="18" s="1"/>
  <c r="AD95" i="18"/>
  <c r="AE95" i="18"/>
  <c r="AL95" i="18" s="1"/>
  <c r="AF95" i="18"/>
  <c r="Z96" i="18"/>
  <c r="AG96" i="18" s="1"/>
  <c r="AA96" i="18"/>
  <c r="AH96" i="18" s="1"/>
  <c r="AB96" i="18"/>
  <c r="AI96" i="18" s="1"/>
  <c r="AC96" i="18"/>
  <c r="AD96" i="18"/>
  <c r="AE96" i="18"/>
  <c r="AL96" i="18" s="1"/>
  <c r="AF96" i="18"/>
  <c r="Z97" i="18"/>
  <c r="AG97" i="18" s="1"/>
  <c r="AA97" i="18"/>
  <c r="AH97" i="18" s="1"/>
  <c r="AB97" i="18"/>
  <c r="AI97" i="18" s="1"/>
  <c r="AC97" i="18"/>
  <c r="AJ97" i="18" s="1"/>
  <c r="AD97" i="18"/>
  <c r="AE97" i="18"/>
  <c r="AL97" i="18" s="1"/>
  <c r="AF97" i="18"/>
  <c r="Z98" i="18"/>
  <c r="AG98" i="18" s="1"/>
  <c r="AA98" i="18"/>
  <c r="AH98" i="18" s="1"/>
  <c r="AB98" i="18"/>
  <c r="AI98" i="18" s="1"/>
  <c r="AC98" i="18"/>
  <c r="AD98" i="18"/>
  <c r="AE98" i="18"/>
  <c r="AL98" i="18" s="1"/>
  <c r="AF98" i="18"/>
  <c r="Z99" i="18"/>
  <c r="AG99" i="18" s="1"/>
  <c r="AA99" i="18"/>
  <c r="AH99" i="18" s="1"/>
  <c r="AB99" i="18"/>
  <c r="AI99" i="18" s="1"/>
  <c r="AC99" i="18"/>
  <c r="AJ99" i="18" s="1"/>
  <c r="AD99" i="18"/>
  <c r="AE99" i="18"/>
  <c r="AL99" i="18" s="1"/>
  <c r="AF99" i="18"/>
  <c r="Z100" i="18"/>
  <c r="AG100" i="18" s="1"/>
  <c r="AA100" i="18"/>
  <c r="AH100" i="18" s="1"/>
  <c r="AB100" i="18"/>
  <c r="AI100" i="18" s="1"/>
  <c r="AC100" i="18"/>
  <c r="AD100" i="18"/>
  <c r="AE100" i="18"/>
  <c r="AL100" i="18" s="1"/>
  <c r="AF100" i="18"/>
  <c r="Z101" i="18"/>
  <c r="AG101" i="18" s="1"/>
  <c r="AA101" i="18"/>
  <c r="AH101" i="18" s="1"/>
  <c r="AB101" i="18"/>
  <c r="AI101" i="18" s="1"/>
  <c r="AC101" i="18"/>
  <c r="AJ101" i="18" s="1"/>
  <c r="AD101" i="18"/>
  <c r="AE101" i="18"/>
  <c r="AL101" i="18" s="1"/>
  <c r="AF101" i="18"/>
  <c r="Z102" i="18"/>
  <c r="AG102" i="18" s="1"/>
  <c r="AA102" i="18"/>
  <c r="AH102" i="18" s="1"/>
  <c r="AB102" i="18"/>
  <c r="AI102" i="18" s="1"/>
  <c r="AC102" i="18"/>
  <c r="AD102" i="18"/>
  <c r="AE102" i="18"/>
  <c r="AL102" i="18" s="1"/>
  <c r="AF102" i="18"/>
  <c r="Z103" i="18"/>
  <c r="AG103" i="18" s="1"/>
  <c r="AA103" i="18"/>
  <c r="AH103" i="18" s="1"/>
  <c r="AB103" i="18"/>
  <c r="AI103" i="18" s="1"/>
  <c r="AC103" i="18"/>
  <c r="AJ103" i="18" s="1"/>
  <c r="AD103" i="18"/>
  <c r="AE103" i="18"/>
  <c r="AL103" i="18" s="1"/>
  <c r="AF103" i="18"/>
  <c r="Z104" i="18"/>
  <c r="AG104" i="18" s="1"/>
  <c r="AA104" i="18"/>
  <c r="AH104" i="18" s="1"/>
  <c r="AB104" i="18"/>
  <c r="AI104" i="18" s="1"/>
  <c r="AC104" i="18"/>
  <c r="AD104" i="18"/>
  <c r="AE104" i="18"/>
  <c r="AL104" i="18" s="1"/>
  <c r="AF104" i="18"/>
  <c r="Z105" i="18"/>
  <c r="AG105" i="18" s="1"/>
  <c r="AA105" i="18"/>
  <c r="AH105" i="18" s="1"/>
  <c r="AB105" i="18"/>
  <c r="AI105" i="18" s="1"/>
  <c r="AC105" i="18"/>
  <c r="AJ105" i="18" s="1"/>
  <c r="AD105" i="18"/>
  <c r="AE105" i="18"/>
  <c r="AL105" i="18" s="1"/>
  <c r="AF105" i="18"/>
  <c r="Z106" i="18"/>
  <c r="AG106" i="18" s="1"/>
  <c r="AA106" i="18"/>
  <c r="AH106" i="18" s="1"/>
  <c r="AB106" i="18"/>
  <c r="AI106" i="18" s="1"/>
  <c r="AC106" i="18"/>
  <c r="AD106" i="18"/>
  <c r="AE106" i="18"/>
  <c r="AL106" i="18" s="1"/>
  <c r="AF106" i="18"/>
  <c r="Z107" i="18"/>
  <c r="AG107" i="18" s="1"/>
  <c r="AA107" i="18"/>
  <c r="AH107" i="18" s="1"/>
  <c r="AB107" i="18"/>
  <c r="AI107" i="18" s="1"/>
  <c r="AC107" i="18"/>
  <c r="AD107" i="18"/>
  <c r="AE107" i="18"/>
  <c r="AL107" i="18" s="1"/>
  <c r="AF107" i="18"/>
  <c r="Z108" i="18"/>
  <c r="AG108" i="18" s="1"/>
  <c r="AA108" i="18"/>
  <c r="AH108" i="18" s="1"/>
  <c r="AB108" i="18"/>
  <c r="AI108" i="18" s="1"/>
  <c r="AC108" i="18"/>
  <c r="AD108" i="18"/>
  <c r="AE108" i="18"/>
  <c r="AL108" i="18" s="1"/>
  <c r="AF108" i="18"/>
  <c r="Z109" i="18"/>
  <c r="AG109" i="18" s="1"/>
  <c r="AA109" i="18"/>
  <c r="AH109" i="18" s="1"/>
  <c r="AB109" i="18"/>
  <c r="AI109" i="18" s="1"/>
  <c r="AC109" i="18"/>
  <c r="AJ109" i="18" s="1"/>
  <c r="AD109" i="18"/>
  <c r="AE109" i="18"/>
  <c r="AL109" i="18" s="1"/>
  <c r="AF109" i="18"/>
  <c r="Z110" i="18"/>
  <c r="AG110" i="18" s="1"/>
  <c r="AA110" i="18"/>
  <c r="AH110" i="18" s="1"/>
  <c r="AB110" i="18"/>
  <c r="AI110" i="18" s="1"/>
  <c r="AC110" i="18"/>
  <c r="AD110" i="18"/>
  <c r="AK110" i="18" s="1"/>
  <c r="AE110" i="18"/>
  <c r="AL110" i="18" s="1"/>
  <c r="AF110" i="18"/>
  <c r="Z111" i="18"/>
  <c r="AG111" i="18" s="1"/>
  <c r="AA111" i="18"/>
  <c r="AH111" i="18" s="1"/>
  <c r="AB111" i="18"/>
  <c r="AI111" i="18" s="1"/>
  <c r="AC111" i="18"/>
  <c r="AJ111" i="18" s="1"/>
  <c r="AD111" i="18"/>
  <c r="AE111" i="18"/>
  <c r="AL111" i="18" s="1"/>
  <c r="AF111" i="18"/>
  <c r="Z112" i="18"/>
  <c r="AG112" i="18" s="1"/>
  <c r="AA112" i="18"/>
  <c r="AH112" i="18" s="1"/>
  <c r="AB112" i="18"/>
  <c r="AI112" i="18" s="1"/>
  <c r="AC112" i="18"/>
  <c r="AD112" i="18"/>
  <c r="AE112" i="18"/>
  <c r="AL112" i="18" s="1"/>
  <c r="AF112" i="18"/>
  <c r="Z113" i="18"/>
  <c r="AG113" i="18" s="1"/>
  <c r="AA113" i="18"/>
  <c r="AH113" i="18" s="1"/>
  <c r="AB113" i="18"/>
  <c r="AI113" i="18" s="1"/>
  <c r="AC113" i="18"/>
  <c r="AD113" i="18"/>
  <c r="AE113" i="18"/>
  <c r="AL113" i="18" s="1"/>
  <c r="AF113" i="18"/>
  <c r="Z114" i="18"/>
  <c r="AG114" i="18" s="1"/>
  <c r="AA114" i="18"/>
  <c r="AH114" i="18" s="1"/>
  <c r="AB114" i="18"/>
  <c r="AI114" i="18" s="1"/>
  <c r="AC114" i="18"/>
  <c r="AD114" i="18"/>
  <c r="AK114" i="18" s="1"/>
  <c r="AE114" i="18"/>
  <c r="AL114" i="18" s="1"/>
  <c r="AF114" i="18"/>
  <c r="Z115" i="18"/>
  <c r="AG115" i="18" s="1"/>
  <c r="AA115" i="18"/>
  <c r="AH115" i="18" s="1"/>
  <c r="AB115" i="18"/>
  <c r="AI115" i="18" s="1"/>
  <c r="AC115" i="18"/>
  <c r="AJ115" i="18" s="1"/>
  <c r="AW115" i="18" s="1"/>
  <c r="AD115" i="18"/>
  <c r="AE115" i="18"/>
  <c r="AL115" i="18" s="1"/>
  <c r="AF115" i="18"/>
  <c r="Z116" i="18"/>
  <c r="AG116" i="18" s="1"/>
  <c r="AA116" i="18"/>
  <c r="AH116" i="18" s="1"/>
  <c r="AB116" i="18"/>
  <c r="AI116" i="18" s="1"/>
  <c r="AC116" i="18"/>
  <c r="AD116" i="18"/>
  <c r="AE116" i="18"/>
  <c r="AL116" i="18" s="1"/>
  <c r="AF116" i="18"/>
  <c r="Z117" i="18"/>
  <c r="AG117" i="18" s="1"/>
  <c r="AA117" i="18"/>
  <c r="AH117" i="18" s="1"/>
  <c r="AB117" i="18"/>
  <c r="AI117" i="18" s="1"/>
  <c r="AC117" i="18"/>
  <c r="AJ117" i="18" s="1"/>
  <c r="AD117" i="18"/>
  <c r="AE117" i="18"/>
  <c r="AL117" i="18" s="1"/>
  <c r="AF117" i="18"/>
  <c r="Z118" i="18"/>
  <c r="AG118" i="18" s="1"/>
  <c r="AA118" i="18"/>
  <c r="AH118" i="18" s="1"/>
  <c r="AB118" i="18"/>
  <c r="AI118" i="18" s="1"/>
  <c r="AC118" i="18"/>
  <c r="AD118" i="18"/>
  <c r="AK118" i="18" s="1"/>
  <c r="AZ118" i="18" s="1"/>
  <c r="AE118" i="18"/>
  <c r="AL118" i="18" s="1"/>
  <c r="AF118" i="18"/>
  <c r="Z119" i="18"/>
  <c r="AG119" i="18" s="1"/>
  <c r="AA119" i="18"/>
  <c r="AH119" i="18" s="1"/>
  <c r="AB119" i="18"/>
  <c r="AI119" i="18" s="1"/>
  <c r="AC119" i="18"/>
  <c r="AJ119" i="18" s="1"/>
  <c r="AD119" i="18"/>
  <c r="AE119" i="18"/>
  <c r="AL119" i="18" s="1"/>
  <c r="AF119" i="18"/>
  <c r="Z120" i="18"/>
  <c r="AG120" i="18" s="1"/>
  <c r="AA120" i="18"/>
  <c r="AH120" i="18" s="1"/>
  <c r="AB120" i="18"/>
  <c r="AI120" i="18" s="1"/>
  <c r="AC120" i="18"/>
  <c r="AD120" i="18"/>
  <c r="AK120" i="18" s="1"/>
  <c r="AE120" i="18"/>
  <c r="AL120" i="18" s="1"/>
  <c r="AF120" i="18"/>
  <c r="Z121" i="18"/>
  <c r="AG121" i="18" s="1"/>
  <c r="AA121" i="18"/>
  <c r="AH121" i="18" s="1"/>
  <c r="AB121" i="18"/>
  <c r="AI121" i="18" s="1"/>
  <c r="AC121" i="18"/>
  <c r="AD121" i="18"/>
  <c r="AK121" i="18" s="1"/>
  <c r="AE121" i="18"/>
  <c r="AL121" i="18" s="1"/>
  <c r="AF121" i="18"/>
  <c r="Z122" i="18"/>
  <c r="AG122" i="18" s="1"/>
  <c r="AA122" i="18"/>
  <c r="AH122" i="18" s="1"/>
  <c r="AB122" i="18"/>
  <c r="AI122" i="18" s="1"/>
  <c r="AC122" i="18"/>
  <c r="AD122" i="18"/>
  <c r="AK122" i="18" s="1"/>
  <c r="AE122" i="18"/>
  <c r="AL122" i="18" s="1"/>
  <c r="AF122" i="18"/>
  <c r="Z123" i="18"/>
  <c r="AG123" i="18" s="1"/>
  <c r="AA123" i="18"/>
  <c r="AH123" i="18" s="1"/>
  <c r="AB123" i="18"/>
  <c r="AI123" i="18" s="1"/>
  <c r="AC123" i="18"/>
  <c r="AD123" i="18"/>
  <c r="AK123" i="18" s="1"/>
  <c r="AE123" i="18"/>
  <c r="AL123" i="18" s="1"/>
  <c r="AF123" i="18"/>
  <c r="Z124" i="18"/>
  <c r="AG124" i="18" s="1"/>
  <c r="AA124" i="18"/>
  <c r="AH124" i="18" s="1"/>
  <c r="AB124" i="18"/>
  <c r="AI124" i="18" s="1"/>
  <c r="AC124" i="18"/>
  <c r="AD124" i="18"/>
  <c r="AE124" i="18"/>
  <c r="AL124" i="18" s="1"/>
  <c r="AF124" i="18"/>
  <c r="Z125" i="18"/>
  <c r="AG125" i="18" s="1"/>
  <c r="AA125" i="18"/>
  <c r="AH125" i="18" s="1"/>
  <c r="AB125" i="18"/>
  <c r="AI125" i="18" s="1"/>
  <c r="AC125" i="18"/>
  <c r="AD125" i="18"/>
  <c r="AK125" i="18" s="1"/>
  <c r="AE125" i="18"/>
  <c r="AL125" i="18" s="1"/>
  <c r="AF125" i="18"/>
  <c r="Z126" i="18"/>
  <c r="AG126" i="18" s="1"/>
  <c r="AA126" i="18"/>
  <c r="AH126" i="18" s="1"/>
  <c r="AB126" i="18"/>
  <c r="AI126" i="18" s="1"/>
  <c r="AC126" i="18"/>
  <c r="AD126" i="18"/>
  <c r="AK126" i="18" s="1"/>
  <c r="AE126" i="18"/>
  <c r="AL126" i="18" s="1"/>
  <c r="AF126" i="18"/>
  <c r="Z127" i="18"/>
  <c r="AG127" i="18" s="1"/>
  <c r="AA127" i="18"/>
  <c r="AH127" i="18" s="1"/>
  <c r="AB127" i="18"/>
  <c r="AI127" i="18" s="1"/>
  <c r="AC127" i="18"/>
  <c r="AD127" i="18"/>
  <c r="AK127" i="18" s="1"/>
  <c r="AE127" i="18"/>
  <c r="AL127" i="18" s="1"/>
  <c r="AF127" i="18"/>
  <c r="Z128" i="18"/>
  <c r="AG128" i="18" s="1"/>
  <c r="AA128" i="18"/>
  <c r="AH128" i="18" s="1"/>
  <c r="AB128" i="18"/>
  <c r="AI128" i="18" s="1"/>
  <c r="AC128" i="18"/>
  <c r="AD128" i="18"/>
  <c r="AE128" i="18"/>
  <c r="AL128" i="18" s="1"/>
  <c r="AF128" i="18"/>
  <c r="Z129" i="18"/>
  <c r="AG129" i="18" s="1"/>
  <c r="AA129" i="18"/>
  <c r="AH129" i="18" s="1"/>
  <c r="AB129" i="18"/>
  <c r="AI129" i="18" s="1"/>
  <c r="AC129" i="18"/>
  <c r="AD129" i="18"/>
  <c r="AK129" i="18" s="1"/>
  <c r="AE129" i="18"/>
  <c r="AL129" i="18" s="1"/>
  <c r="AF129" i="18"/>
  <c r="Z130" i="18"/>
  <c r="AG130" i="18" s="1"/>
  <c r="AA130" i="18"/>
  <c r="AH130" i="18" s="1"/>
  <c r="AB130" i="18"/>
  <c r="AI130" i="18" s="1"/>
  <c r="AC130" i="18"/>
  <c r="AD130" i="18"/>
  <c r="AK130" i="18" s="1"/>
  <c r="AE130" i="18"/>
  <c r="AL130" i="18" s="1"/>
  <c r="AF130" i="18"/>
  <c r="Z131" i="18"/>
  <c r="AG131" i="18" s="1"/>
  <c r="AA131" i="18"/>
  <c r="AH131" i="18" s="1"/>
  <c r="AB131" i="18"/>
  <c r="AI131" i="18" s="1"/>
  <c r="AC131" i="18"/>
  <c r="AD131" i="18"/>
  <c r="AE131" i="18"/>
  <c r="AL131" i="18" s="1"/>
  <c r="AF131" i="18"/>
  <c r="Z132" i="18"/>
  <c r="AG132" i="18" s="1"/>
  <c r="AA132" i="18"/>
  <c r="AH132" i="18" s="1"/>
  <c r="AB132" i="18"/>
  <c r="AI132" i="18" s="1"/>
  <c r="AC132" i="18"/>
  <c r="AD132" i="18"/>
  <c r="AE132" i="18"/>
  <c r="AL132" i="18" s="1"/>
  <c r="AF132" i="18"/>
  <c r="Z133" i="18"/>
  <c r="AG133" i="18" s="1"/>
  <c r="AA133" i="18"/>
  <c r="AH133" i="18" s="1"/>
  <c r="AB133" i="18"/>
  <c r="AI133" i="18" s="1"/>
  <c r="AC133" i="18"/>
  <c r="AD133" i="18"/>
  <c r="AK133" i="18" s="1"/>
  <c r="AE133" i="18"/>
  <c r="AL133" i="18" s="1"/>
  <c r="AF133" i="18"/>
  <c r="Z134" i="18"/>
  <c r="AG134" i="18" s="1"/>
  <c r="AA134" i="18"/>
  <c r="AH134" i="18" s="1"/>
  <c r="AB134" i="18"/>
  <c r="AI134" i="18" s="1"/>
  <c r="AC134" i="18"/>
  <c r="AD134" i="18"/>
  <c r="AK134" i="18" s="1"/>
  <c r="AE134" i="18"/>
  <c r="AL134" i="18" s="1"/>
  <c r="AF134" i="18"/>
  <c r="AM134" i="18" s="1"/>
  <c r="Z135" i="18"/>
  <c r="AG135" i="18" s="1"/>
  <c r="AA135" i="18"/>
  <c r="AH135" i="18" s="1"/>
  <c r="AB135" i="18"/>
  <c r="AI135" i="18" s="1"/>
  <c r="AC135" i="18"/>
  <c r="AD135" i="18"/>
  <c r="AK135" i="18" s="1"/>
  <c r="AE135" i="18"/>
  <c r="AL135" i="18" s="1"/>
  <c r="AF135" i="18"/>
  <c r="AM135" i="18" s="1"/>
  <c r="Z136" i="18"/>
  <c r="AG136" i="18" s="1"/>
  <c r="AA136" i="18"/>
  <c r="AH136" i="18" s="1"/>
  <c r="AB136" i="18"/>
  <c r="AI136" i="18" s="1"/>
  <c r="AC136" i="18"/>
  <c r="AD136" i="18"/>
  <c r="AE136" i="18"/>
  <c r="AL136" i="18" s="1"/>
  <c r="AF136" i="18"/>
  <c r="Z137" i="18"/>
  <c r="AG137" i="18" s="1"/>
  <c r="AA137" i="18"/>
  <c r="AH137" i="18" s="1"/>
  <c r="AB137" i="18"/>
  <c r="AI137" i="18" s="1"/>
  <c r="AC137" i="18"/>
  <c r="AD137" i="18"/>
  <c r="AK137" i="18" s="1"/>
  <c r="AE137" i="18"/>
  <c r="AL137" i="18" s="1"/>
  <c r="AF137" i="18"/>
  <c r="Z138" i="18"/>
  <c r="AG138" i="18" s="1"/>
  <c r="AA138" i="18"/>
  <c r="AH138" i="18" s="1"/>
  <c r="AB138" i="18"/>
  <c r="AI138" i="18" s="1"/>
  <c r="AC138" i="18"/>
  <c r="AD138" i="18"/>
  <c r="AK138" i="18" s="1"/>
  <c r="AE138" i="18"/>
  <c r="AL138" i="18" s="1"/>
  <c r="AF138" i="18"/>
  <c r="Z139" i="18"/>
  <c r="AG139" i="18" s="1"/>
  <c r="AA139" i="18"/>
  <c r="AH139" i="18" s="1"/>
  <c r="AB139" i="18"/>
  <c r="AI139" i="18" s="1"/>
  <c r="AC139" i="18"/>
  <c r="AD139" i="18"/>
  <c r="AK139" i="18" s="1"/>
  <c r="AE139" i="18"/>
  <c r="AL139" i="18" s="1"/>
  <c r="AF139" i="18"/>
  <c r="Z140" i="18"/>
  <c r="AG140" i="18" s="1"/>
  <c r="AA140" i="18"/>
  <c r="AH140" i="18" s="1"/>
  <c r="AB140" i="18"/>
  <c r="AI140" i="18" s="1"/>
  <c r="AC140" i="18"/>
  <c r="AD140" i="18"/>
  <c r="AE140" i="18"/>
  <c r="AL140" i="18" s="1"/>
  <c r="AF140" i="18"/>
  <c r="Z141" i="18"/>
  <c r="AG141" i="18" s="1"/>
  <c r="AA141" i="18"/>
  <c r="AH141" i="18" s="1"/>
  <c r="AB141" i="18"/>
  <c r="AI141" i="18" s="1"/>
  <c r="AC141" i="18"/>
  <c r="AD141" i="18"/>
  <c r="AK141" i="18" s="1"/>
  <c r="AE141" i="18"/>
  <c r="AL141" i="18" s="1"/>
  <c r="AF141" i="18"/>
  <c r="Z142" i="18"/>
  <c r="AG142" i="18" s="1"/>
  <c r="AA142" i="18"/>
  <c r="AH142" i="18" s="1"/>
  <c r="AB142" i="18"/>
  <c r="AI142" i="18" s="1"/>
  <c r="AC142" i="18"/>
  <c r="AD142" i="18"/>
  <c r="AK142" i="18" s="1"/>
  <c r="AE142" i="18"/>
  <c r="AL142" i="18" s="1"/>
  <c r="AF142" i="18"/>
  <c r="Z143" i="18"/>
  <c r="AG143" i="18" s="1"/>
  <c r="AA143" i="18"/>
  <c r="AH143" i="18" s="1"/>
  <c r="AB143" i="18"/>
  <c r="AI143" i="18" s="1"/>
  <c r="AC143" i="18"/>
  <c r="AD143" i="18"/>
  <c r="AK143" i="18" s="1"/>
  <c r="AE143" i="18"/>
  <c r="AL143" i="18" s="1"/>
  <c r="AF143" i="18"/>
  <c r="Z144" i="18"/>
  <c r="AG144" i="18" s="1"/>
  <c r="AA144" i="18"/>
  <c r="AH144" i="18" s="1"/>
  <c r="AB144" i="18"/>
  <c r="AI144" i="18" s="1"/>
  <c r="AC144" i="18"/>
  <c r="AD144" i="18"/>
  <c r="AE144" i="18"/>
  <c r="AL144" i="18" s="1"/>
  <c r="AF144" i="18"/>
  <c r="Z145" i="18"/>
  <c r="AG145" i="18" s="1"/>
  <c r="AA145" i="18"/>
  <c r="AH145" i="18" s="1"/>
  <c r="AB145" i="18"/>
  <c r="AI145" i="18" s="1"/>
  <c r="AC145" i="18"/>
  <c r="AD145" i="18"/>
  <c r="AK145" i="18" s="1"/>
  <c r="AE145" i="18"/>
  <c r="AL145" i="18" s="1"/>
  <c r="AF145" i="18"/>
  <c r="Z146" i="18"/>
  <c r="AG146" i="18" s="1"/>
  <c r="AA146" i="18"/>
  <c r="AH146" i="18" s="1"/>
  <c r="AB146" i="18"/>
  <c r="AI146" i="18" s="1"/>
  <c r="AC146" i="18"/>
  <c r="AD146" i="18"/>
  <c r="AK146" i="18" s="1"/>
  <c r="AE146" i="18"/>
  <c r="AL146" i="18" s="1"/>
  <c r="AF146" i="18"/>
  <c r="Z147" i="18"/>
  <c r="AG147" i="18" s="1"/>
  <c r="AA147" i="18"/>
  <c r="AH147" i="18" s="1"/>
  <c r="AB147" i="18"/>
  <c r="AI147" i="18" s="1"/>
  <c r="AC147" i="18"/>
  <c r="AD147" i="18"/>
  <c r="AK147" i="18" s="1"/>
  <c r="AE147" i="18"/>
  <c r="AL147" i="18" s="1"/>
  <c r="AF147" i="18"/>
  <c r="Z148" i="18"/>
  <c r="AG148" i="18" s="1"/>
  <c r="AA148" i="18"/>
  <c r="AH148" i="18" s="1"/>
  <c r="AB148" i="18"/>
  <c r="AI148" i="18" s="1"/>
  <c r="AC148" i="18"/>
  <c r="AD148" i="18"/>
  <c r="AE148" i="18"/>
  <c r="AL148" i="18" s="1"/>
  <c r="AF148" i="18"/>
  <c r="Z149" i="18"/>
  <c r="AG149" i="18" s="1"/>
  <c r="AA149" i="18"/>
  <c r="AH149" i="18" s="1"/>
  <c r="AB149" i="18"/>
  <c r="AI149" i="18" s="1"/>
  <c r="AC149" i="18"/>
  <c r="AD149" i="18"/>
  <c r="AK149" i="18" s="1"/>
  <c r="AE149" i="18"/>
  <c r="AL149" i="18" s="1"/>
  <c r="AF149" i="18"/>
  <c r="Z150" i="18"/>
  <c r="AG150" i="18" s="1"/>
  <c r="AA150" i="18"/>
  <c r="AH150" i="18" s="1"/>
  <c r="AB150" i="18"/>
  <c r="AI150" i="18" s="1"/>
  <c r="AC150" i="18"/>
  <c r="AD150" i="18"/>
  <c r="AK150" i="18" s="1"/>
  <c r="AE150" i="18"/>
  <c r="AL150" i="18" s="1"/>
  <c r="AF150" i="18"/>
  <c r="Z151" i="18"/>
  <c r="AG151" i="18" s="1"/>
  <c r="AA151" i="18"/>
  <c r="AH151" i="18" s="1"/>
  <c r="AB151" i="18"/>
  <c r="AI151" i="18" s="1"/>
  <c r="AC151" i="18"/>
  <c r="AD151" i="18"/>
  <c r="AK151" i="18" s="1"/>
  <c r="AE151" i="18"/>
  <c r="AL151" i="18" s="1"/>
  <c r="AF151" i="18"/>
  <c r="Z152" i="18"/>
  <c r="AG152" i="18" s="1"/>
  <c r="AA152" i="18"/>
  <c r="AH152" i="18" s="1"/>
  <c r="AB152" i="18"/>
  <c r="AI152" i="18" s="1"/>
  <c r="AC152" i="18"/>
  <c r="AD152" i="18"/>
  <c r="AE152" i="18"/>
  <c r="AL152" i="18" s="1"/>
  <c r="AF152" i="18"/>
  <c r="Z153" i="18"/>
  <c r="AG153" i="18" s="1"/>
  <c r="AA153" i="18"/>
  <c r="AH153" i="18" s="1"/>
  <c r="AB153" i="18"/>
  <c r="AI153" i="18" s="1"/>
  <c r="AC153" i="18"/>
  <c r="AD153" i="18"/>
  <c r="AK153" i="18" s="1"/>
  <c r="AE153" i="18"/>
  <c r="AL153" i="18" s="1"/>
  <c r="AF153" i="18"/>
  <c r="Z154" i="18"/>
  <c r="AG154" i="18" s="1"/>
  <c r="AA154" i="18"/>
  <c r="AH154" i="18" s="1"/>
  <c r="AB154" i="18"/>
  <c r="AI154" i="18" s="1"/>
  <c r="AC154" i="18"/>
  <c r="AD154" i="18"/>
  <c r="AK154" i="18" s="1"/>
  <c r="AE154" i="18"/>
  <c r="AL154" i="18" s="1"/>
  <c r="AF154" i="18"/>
  <c r="Z155" i="18"/>
  <c r="AG155" i="18" s="1"/>
  <c r="AA155" i="18"/>
  <c r="AH155" i="18" s="1"/>
  <c r="AB155" i="18"/>
  <c r="AI155" i="18" s="1"/>
  <c r="AC155" i="18"/>
  <c r="AD155" i="18"/>
  <c r="AK155" i="18" s="1"/>
  <c r="AE155" i="18"/>
  <c r="AL155" i="18" s="1"/>
  <c r="AF155" i="18"/>
  <c r="AM143" i="18" l="1"/>
  <c r="BF143" i="18" s="1"/>
  <c r="AM133" i="18"/>
  <c r="BF133" i="18" s="1"/>
  <c r="AM121" i="18"/>
  <c r="BF121" i="18" s="1"/>
  <c r="AM77" i="18"/>
  <c r="BF77" i="18"/>
  <c r="AM153" i="18"/>
  <c r="BF153" i="18"/>
  <c r="AM148" i="18"/>
  <c r="BF148" i="18"/>
  <c r="AM82" i="18"/>
  <c r="BF82" i="18" s="1"/>
  <c r="AM141" i="18"/>
  <c r="BF141" i="18"/>
  <c r="AM119" i="18"/>
  <c r="BF119" i="18" s="1"/>
  <c r="AM146" i="18"/>
  <c r="BF146" i="18"/>
  <c r="AM107" i="18"/>
  <c r="BF107" i="18"/>
  <c r="AM102" i="18"/>
  <c r="BF102" i="18"/>
  <c r="AM90" i="18"/>
  <c r="BF90" i="18" s="1"/>
  <c r="AM139" i="18"/>
  <c r="BF139" i="18" s="1"/>
  <c r="AM83" i="18"/>
  <c r="BF83" i="18"/>
  <c r="AM122" i="18"/>
  <c r="BF122" i="18"/>
  <c r="AM100" i="18"/>
  <c r="BF100" i="18"/>
  <c r="AM88" i="18"/>
  <c r="BF88" i="18"/>
  <c r="AM78" i="18"/>
  <c r="BF78" i="18" s="1"/>
  <c r="AM137" i="18"/>
  <c r="BF137" i="18" s="1"/>
  <c r="AM127" i="18"/>
  <c r="BF127" i="18"/>
  <c r="AM142" i="18"/>
  <c r="BF142" i="18" s="1"/>
  <c r="AM132" i="18"/>
  <c r="BF132" i="18"/>
  <c r="AM120" i="18"/>
  <c r="BF120" i="18"/>
  <c r="AM98" i="18"/>
  <c r="BF98" i="18" s="1"/>
  <c r="AM86" i="18"/>
  <c r="BF86" i="18"/>
  <c r="AM76" i="18"/>
  <c r="BF76" i="18" s="1"/>
  <c r="AM152" i="18"/>
  <c r="BF152" i="18"/>
  <c r="AM147" i="18"/>
  <c r="BF147" i="18"/>
  <c r="AM125" i="18"/>
  <c r="BF125" i="18"/>
  <c r="AM108" i="18"/>
  <c r="BF108" i="18" s="1"/>
  <c r="AM103" i="18"/>
  <c r="BF103" i="18"/>
  <c r="AM91" i="18"/>
  <c r="BF91" i="18" s="1"/>
  <c r="AM81" i="18"/>
  <c r="BF81" i="18"/>
  <c r="AM116" i="18"/>
  <c r="BF116" i="18" s="1"/>
  <c r="AM92" i="18"/>
  <c r="BF92" i="18"/>
  <c r="BF135" i="18"/>
  <c r="AM113" i="18"/>
  <c r="BF113" i="18"/>
  <c r="AM96" i="18"/>
  <c r="BF96" i="18"/>
  <c r="AM84" i="18"/>
  <c r="BF84" i="18" s="1"/>
  <c r="AM126" i="18"/>
  <c r="BF126" i="18"/>
  <c r="AM109" i="18"/>
  <c r="BF109" i="18" s="1"/>
  <c r="AM151" i="18"/>
  <c r="BF151" i="18"/>
  <c r="AM124" i="18"/>
  <c r="BF124" i="18"/>
  <c r="AM80" i="18"/>
  <c r="BF80" i="18"/>
  <c r="AM112" i="18"/>
  <c r="BF112" i="18" s="1"/>
  <c r="AM115" i="18"/>
  <c r="BF115" i="18"/>
  <c r="AM155" i="18"/>
  <c r="BF155" i="18" s="1"/>
  <c r="AM123" i="18"/>
  <c r="BF123" i="18"/>
  <c r="AM101" i="18"/>
  <c r="BF101" i="18"/>
  <c r="AM89" i="18"/>
  <c r="BF89" i="18"/>
  <c r="AM79" i="18"/>
  <c r="BF79" i="18"/>
  <c r="AM99" i="18"/>
  <c r="BF99" i="18" s="1"/>
  <c r="AM87" i="18"/>
  <c r="BF87" i="18" s="1"/>
  <c r="AM136" i="18"/>
  <c r="BF136" i="18" s="1"/>
  <c r="AM104" i="18"/>
  <c r="BF104" i="18"/>
  <c r="AM131" i="18"/>
  <c r="BF131" i="18"/>
  <c r="AM114" i="18"/>
  <c r="BF114" i="18"/>
  <c r="AM97" i="18"/>
  <c r="BF97" i="18" s="1"/>
  <c r="AM85" i="18"/>
  <c r="BF85" i="18" s="1"/>
  <c r="AM129" i="18"/>
  <c r="BF129" i="18"/>
  <c r="AM95" i="18"/>
  <c r="BF95" i="18"/>
  <c r="AM144" i="18"/>
  <c r="BF144" i="18"/>
  <c r="BF134" i="18"/>
  <c r="AM117" i="18"/>
  <c r="BF117" i="18"/>
  <c r="AM154" i="18"/>
  <c r="BF154" i="18" s="1"/>
  <c r="AM149" i="18"/>
  <c r="BF149" i="18"/>
  <c r="AM110" i="18"/>
  <c r="BF110" i="18" s="1"/>
  <c r="AM105" i="18"/>
  <c r="BF105" i="18"/>
  <c r="AM93" i="18"/>
  <c r="BF93" i="18"/>
  <c r="AM140" i="18"/>
  <c r="BF140" i="18"/>
  <c r="AM130" i="18"/>
  <c r="BF130" i="18"/>
  <c r="AM150" i="18"/>
  <c r="BF150" i="18" s="1"/>
  <c r="AM145" i="18"/>
  <c r="BF145" i="18" s="1"/>
  <c r="AM118" i="18"/>
  <c r="BF118" i="18" s="1"/>
  <c r="AM138" i="18"/>
  <c r="BF138" i="18"/>
  <c r="AM128" i="18"/>
  <c r="BF128" i="18"/>
  <c r="AM111" i="18"/>
  <c r="BF111" i="18"/>
  <c r="AM106" i="18"/>
  <c r="BF106" i="18" s="1"/>
  <c r="AM94" i="18"/>
  <c r="BF94" i="18" s="1"/>
  <c r="AM73" i="18"/>
  <c r="BF73" i="18" s="1"/>
  <c r="AM74" i="18"/>
  <c r="BF74" i="18" s="1"/>
  <c r="AM75" i="18"/>
  <c r="BF75" i="18" s="1"/>
  <c r="AM70" i="18"/>
  <c r="BF70" i="18"/>
  <c r="AM72" i="18"/>
  <c r="BF72" i="18" s="1"/>
  <c r="AM71" i="18"/>
  <c r="BF71" i="18" s="1"/>
  <c r="AX38" i="18"/>
  <c r="AW37" i="18"/>
  <c r="AZ16" i="18"/>
  <c r="AW61" i="18"/>
  <c r="AW68" i="18"/>
  <c r="AW71" i="18"/>
  <c r="AX75" i="18"/>
  <c r="AY75" i="18" s="1"/>
  <c r="BR75" i="18" s="1"/>
  <c r="BT75" i="18" s="1"/>
  <c r="AZ64" i="18"/>
  <c r="AX51" i="18"/>
  <c r="AW45" i="18"/>
  <c r="AX59" i="18"/>
  <c r="AX46" i="18"/>
  <c r="AX43" i="18"/>
  <c r="AZ35" i="18"/>
  <c r="AW66" i="18"/>
  <c r="AX62" i="18"/>
  <c r="AX54" i="18"/>
  <c r="AW35" i="18"/>
  <c r="BA27" i="18"/>
  <c r="AZ59" i="18"/>
  <c r="AW53" i="18"/>
  <c r="AJ155" i="18"/>
  <c r="AW155" i="18" s="1"/>
  <c r="AX155" i="18"/>
  <c r="AJ135" i="18"/>
  <c r="AX135" i="18" s="1"/>
  <c r="AK111" i="18"/>
  <c r="BA111" i="18" s="1"/>
  <c r="BA41" i="18"/>
  <c r="BA22" i="18"/>
  <c r="AW16" i="18"/>
  <c r="AZ12" i="18"/>
  <c r="BA12" i="18"/>
  <c r="BU7" i="18"/>
  <c r="BW7" i="18" s="1"/>
  <c r="AZ8" i="18"/>
  <c r="BA8" i="18"/>
  <c r="AZ153" i="18"/>
  <c r="BA153" i="18"/>
  <c r="AJ152" i="18"/>
  <c r="AW152" i="18" s="1"/>
  <c r="AX152" i="18"/>
  <c r="AZ149" i="18"/>
  <c r="BA149" i="18"/>
  <c r="AJ148" i="18"/>
  <c r="AW148" i="18" s="1"/>
  <c r="AZ145" i="18"/>
  <c r="BA145" i="18"/>
  <c r="AJ144" i="18"/>
  <c r="AZ141" i="18"/>
  <c r="BA141" i="18"/>
  <c r="BB141" i="18"/>
  <c r="BU141" i="18" s="1"/>
  <c r="BW141" i="18" s="1"/>
  <c r="AJ140" i="18"/>
  <c r="AX140" i="18" s="1"/>
  <c r="AW140" i="18"/>
  <c r="AZ137" i="18"/>
  <c r="AJ136" i="18"/>
  <c r="AX136" i="18" s="1"/>
  <c r="AZ133" i="18"/>
  <c r="BA133" i="18"/>
  <c r="AJ132" i="18"/>
  <c r="AW132" i="18" s="1"/>
  <c r="AZ129" i="18"/>
  <c r="BA129" i="18"/>
  <c r="AJ128" i="18"/>
  <c r="AW128" i="18" s="1"/>
  <c r="AX128" i="18"/>
  <c r="AZ125" i="18"/>
  <c r="BA125" i="18"/>
  <c r="AJ124" i="18"/>
  <c r="AW124" i="18" s="1"/>
  <c r="AZ121" i="18"/>
  <c r="BA121" i="18"/>
  <c r="AW119" i="18"/>
  <c r="AX119" i="18"/>
  <c r="AK117" i="18"/>
  <c r="AZ117" i="18" s="1"/>
  <c r="AJ116" i="18"/>
  <c r="AW116" i="18" s="1"/>
  <c r="AZ114" i="18"/>
  <c r="BA114" i="18"/>
  <c r="AK112" i="18"/>
  <c r="AZ112" i="18" s="1"/>
  <c r="AW111" i="18"/>
  <c r="AX111" i="18"/>
  <c r="AK109" i="18"/>
  <c r="AZ109" i="18" s="1"/>
  <c r="AJ107" i="18"/>
  <c r="AW107" i="18" s="1"/>
  <c r="AK107" i="18"/>
  <c r="AZ107" i="18" s="1"/>
  <c r="AK105" i="18"/>
  <c r="AK103" i="18"/>
  <c r="BA103" i="18" s="1"/>
  <c r="AK101" i="18"/>
  <c r="BA101" i="18" s="1"/>
  <c r="AZ101" i="18"/>
  <c r="AK99" i="18"/>
  <c r="BA99" i="18" s="1"/>
  <c r="AK97" i="18"/>
  <c r="AK95" i="18"/>
  <c r="AZ95" i="18" s="1"/>
  <c r="AK93" i="18"/>
  <c r="BA93" i="18" s="1"/>
  <c r="AK91" i="18"/>
  <c r="AZ91" i="18" s="1"/>
  <c r="BA91" i="18"/>
  <c r="AK89" i="18"/>
  <c r="AZ89" i="18" s="1"/>
  <c r="AK87" i="18"/>
  <c r="BA87" i="18" s="1"/>
  <c r="AK85" i="18"/>
  <c r="AZ85" i="18" s="1"/>
  <c r="AK83" i="18"/>
  <c r="BA83" i="18"/>
  <c r="AZ83" i="18"/>
  <c r="BB83" i="18" s="1"/>
  <c r="BU83" i="18" s="1"/>
  <c r="BW83" i="18" s="1"/>
  <c r="AJ81" i="18"/>
  <c r="AW81" i="18" s="1"/>
  <c r="AK81" i="18"/>
  <c r="AZ81" i="18" s="1"/>
  <c r="AK79" i="18"/>
  <c r="AZ79" i="18" s="1"/>
  <c r="AW77" i="18"/>
  <c r="AK73" i="18"/>
  <c r="AZ73" i="18" s="1"/>
  <c r="BA65" i="18"/>
  <c r="AW64" i="18"/>
  <c r="AW48" i="18"/>
  <c r="BA45" i="18"/>
  <c r="AX32" i="18"/>
  <c r="AX14" i="18"/>
  <c r="BA137" i="18"/>
  <c r="AJ143" i="18"/>
  <c r="AW143" i="18" s="1"/>
  <c r="AJ139" i="18"/>
  <c r="AW139" i="18" s="1"/>
  <c r="AJ131" i="18"/>
  <c r="AX131" i="18" s="1"/>
  <c r="AJ123" i="18"/>
  <c r="AW123" i="18" s="1"/>
  <c r="AX123" i="18"/>
  <c r="AJ118" i="18"/>
  <c r="AX118" i="18" s="1"/>
  <c r="AJ110" i="18"/>
  <c r="AW110" i="18" s="1"/>
  <c r="AK77" i="18"/>
  <c r="BA77" i="18" s="1"/>
  <c r="AX8" i="18"/>
  <c r="AW8" i="18"/>
  <c r="AZ154" i="18"/>
  <c r="BA154" i="18"/>
  <c r="AJ153" i="18"/>
  <c r="AX153" i="18" s="1"/>
  <c r="BA150" i="18"/>
  <c r="AJ149" i="18"/>
  <c r="AX149" i="18" s="1"/>
  <c r="AW149" i="18"/>
  <c r="AZ146" i="18"/>
  <c r="BA146" i="18"/>
  <c r="AJ145" i="18"/>
  <c r="AX145" i="18" s="1"/>
  <c r="BA142" i="18"/>
  <c r="AZ142" i="18"/>
  <c r="AJ141" i="18"/>
  <c r="AX141" i="18" s="1"/>
  <c r="AZ138" i="18"/>
  <c r="BA138" i="18"/>
  <c r="AJ137" i="18"/>
  <c r="BA134" i="18"/>
  <c r="AZ134" i="18"/>
  <c r="AJ133" i="18"/>
  <c r="AX133" i="18" s="1"/>
  <c r="AK131" i="18"/>
  <c r="AZ131" i="18" s="1"/>
  <c r="AZ130" i="18"/>
  <c r="BA130" i="18"/>
  <c r="AJ129" i="18"/>
  <c r="AX129" i="18" s="1"/>
  <c r="BA126" i="18"/>
  <c r="AZ126" i="18"/>
  <c r="AJ125" i="18"/>
  <c r="AW125" i="18" s="1"/>
  <c r="AZ122" i="18"/>
  <c r="BA122" i="18"/>
  <c r="AJ121" i="18"/>
  <c r="AX121" i="18" s="1"/>
  <c r="BA120" i="18"/>
  <c r="AZ120" i="18"/>
  <c r="BB120" i="18" s="1"/>
  <c r="BU120" i="18" s="1"/>
  <c r="BW120" i="18" s="1"/>
  <c r="AW117" i="18"/>
  <c r="AX117" i="18"/>
  <c r="AK115" i="18"/>
  <c r="BA115" i="18" s="1"/>
  <c r="AJ114" i="18"/>
  <c r="AX114" i="18" s="1"/>
  <c r="AW109" i="18"/>
  <c r="AX109" i="18"/>
  <c r="AW105" i="18"/>
  <c r="AW103" i="18"/>
  <c r="AX103" i="18"/>
  <c r="AW101" i="18"/>
  <c r="AX101" i="18"/>
  <c r="AX99" i="18"/>
  <c r="AW97" i="18"/>
  <c r="AW95" i="18"/>
  <c r="AX95" i="18"/>
  <c r="AW93" i="18"/>
  <c r="AX93" i="18"/>
  <c r="AX91" i="18"/>
  <c r="AW89" i="18"/>
  <c r="AY89" i="18" s="1"/>
  <c r="BR89" i="18" s="1"/>
  <c r="BT89" i="18" s="1"/>
  <c r="AW87" i="18"/>
  <c r="AX87" i="18"/>
  <c r="AW85" i="18"/>
  <c r="AX85" i="18"/>
  <c r="AX83" i="18"/>
  <c r="AY83" i="18" s="1"/>
  <c r="BR83" i="18" s="1"/>
  <c r="BT83" i="18" s="1"/>
  <c r="AW79" i="18"/>
  <c r="AX79" i="18"/>
  <c r="AK76" i="18"/>
  <c r="AZ76" i="18" s="1"/>
  <c r="AZ61" i="18"/>
  <c r="AX60" i="18"/>
  <c r="BA57" i="18"/>
  <c r="AX56" i="18"/>
  <c r="AZ53" i="18"/>
  <c r="BA53" i="18"/>
  <c r="AX52" i="18"/>
  <c r="BA49" i="18"/>
  <c r="AZ49" i="18"/>
  <c r="AX36" i="18"/>
  <c r="AW36" i="18"/>
  <c r="BA33" i="18"/>
  <c r="AX17" i="18"/>
  <c r="BA13" i="18"/>
  <c r="AX105" i="18"/>
  <c r="AW99" i="18"/>
  <c r="AJ151" i="18"/>
  <c r="AX151" i="18" s="1"/>
  <c r="AJ147" i="18"/>
  <c r="AW147" i="18" s="1"/>
  <c r="AJ127" i="18"/>
  <c r="AX127" i="18" s="1"/>
  <c r="AW127" i="18"/>
  <c r="AK119" i="18"/>
  <c r="AZ119" i="18" s="1"/>
  <c r="AW67" i="18"/>
  <c r="AX28" i="18"/>
  <c r="AZ25" i="18"/>
  <c r="BA155" i="18"/>
  <c r="AZ155" i="18"/>
  <c r="BB155" i="18" s="1"/>
  <c r="BU155" i="18" s="1"/>
  <c r="BW155" i="18" s="1"/>
  <c r="AJ154" i="18"/>
  <c r="AX154" i="18" s="1"/>
  <c r="AW154" i="18"/>
  <c r="AK152" i="18"/>
  <c r="AZ151" i="18"/>
  <c r="BA151" i="18"/>
  <c r="AJ150" i="18"/>
  <c r="AW150" i="18" s="1"/>
  <c r="AK148" i="18"/>
  <c r="BA148" i="18" s="1"/>
  <c r="BA147" i="18"/>
  <c r="AZ147" i="18"/>
  <c r="AJ146" i="18"/>
  <c r="AW146" i="18" s="1"/>
  <c r="AK144" i="18"/>
  <c r="BA144" i="18" s="1"/>
  <c r="AZ143" i="18"/>
  <c r="BA143" i="18"/>
  <c r="AJ142" i="18"/>
  <c r="AX142" i="18" s="1"/>
  <c r="AK140" i="18"/>
  <c r="BA139" i="18"/>
  <c r="AZ139" i="18"/>
  <c r="BB139" i="18" s="1"/>
  <c r="BU139" i="18" s="1"/>
  <c r="BW139" i="18" s="1"/>
  <c r="AJ138" i="18"/>
  <c r="AX138" i="18" s="1"/>
  <c r="AK136" i="18"/>
  <c r="BA136" i="18" s="1"/>
  <c r="AZ135" i="18"/>
  <c r="BA135" i="18"/>
  <c r="AJ134" i="18"/>
  <c r="AW134" i="18" s="1"/>
  <c r="AK132" i="18"/>
  <c r="BA132" i="18" s="1"/>
  <c r="AJ130" i="18"/>
  <c r="AW130" i="18" s="1"/>
  <c r="AK128" i="18"/>
  <c r="BA128" i="18" s="1"/>
  <c r="AZ127" i="18"/>
  <c r="BA127" i="18"/>
  <c r="AJ126" i="18"/>
  <c r="AW126" i="18" s="1"/>
  <c r="AK124" i="18"/>
  <c r="AZ124" i="18" s="1"/>
  <c r="BA123" i="18"/>
  <c r="AZ123" i="18"/>
  <c r="AJ122" i="18"/>
  <c r="AW122" i="18" s="1"/>
  <c r="AJ120" i="18"/>
  <c r="AW120" i="18" s="1"/>
  <c r="BA118" i="18"/>
  <c r="BB118" i="18" s="1"/>
  <c r="BU118" i="18" s="1"/>
  <c r="BW118" i="18" s="1"/>
  <c r="AK116" i="18"/>
  <c r="AZ116" i="18" s="1"/>
  <c r="AX115" i="18"/>
  <c r="AY115" i="18" s="1"/>
  <c r="BR115" i="18" s="1"/>
  <c r="BT115" i="18" s="1"/>
  <c r="AJ113" i="18"/>
  <c r="AK113" i="18"/>
  <c r="BA113" i="18" s="1"/>
  <c r="AJ112" i="18"/>
  <c r="AW112" i="18" s="1"/>
  <c r="BA110" i="18"/>
  <c r="AZ110" i="18"/>
  <c r="AJ108" i="18"/>
  <c r="AW108" i="18" s="1"/>
  <c r="AK108" i="18"/>
  <c r="AZ108" i="18" s="1"/>
  <c r="AJ106" i="18"/>
  <c r="AX106" i="18" s="1"/>
  <c r="AK106" i="18"/>
  <c r="BA106" i="18" s="1"/>
  <c r="AJ104" i="18"/>
  <c r="AX104" i="18" s="1"/>
  <c r="AK104" i="18"/>
  <c r="AZ104" i="18" s="1"/>
  <c r="AJ102" i="18"/>
  <c r="AW102" i="18" s="1"/>
  <c r="AK102" i="18"/>
  <c r="AZ102" i="18" s="1"/>
  <c r="AJ100" i="18"/>
  <c r="AX100" i="18" s="1"/>
  <c r="AK100" i="18"/>
  <c r="AZ100" i="18" s="1"/>
  <c r="AJ98" i="18"/>
  <c r="AW98" i="18" s="1"/>
  <c r="AK98" i="18"/>
  <c r="BA98" i="18" s="1"/>
  <c r="AJ96" i="18"/>
  <c r="AX96" i="18" s="1"/>
  <c r="AK96" i="18"/>
  <c r="BA96" i="18" s="1"/>
  <c r="AJ94" i="18"/>
  <c r="AW94" i="18" s="1"/>
  <c r="AK94" i="18"/>
  <c r="BA94" i="18" s="1"/>
  <c r="AJ92" i="18"/>
  <c r="AW92" i="18" s="1"/>
  <c r="AK92" i="18"/>
  <c r="BA92" i="18" s="1"/>
  <c r="AJ90" i="18"/>
  <c r="AX90" i="18" s="1"/>
  <c r="AK90" i="18"/>
  <c r="AZ90" i="18" s="1"/>
  <c r="AJ88" i="18"/>
  <c r="AW88" i="18" s="1"/>
  <c r="AK88" i="18"/>
  <c r="BA88" i="18" s="1"/>
  <c r="AJ86" i="18"/>
  <c r="AW86" i="18" s="1"/>
  <c r="AK86" i="18"/>
  <c r="AZ86" i="18" s="1"/>
  <c r="AJ84" i="18"/>
  <c r="AW84" i="18" s="1"/>
  <c r="AK84" i="18"/>
  <c r="AZ84" i="18" s="1"/>
  <c r="AJ82" i="18"/>
  <c r="AX82" i="18" s="1"/>
  <c r="AK82" i="18"/>
  <c r="BA82" i="18" s="1"/>
  <c r="AJ80" i="18"/>
  <c r="AK80" i="18"/>
  <c r="AZ80" i="18" s="1"/>
  <c r="AJ78" i="18"/>
  <c r="AX78" i="18" s="1"/>
  <c r="AK78" i="18"/>
  <c r="AZ78" i="18" s="1"/>
  <c r="BA78" i="18"/>
  <c r="AW76" i="18"/>
  <c r="AK75" i="18"/>
  <c r="BA75" i="18" s="1"/>
  <c r="AK71" i="18"/>
  <c r="AZ71" i="18" s="1"/>
  <c r="AX40" i="18"/>
  <c r="AZ37" i="18"/>
  <c r="AX24" i="18"/>
  <c r="AX21" i="18"/>
  <c r="AW21" i="18"/>
  <c r="AZ18" i="18"/>
  <c r="AW15" i="18"/>
  <c r="AX97" i="18"/>
  <c r="AW91" i="18"/>
  <c r="AZ150" i="18"/>
  <c r="BA73" i="18"/>
  <c r="AZ68" i="18"/>
  <c r="BA66" i="18"/>
  <c r="BA62" i="18"/>
  <c r="AZ58" i="18"/>
  <c r="BA58" i="18"/>
  <c r="BA54" i="18"/>
  <c r="BB54" i="18" s="1"/>
  <c r="BU54" i="18" s="1"/>
  <c r="BW54" i="18" s="1"/>
  <c r="AZ50" i="18"/>
  <c r="BA50" i="18"/>
  <c r="BA46" i="18"/>
  <c r="AZ42" i="18"/>
  <c r="BA42" i="18"/>
  <c r="BA38" i="18"/>
  <c r="AZ34" i="18"/>
  <c r="BA34" i="18"/>
  <c r="BA30" i="18"/>
  <c r="AW29" i="18"/>
  <c r="AZ26" i="18"/>
  <c r="BA26" i="18"/>
  <c r="AX25" i="18"/>
  <c r="AW25" i="18"/>
  <c r="AZ23" i="18"/>
  <c r="BA23" i="18"/>
  <c r="AW22" i="18"/>
  <c r="BA19" i="18"/>
  <c r="AW18" i="18"/>
  <c r="AZ14" i="18"/>
  <c r="AX13" i="18"/>
  <c r="AW12" i="18"/>
  <c r="AX12" i="18"/>
  <c r="BA11" i="18"/>
  <c r="AZ10" i="18"/>
  <c r="BA10" i="18"/>
  <c r="BO7" i="18"/>
  <c r="BQ7" i="18" s="1"/>
  <c r="AX76" i="18"/>
  <c r="AW73" i="18"/>
  <c r="AY73" i="18" s="1"/>
  <c r="BR73" i="18" s="1"/>
  <c r="BT73" i="18" s="1"/>
  <c r="AX71" i="18"/>
  <c r="AY71" i="18" s="1"/>
  <c r="BR71" i="18" s="1"/>
  <c r="BT71" i="18" s="1"/>
  <c r="AX65" i="18"/>
  <c r="AW62" i="18"/>
  <c r="AW59" i="18"/>
  <c r="AX57" i="18"/>
  <c r="AW54" i="18"/>
  <c r="AW51" i="18"/>
  <c r="AX49" i="18"/>
  <c r="AW46" i="18"/>
  <c r="AX41" i="18"/>
  <c r="AW38" i="18"/>
  <c r="AZ46" i="18"/>
  <c r="AZ40" i="18"/>
  <c r="AZ27" i="18"/>
  <c r="AJ74" i="18"/>
  <c r="AW74" i="18" s="1"/>
  <c r="AK74" i="18"/>
  <c r="BA74" i="18" s="1"/>
  <c r="AJ72" i="18"/>
  <c r="AW72" i="18" s="1"/>
  <c r="AK72" i="18"/>
  <c r="AZ72" i="18" s="1"/>
  <c r="AJ70" i="18"/>
  <c r="AW70" i="18" s="1"/>
  <c r="AK70" i="18"/>
  <c r="BA70" i="18" s="1"/>
  <c r="AZ63" i="18"/>
  <c r="BA63" i="18"/>
  <c r="BA59" i="18"/>
  <c r="AZ55" i="18"/>
  <c r="BA55" i="18"/>
  <c r="BA51" i="18"/>
  <c r="AZ47" i="18"/>
  <c r="BA47" i="18"/>
  <c r="BA43" i="18"/>
  <c r="AZ39" i="18"/>
  <c r="BA39" i="18"/>
  <c r="BA35" i="18"/>
  <c r="AW34" i="18"/>
  <c r="BA32" i="18"/>
  <c r="AZ31" i="18"/>
  <c r="BA31" i="18"/>
  <c r="AW30" i="18"/>
  <c r="AX26" i="18"/>
  <c r="AW23" i="18"/>
  <c r="AZ20" i="18"/>
  <c r="BA20" i="18"/>
  <c r="AW19" i="18"/>
  <c r="AW11" i="18"/>
  <c r="AW10" i="18"/>
  <c r="AX10" i="18"/>
  <c r="AZ9" i="18"/>
  <c r="BB9" i="18" s="1"/>
  <c r="BU9" i="18" s="1"/>
  <c r="BW9" i="18" s="1"/>
  <c r="AX77" i="18"/>
  <c r="AX68" i="18"/>
  <c r="AX66" i="18"/>
  <c r="AY66" i="18" s="1"/>
  <c r="BR66" i="18" s="1"/>
  <c r="BT66" i="18" s="1"/>
  <c r="AW65" i="18"/>
  <c r="AX63" i="18"/>
  <c r="AX58" i="18"/>
  <c r="AW57" i="18"/>
  <c r="AX55" i="18"/>
  <c r="AX50" i="18"/>
  <c r="AW49" i="18"/>
  <c r="AX47" i="18"/>
  <c r="AX42" i="18"/>
  <c r="AW41" i="18"/>
  <c r="AX39" i="18"/>
  <c r="AZ51" i="18"/>
  <c r="AZ38" i="18"/>
  <c r="AZ19" i="18"/>
  <c r="BA69" i="18"/>
  <c r="AZ67" i="18"/>
  <c r="BA64" i="18"/>
  <c r="AZ60" i="18"/>
  <c r="BA60" i="18"/>
  <c r="BA56" i="18"/>
  <c r="AZ52" i="18"/>
  <c r="BA52" i="18"/>
  <c r="BA48" i="18"/>
  <c r="BB48" i="18" s="1"/>
  <c r="BU48" i="18" s="1"/>
  <c r="BW48" i="18" s="1"/>
  <c r="BA40" i="18"/>
  <c r="BB40" i="18" s="1"/>
  <c r="BU40" i="18" s="1"/>
  <c r="BW40" i="18" s="1"/>
  <c r="AZ36" i="18"/>
  <c r="BA36" i="18"/>
  <c r="AX31" i="18"/>
  <c r="AW31" i="18"/>
  <c r="AZ28" i="18"/>
  <c r="BA28" i="18"/>
  <c r="AX27" i="18"/>
  <c r="BA24" i="18"/>
  <c r="AZ21" i="18"/>
  <c r="BA21" i="18"/>
  <c r="AX20" i="18"/>
  <c r="AZ17" i="18"/>
  <c r="BA16" i="18"/>
  <c r="BB16" i="18" s="1"/>
  <c r="BU16" i="18" s="1"/>
  <c r="BW16" i="18" s="1"/>
  <c r="AZ15" i="18"/>
  <c r="BA15" i="18"/>
  <c r="BA14" i="18"/>
  <c r="AW9" i="18"/>
  <c r="AW63" i="18"/>
  <c r="AX61" i="18"/>
  <c r="AW58" i="18"/>
  <c r="AW55" i="18"/>
  <c r="AW50" i="18"/>
  <c r="AW47" i="18"/>
  <c r="AX45" i="18"/>
  <c r="AW42" i="18"/>
  <c r="AW39" i="18"/>
  <c r="AX37" i="18"/>
  <c r="AX33" i="18"/>
  <c r="AZ62" i="18"/>
  <c r="AZ56" i="18"/>
  <c r="AZ43" i="18"/>
  <c r="AZ30" i="18"/>
  <c r="AZ24" i="18"/>
  <c r="BA17" i="18"/>
  <c r="AZ11" i="18"/>
  <c r="BC69" i="18"/>
  <c r="L154" i="40"/>
  <c r="K154" i="40"/>
  <c r="D154" i="40"/>
  <c r="C154" i="40"/>
  <c r="L153" i="40"/>
  <c r="K153" i="40"/>
  <c r="D153" i="40"/>
  <c r="C153" i="40"/>
  <c r="L152" i="40"/>
  <c r="N152" i="40" s="1"/>
  <c r="S152" i="40" s="1"/>
  <c r="K152" i="40"/>
  <c r="M152" i="40" s="1"/>
  <c r="D152" i="40"/>
  <c r="C152" i="40"/>
  <c r="L151" i="40"/>
  <c r="K151" i="40"/>
  <c r="D151" i="40"/>
  <c r="C151" i="40"/>
  <c r="L150" i="40"/>
  <c r="K150" i="40"/>
  <c r="D150" i="40"/>
  <c r="C150" i="40"/>
  <c r="L149" i="40"/>
  <c r="N149" i="40" s="1"/>
  <c r="R149" i="40" s="1"/>
  <c r="K149" i="40"/>
  <c r="D149" i="40"/>
  <c r="C149" i="40"/>
  <c r="L148" i="40"/>
  <c r="K148" i="40"/>
  <c r="D148" i="40"/>
  <c r="C148" i="40"/>
  <c r="L147" i="40"/>
  <c r="K147" i="40"/>
  <c r="D147" i="40"/>
  <c r="C147" i="40"/>
  <c r="L146" i="40"/>
  <c r="K146" i="40"/>
  <c r="D146" i="40"/>
  <c r="C146" i="40"/>
  <c r="L145" i="40"/>
  <c r="K145" i="40"/>
  <c r="M145" i="40" s="1"/>
  <c r="D145" i="40"/>
  <c r="C145" i="40"/>
  <c r="L144" i="40"/>
  <c r="K144" i="40"/>
  <c r="D144" i="40"/>
  <c r="C144" i="40"/>
  <c r="L143" i="40"/>
  <c r="K143" i="40"/>
  <c r="D143" i="40"/>
  <c r="C143" i="40"/>
  <c r="L142" i="40"/>
  <c r="K142" i="40"/>
  <c r="D142" i="40"/>
  <c r="C142" i="40"/>
  <c r="L141" i="40"/>
  <c r="N141" i="40" s="1"/>
  <c r="K141" i="40"/>
  <c r="D141" i="40"/>
  <c r="C141" i="40"/>
  <c r="L140" i="40"/>
  <c r="N140" i="40" s="1"/>
  <c r="S140" i="40" s="1"/>
  <c r="K140" i="40"/>
  <c r="D140" i="40"/>
  <c r="C140" i="40"/>
  <c r="L139" i="40"/>
  <c r="K139" i="40"/>
  <c r="D139" i="40"/>
  <c r="C139" i="40"/>
  <c r="L138" i="40"/>
  <c r="K138" i="40"/>
  <c r="D138" i="40"/>
  <c r="C138" i="40"/>
  <c r="L137" i="40"/>
  <c r="N137" i="40" s="1"/>
  <c r="R137" i="40" s="1"/>
  <c r="K137" i="40"/>
  <c r="D137" i="40"/>
  <c r="C137" i="40"/>
  <c r="L136" i="40"/>
  <c r="N136" i="40" s="1"/>
  <c r="S136" i="40" s="1"/>
  <c r="K136" i="40"/>
  <c r="D136" i="40"/>
  <c r="C136" i="40"/>
  <c r="L135" i="40"/>
  <c r="K135" i="40"/>
  <c r="D135" i="40"/>
  <c r="C135" i="40"/>
  <c r="L134" i="40"/>
  <c r="K134" i="40"/>
  <c r="D134" i="40"/>
  <c r="C134" i="40"/>
  <c r="L133" i="40"/>
  <c r="N133" i="40" s="1"/>
  <c r="R133" i="40" s="1"/>
  <c r="K133" i="40"/>
  <c r="D133" i="40"/>
  <c r="C133" i="40"/>
  <c r="L132" i="40"/>
  <c r="N132" i="40" s="1"/>
  <c r="S132" i="40" s="1"/>
  <c r="K132" i="40"/>
  <c r="M132" i="40" s="1"/>
  <c r="D132" i="40"/>
  <c r="C132" i="40"/>
  <c r="L131" i="40"/>
  <c r="K131" i="40"/>
  <c r="D131" i="40"/>
  <c r="C131" i="40"/>
  <c r="L130" i="40"/>
  <c r="K130" i="40"/>
  <c r="D130" i="40"/>
  <c r="C130" i="40"/>
  <c r="L129" i="40"/>
  <c r="N129" i="40" s="1"/>
  <c r="R129" i="40" s="1"/>
  <c r="K129" i="40"/>
  <c r="D129" i="40"/>
  <c r="C129" i="40"/>
  <c r="L128" i="40"/>
  <c r="N128" i="40" s="1"/>
  <c r="K128" i="40"/>
  <c r="D128" i="40"/>
  <c r="C128" i="40"/>
  <c r="L127" i="40"/>
  <c r="K127" i="40"/>
  <c r="D127" i="40"/>
  <c r="C127" i="40"/>
  <c r="L126" i="40"/>
  <c r="K126" i="40"/>
  <c r="D126" i="40"/>
  <c r="C126" i="40"/>
  <c r="L125" i="40"/>
  <c r="K125" i="40"/>
  <c r="D125" i="40"/>
  <c r="C125" i="40"/>
  <c r="L124" i="40"/>
  <c r="N124" i="40" s="1"/>
  <c r="S124" i="40" s="1"/>
  <c r="K124" i="40"/>
  <c r="D124" i="40"/>
  <c r="C124" i="40"/>
  <c r="L123" i="40"/>
  <c r="K123" i="40"/>
  <c r="D123" i="40"/>
  <c r="C123" i="40"/>
  <c r="L122" i="40"/>
  <c r="K122" i="40"/>
  <c r="D122" i="40"/>
  <c r="C122" i="40"/>
  <c r="L121" i="40"/>
  <c r="K121" i="40"/>
  <c r="D121" i="40"/>
  <c r="C121" i="40"/>
  <c r="L120" i="40"/>
  <c r="N120" i="40" s="1"/>
  <c r="S120" i="40" s="1"/>
  <c r="K120" i="40"/>
  <c r="M120" i="40" s="1"/>
  <c r="D120" i="40"/>
  <c r="C120" i="40"/>
  <c r="L119" i="40"/>
  <c r="K119" i="40"/>
  <c r="D119" i="40"/>
  <c r="C119" i="40"/>
  <c r="L118" i="40"/>
  <c r="K118" i="40"/>
  <c r="D118" i="40"/>
  <c r="C118" i="40"/>
  <c r="L117" i="40"/>
  <c r="N117" i="40" s="1"/>
  <c r="K117" i="40"/>
  <c r="D117" i="40"/>
  <c r="C117" i="40"/>
  <c r="L116" i="40"/>
  <c r="N116" i="40" s="1"/>
  <c r="S116" i="40" s="1"/>
  <c r="K116" i="40"/>
  <c r="D116" i="40"/>
  <c r="C116" i="40"/>
  <c r="L115" i="40"/>
  <c r="K115" i="40"/>
  <c r="D115" i="40"/>
  <c r="C115" i="40"/>
  <c r="L114" i="40"/>
  <c r="K114" i="40"/>
  <c r="D114" i="40"/>
  <c r="C114" i="40"/>
  <c r="L113" i="40"/>
  <c r="K113" i="40"/>
  <c r="D113" i="40"/>
  <c r="C113" i="40"/>
  <c r="L112" i="40"/>
  <c r="K112" i="40"/>
  <c r="D112" i="40"/>
  <c r="C112" i="40"/>
  <c r="L111" i="40"/>
  <c r="N111" i="40" s="1"/>
  <c r="K111" i="40"/>
  <c r="D111" i="40"/>
  <c r="C111" i="40"/>
  <c r="L110" i="40"/>
  <c r="K110" i="40"/>
  <c r="D110" i="40"/>
  <c r="C110" i="40"/>
  <c r="L109" i="40"/>
  <c r="K109" i="40"/>
  <c r="D109" i="40"/>
  <c r="C109" i="40"/>
  <c r="L108" i="40"/>
  <c r="N108" i="40" s="1"/>
  <c r="R108" i="40" s="1"/>
  <c r="K108" i="40"/>
  <c r="D108" i="40"/>
  <c r="C108" i="40"/>
  <c r="L107" i="40"/>
  <c r="N107" i="40" s="1"/>
  <c r="S107" i="40" s="1"/>
  <c r="K107" i="40"/>
  <c r="D107" i="40"/>
  <c r="C107" i="40"/>
  <c r="L106" i="40"/>
  <c r="K106" i="40"/>
  <c r="D106" i="40"/>
  <c r="C106" i="40"/>
  <c r="L105" i="40"/>
  <c r="K105" i="40"/>
  <c r="D105" i="40"/>
  <c r="C105" i="40"/>
  <c r="L104" i="40"/>
  <c r="N104" i="40" s="1"/>
  <c r="R104" i="40" s="1"/>
  <c r="K104" i="40"/>
  <c r="D104" i="40"/>
  <c r="C104" i="40"/>
  <c r="L103" i="40"/>
  <c r="N103" i="40" s="1"/>
  <c r="K103" i="40"/>
  <c r="D103" i="40"/>
  <c r="C103" i="40"/>
  <c r="L102" i="40"/>
  <c r="K102" i="40"/>
  <c r="D102" i="40"/>
  <c r="C102" i="40"/>
  <c r="L101" i="40"/>
  <c r="K101" i="40"/>
  <c r="D101" i="40"/>
  <c r="C101" i="40"/>
  <c r="L100" i="40"/>
  <c r="N100" i="40" s="1"/>
  <c r="R100" i="40" s="1"/>
  <c r="K100" i="40"/>
  <c r="D100" i="40"/>
  <c r="C100" i="40"/>
  <c r="L99" i="40"/>
  <c r="N99" i="40" s="1"/>
  <c r="K99" i="40"/>
  <c r="D99" i="40"/>
  <c r="C99" i="40"/>
  <c r="L98" i="40"/>
  <c r="K98" i="40"/>
  <c r="D98" i="40"/>
  <c r="C98" i="40"/>
  <c r="L97" i="40"/>
  <c r="K97" i="40"/>
  <c r="D97" i="40"/>
  <c r="C97" i="40"/>
  <c r="L96" i="40"/>
  <c r="N96" i="40" s="1"/>
  <c r="R96" i="40" s="1"/>
  <c r="K96" i="40"/>
  <c r="D96" i="40"/>
  <c r="C96" i="40"/>
  <c r="L95" i="40"/>
  <c r="N95" i="40" s="1"/>
  <c r="K95" i="40"/>
  <c r="D95" i="40"/>
  <c r="C95" i="40"/>
  <c r="L94" i="40"/>
  <c r="K94" i="40"/>
  <c r="D94" i="40"/>
  <c r="C94" i="40"/>
  <c r="L93" i="40"/>
  <c r="K93" i="40"/>
  <c r="D93" i="40"/>
  <c r="C93" i="40"/>
  <c r="L92" i="40"/>
  <c r="N92" i="40" s="1"/>
  <c r="R92" i="40" s="1"/>
  <c r="K92" i="40"/>
  <c r="D92" i="40"/>
  <c r="C92" i="40"/>
  <c r="L91" i="40"/>
  <c r="N91" i="40" s="1"/>
  <c r="K91" i="40"/>
  <c r="D91" i="40"/>
  <c r="C91" i="40"/>
  <c r="L90" i="40"/>
  <c r="K90" i="40"/>
  <c r="D90" i="40"/>
  <c r="C90" i="40"/>
  <c r="L89" i="40"/>
  <c r="K89" i="40"/>
  <c r="D89" i="40"/>
  <c r="C89" i="40"/>
  <c r="L88" i="40"/>
  <c r="N88" i="40" s="1"/>
  <c r="R88" i="40" s="1"/>
  <c r="K88" i="40"/>
  <c r="D88" i="40"/>
  <c r="C88" i="40"/>
  <c r="L87" i="40"/>
  <c r="N87" i="40" s="1"/>
  <c r="K87" i="40"/>
  <c r="M87" i="40" s="1"/>
  <c r="D87" i="40"/>
  <c r="C87" i="40"/>
  <c r="L86" i="40"/>
  <c r="K86" i="40"/>
  <c r="D86" i="40"/>
  <c r="C86" i="40"/>
  <c r="L85" i="40"/>
  <c r="K85" i="40"/>
  <c r="D85" i="40"/>
  <c r="C85" i="40"/>
  <c r="L84" i="40"/>
  <c r="N84" i="40" s="1"/>
  <c r="R84" i="40" s="1"/>
  <c r="K84" i="40"/>
  <c r="D84" i="40"/>
  <c r="C84" i="40"/>
  <c r="L83" i="40"/>
  <c r="N83" i="40" s="1"/>
  <c r="K83" i="40"/>
  <c r="M83" i="40" s="1"/>
  <c r="D83" i="40"/>
  <c r="C83" i="40"/>
  <c r="L82" i="40"/>
  <c r="K82" i="40"/>
  <c r="D82" i="40"/>
  <c r="C82" i="40"/>
  <c r="L81" i="40"/>
  <c r="K81" i="40"/>
  <c r="D81" i="40"/>
  <c r="C81" i="40"/>
  <c r="L80" i="40"/>
  <c r="N80" i="40" s="1"/>
  <c r="R80" i="40" s="1"/>
  <c r="K80" i="40"/>
  <c r="D80" i="40"/>
  <c r="C80" i="40"/>
  <c r="L79" i="40"/>
  <c r="N79" i="40" s="1"/>
  <c r="K79" i="40"/>
  <c r="D79" i="40"/>
  <c r="C79" i="40"/>
  <c r="L78" i="40"/>
  <c r="K78" i="40"/>
  <c r="D78" i="40"/>
  <c r="C78" i="40"/>
  <c r="L77" i="40"/>
  <c r="K77" i="40"/>
  <c r="D77" i="40"/>
  <c r="C77" i="40"/>
  <c r="L76" i="40"/>
  <c r="N76" i="40" s="1"/>
  <c r="S76" i="40" s="1"/>
  <c r="K76" i="40"/>
  <c r="D76" i="40"/>
  <c r="C76" i="40"/>
  <c r="L75" i="40"/>
  <c r="K75" i="40"/>
  <c r="D75" i="40"/>
  <c r="C75" i="40"/>
  <c r="L74" i="40"/>
  <c r="K74" i="40"/>
  <c r="D74" i="40"/>
  <c r="C74" i="40"/>
  <c r="L73" i="40"/>
  <c r="K73" i="40"/>
  <c r="D73" i="40"/>
  <c r="C73" i="40"/>
  <c r="L72" i="40"/>
  <c r="N72" i="40" s="1"/>
  <c r="S72" i="40" s="1"/>
  <c r="K72" i="40"/>
  <c r="D72" i="40"/>
  <c r="C72" i="40"/>
  <c r="L71" i="40"/>
  <c r="N71" i="40" s="1"/>
  <c r="K71" i="40"/>
  <c r="D71" i="40"/>
  <c r="C71" i="40"/>
  <c r="L70" i="40"/>
  <c r="K70" i="40"/>
  <c r="D70" i="40"/>
  <c r="C70" i="40"/>
  <c r="L69" i="40"/>
  <c r="K69" i="40"/>
  <c r="D69" i="40"/>
  <c r="C69" i="40"/>
  <c r="N68" i="40"/>
  <c r="S68" i="40" s="1"/>
  <c r="D68" i="40"/>
  <c r="C68" i="40"/>
  <c r="N67" i="40"/>
  <c r="M67" i="40"/>
  <c r="P67" i="40" s="1"/>
  <c r="D67" i="40"/>
  <c r="C67" i="40"/>
  <c r="M66" i="40"/>
  <c r="P66" i="40" s="1"/>
  <c r="D66" i="40"/>
  <c r="C66" i="40"/>
  <c r="M65" i="40"/>
  <c r="P65" i="40" s="1"/>
  <c r="D65" i="40"/>
  <c r="C65" i="40"/>
  <c r="N64" i="40"/>
  <c r="S64" i="40" s="1"/>
  <c r="M64" i="40"/>
  <c r="P64" i="40" s="1"/>
  <c r="D64" i="40"/>
  <c r="C64" i="40"/>
  <c r="M63" i="40"/>
  <c r="P63" i="40" s="1"/>
  <c r="D63" i="40"/>
  <c r="C63" i="40"/>
  <c r="M62" i="40"/>
  <c r="P62" i="40" s="1"/>
  <c r="D62" i="40"/>
  <c r="C62" i="40"/>
  <c r="M61" i="40"/>
  <c r="P61" i="40" s="1"/>
  <c r="D61" i="40"/>
  <c r="C61" i="40"/>
  <c r="N60" i="40"/>
  <c r="S60" i="40" s="1"/>
  <c r="M60" i="40"/>
  <c r="P60" i="40" s="1"/>
  <c r="D60" i="40"/>
  <c r="C60" i="40"/>
  <c r="N59" i="40"/>
  <c r="S59" i="40" s="1"/>
  <c r="M59" i="40"/>
  <c r="P59" i="40" s="1"/>
  <c r="D59" i="40"/>
  <c r="C59" i="40"/>
  <c r="M58" i="40"/>
  <c r="P58" i="40" s="1"/>
  <c r="D58" i="40"/>
  <c r="C58" i="40"/>
  <c r="M57" i="40"/>
  <c r="P57" i="40" s="1"/>
  <c r="D57" i="40"/>
  <c r="C57" i="40"/>
  <c r="N56" i="40"/>
  <c r="M56" i="40"/>
  <c r="P56" i="40" s="1"/>
  <c r="D56" i="40"/>
  <c r="C56" i="40"/>
  <c r="N55" i="40"/>
  <c r="S55" i="40" s="1"/>
  <c r="M55" i="40"/>
  <c r="D55" i="40"/>
  <c r="C55" i="40"/>
  <c r="M54" i="40"/>
  <c r="P54" i="40" s="1"/>
  <c r="D54" i="40"/>
  <c r="C54" i="40"/>
  <c r="M53" i="40"/>
  <c r="P53" i="40" s="1"/>
  <c r="D53" i="40"/>
  <c r="C53" i="40"/>
  <c r="N52" i="40"/>
  <c r="R52" i="40" s="1"/>
  <c r="M52" i="40"/>
  <c r="P52" i="40" s="1"/>
  <c r="D52" i="40"/>
  <c r="C52" i="40"/>
  <c r="N51" i="40"/>
  <c r="S51" i="40" s="1"/>
  <c r="M51" i="40"/>
  <c r="P51" i="40" s="1"/>
  <c r="D51" i="40"/>
  <c r="C51" i="40"/>
  <c r="M50" i="40"/>
  <c r="P50" i="40" s="1"/>
  <c r="D50" i="40"/>
  <c r="C50" i="40"/>
  <c r="M49" i="40"/>
  <c r="P49" i="40" s="1"/>
  <c r="D49" i="40"/>
  <c r="C49" i="40"/>
  <c r="M48" i="40"/>
  <c r="P48" i="40" s="1"/>
  <c r="D48" i="40"/>
  <c r="C48" i="40"/>
  <c r="N47" i="40"/>
  <c r="M47" i="40"/>
  <c r="P47" i="40" s="1"/>
  <c r="D47" i="40"/>
  <c r="C47" i="40"/>
  <c r="M46" i="40"/>
  <c r="P46" i="40" s="1"/>
  <c r="D46" i="40"/>
  <c r="C46" i="40"/>
  <c r="M45" i="40"/>
  <c r="P45" i="40" s="1"/>
  <c r="D45" i="40"/>
  <c r="C45" i="40"/>
  <c r="N44" i="40"/>
  <c r="M44" i="40"/>
  <c r="P44" i="40" s="1"/>
  <c r="D44" i="40"/>
  <c r="C44" i="40"/>
  <c r="N43" i="40"/>
  <c r="S43" i="40" s="1"/>
  <c r="M43" i="40"/>
  <c r="P43" i="40" s="1"/>
  <c r="D43" i="40"/>
  <c r="C43" i="40"/>
  <c r="M42" i="40"/>
  <c r="P42" i="40" s="1"/>
  <c r="D42" i="40"/>
  <c r="C42" i="40"/>
  <c r="M41" i="40"/>
  <c r="P41" i="40" s="1"/>
  <c r="D41" i="40"/>
  <c r="C41" i="40"/>
  <c r="M40" i="40"/>
  <c r="P40" i="40" s="1"/>
  <c r="D40" i="40"/>
  <c r="C40" i="40"/>
  <c r="N39" i="40"/>
  <c r="M39" i="40"/>
  <c r="P39" i="40" s="1"/>
  <c r="D39" i="40"/>
  <c r="C39" i="40"/>
  <c r="M38" i="40"/>
  <c r="P38" i="40" s="1"/>
  <c r="D38" i="40"/>
  <c r="C38" i="40"/>
  <c r="M37" i="40"/>
  <c r="P37" i="40" s="1"/>
  <c r="D37" i="40"/>
  <c r="C37" i="40"/>
  <c r="N36" i="40"/>
  <c r="R36" i="40" s="1"/>
  <c r="M36" i="40"/>
  <c r="D36" i="40"/>
  <c r="C36" i="40"/>
  <c r="N35" i="40"/>
  <c r="S35" i="40" s="1"/>
  <c r="M35" i="40"/>
  <c r="P35" i="40" s="1"/>
  <c r="D35" i="40"/>
  <c r="C35" i="40"/>
  <c r="M34" i="40"/>
  <c r="P34" i="40" s="1"/>
  <c r="D34" i="40"/>
  <c r="C34" i="40"/>
  <c r="M33" i="40"/>
  <c r="P33" i="40" s="1"/>
  <c r="D33" i="40"/>
  <c r="C33" i="40"/>
  <c r="N32" i="40"/>
  <c r="R32" i="40" s="1"/>
  <c r="M32" i="40"/>
  <c r="P32" i="40" s="1"/>
  <c r="D32" i="40"/>
  <c r="C32" i="40"/>
  <c r="N31" i="40"/>
  <c r="S31" i="40" s="1"/>
  <c r="M31" i="40"/>
  <c r="P31" i="40" s="1"/>
  <c r="D31" i="40"/>
  <c r="C31" i="40"/>
  <c r="M30" i="40"/>
  <c r="P30" i="40" s="1"/>
  <c r="D30" i="40"/>
  <c r="C30" i="40"/>
  <c r="M29" i="40"/>
  <c r="P29" i="40" s="1"/>
  <c r="D29" i="40"/>
  <c r="C29" i="40"/>
  <c r="N28" i="40"/>
  <c r="R28" i="40" s="1"/>
  <c r="M28" i="40"/>
  <c r="P28" i="40" s="1"/>
  <c r="D28" i="40"/>
  <c r="C28" i="40"/>
  <c r="N27" i="40"/>
  <c r="S27" i="40" s="1"/>
  <c r="M27" i="40"/>
  <c r="P27" i="40" s="1"/>
  <c r="D27" i="40"/>
  <c r="C27" i="40"/>
  <c r="M26" i="40"/>
  <c r="P26" i="40" s="1"/>
  <c r="D26" i="40"/>
  <c r="C26" i="40"/>
  <c r="M25" i="40"/>
  <c r="P25" i="40" s="1"/>
  <c r="D25" i="40"/>
  <c r="C25" i="40"/>
  <c r="M24" i="40"/>
  <c r="P24" i="40" s="1"/>
  <c r="D24" i="40"/>
  <c r="C24" i="40"/>
  <c r="N23" i="40"/>
  <c r="M23" i="40"/>
  <c r="P23" i="40" s="1"/>
  <c r="D23" i="40"/>
  <c r="C23" i="40"/>
  <c r="M22" i="40"/>
  <c r="P22" i="40" s="1"/>
  <c r="D22" i="40"/>
  <c r="C22" i="40"/>
  <c r="M21" i="40"/>
  <c r="P21" i="40" s="1"/>
  <c r="D21" i="40"/>
  <c r="C21" i="40"/>
  <c r="N20" i="40"/>
  <c r="R20" i="40" s="1"/>
  <c r="M20" i="40"/>
  <c r="P20" i="40" s="1"/>
  <c r="D20" i="40"/>
  <c r="C20" i="40"/>
  <c r="N19" i="40"/>
  <c r="S19" i="40" s="1"/>
  <c r="M19" i="40"/>
  <c r="P19" i="40" s="1"/>
  <c r="D19" i="40"/>
  <c r="C19" i="40"/>
  <c r="M18" i="40"/>
  <c r="P18" i="40" s="1"/>
  <c r="D18" i="40"/>
  <c r="C18" i="40"/>
  <c r="D17" i="40"/>
  <c r="C17" i="40"/>
  <c r="N16" i="40"/>
  <c r="R16" i="40" s="1"/>
  <c r="M16" i="40"/>
  <c r="P16" i="40" s="1"/>
  <c r="D16" i="40"/>
  <c r="C16" i="40"/>
  <c r="N15" i="40"/>
  <c r="S15" i="40" s="1"/>
  <c r="M15" i="40"/>
  <c r="P15" i="40" s="1"/>
  <c r="D15" i="40"/>
  <c r="C15" i="40"/>
  <c r="M14" i="40"/>
  <c r="P14" i="40" s="1"/>
  <c r="D14" i="40"/>
  <c r="C14" i="40"/>
  <c r="M13" i="40"/>
  <c r="P13" i="40" s="1"/>
  <c r="D13" i="40"/>
  <c r="C13" i="40"/>
  <c r="N12" i="40"/>
  <c r="R12" i="40" s="1"/>
  <c r="M12" i="40"/>
  <c r="P12" i="40" s="1"/>
  <c r="D12" i="40"/>
  <c r="C12" i="40"/>
  <c r="N11" i="40"/>
  <c r="S11" i="40" s="1"/>
  <c r="M11" i="40"/>
  <c r="P11" i="40" s="1"/>
  <c r="D11" i="40"/>
  <c r="C11" i="40"/>
  <c r="M10" i="40"/>
  <c r="P10" i="40" s="1"/>
  <c r="D10" i="40"/>
  <c r="C10" i="40"/>
  <c r="D9" i="40"/>
  <c r="C9" i="40"/>
  <c r="N8" i="40"/>
  <c r="R8" i="40" s="1"/>
  <c r="D8" i="40"/>
  <c r="C8" i="40"/>
  <c r="N7" i="40"/>
  <c r="M7" i="40"/>
  <c r="D7" i="40"/>
  <c r="C7" i="40"/>
  <c r="D6" i="40"/>
  <c r="C6" i="40"/>
  <c r="AE6" i="22"/>
  <c r="AE7" i="22" s="1"/>
  <c r="AD6" i="22"/>
  <c r="AD7" i="22" s="1"/>
  <c r="AC6" i="22"/>
  <c r="AC7" i="22" s="1"/>
  <c r="BF6" i="22"/>
  <c r="BE6" i="22"/>
  <c r="BD6" i="22"/>
  <c r="AP9" i="22"/>
  <c r="AP10" i="22"/>
  <c r="AP11" i="22"/>
  <c r="AP12" i="22"/>
  <c r="AP13" i="22"/>
  <c r="AP14" i="22"/>
  <c r="AP15" i="22"/>
  <c r="AP16" i="22"/>
  <c r="AP17" i="22"/>
  <c r="AP18" i="22"/>
  <c r="AP19" i="22"/>
  <c r="AP20" i="22"/>
  <c r="AP21" i="22"/>
  <c r="AP22" i="22"/>
  <c r="AP23" i="22"/>
  <c r="AP24" i="22"/>
  <c r="AP25" i="22"/>
  <c r="AP26" i="22"/>
  <c r="AP27" i="22"/>
  <c r="AP28" i="22"/>
  <c r="AP29" i="22"/>
  <c r="AP30" i="22"/>
  <c r="AP31" i="22"/>
  <c r="AP32" i="22"/>
  <c r="AP33" i="22"/>
  <c r="AP34" i="22"/>
  <c r="AP35" i="22"/>
  <c r="AP36" i="22"/>
  <c r="AP37" i="22"/>
  <c r="AP38" i="22"/>
  <c r="AP39" i="22"/>
  <c r="AP40" i="22"/>
  <c r="AP41" i="22"/>
  <c r="AP42" i="22"/>
  <c r="AP43" i="22"/>
  <c r="AP44" i="22"/>
  <c r="AP45" i="22"/>
  <c r="AP46" i="22"/>
  <c r="AP47" i="22"/>
  <c r="AP48" i="22"/>
  <c r="AP49" i="22"/>
  <c r="AP50" i="22"/>
  <c r="AP51" i="22"/>
  <c r="AP52" i="22"/>
  <c r="AP53" i="22"/>
  <c r="AP54" i="22"/>
  <c r="AP55" i="22"/>
  <c r="AP56" i="22"/>
  <c r="AP57" i="22"/>
  <c r="AP58" i="22"/>
  <c r="AP59" i="22"/>
  <c r="AP60" i="22"/>
  <c r="AP61" i="22"/>
  <c r="AP62" i="22"/>
  <c r="AP63" i="22"/>
  <c r="AP64" i="22"/>
  <c r="AP65" i="22"/>
  <c r="AP66" i="22"/>
  <c r="AP67" i="22"/>
  <c r="AP68" i="22"/>
  <c r="AP69" i="22"/>
  <c r="AP70" i="22"/>
  <c r="AP71" i="22"/>
  <c r="AP72" i="22"/>
  <c r="AP73" i="22"/>
  <c r="AP74" i="22"/>
  <c r="AP75" i="22"/>
  <c r="AP76" i="22"/>
  <c r="AP77" i="22"/>
  <c r="AP78" i="22"/>
  <c r="AP79" i="22"/>
  <c r="AP80" i="22"/>
  <c r="AP81" i="22"/>
  <c r="AP82" i="22"/>
  <c r="AP83" i="22"/>
  <c r="AP84" i="22"/>
  <c r="AP85" i="22"/>
  <c r="AP86" i="22"/>
  <c r="AP87" i="22"/>
  <c r="AP88" i="22"/>
  <c r="AP89" i="22"/>
  <c r="AP90" i="22"/>
  <c r="AP91" i="22"/>
  <c r="AP92" i="22"/>
  <c r="AP93" i="22"/>
  <c r="AP94" i="22"/>
  <c r="AP95" i="22"/>
  <c r="AP96" i="22"/>
  <c r="AP97" i="22"/>
  <c r="AP98" i="22"/>
  <c r="AP99" i="22"/>
  <c r="AP100" i="22"/>
  <c r="AP101" i="22"/>
  <c r="AP102" i="22"/>
  <c r="AP103" i="22"/>
  <c r="AP104" i="22"/>
  <c r="AP105" i="22"/>
  <c r="AP106" i="22"/>
  <c r="AP107" i="22"/>
  <c r="AP108" i="22"/>
  <c r="AP109" i="22"/>
  <c r="AP110" i="22"/>
  <c r="AP111" i="22"/>
  <c r="AP112" i="22"/>
  <c r="AP113" i="22"/>
  <c r="AP114" i="22"/>
  <c r="AP115" i="22"/>
  <c r="AP116" i="22"/>
  <c r="AP117" i="22"/>
  <c r="AP118" i="22"/>
  <c r="AP119" i="22"/>
  <c r="AP120" i="22"/>
  <c r="AP121" i="22"/>
  <c r="AP122" i="22"/>
  <c r="AP123" i="22"/>
  <c r="AP124" i="22"/>
  <c r="AP125" i="22"/>
  <c r="AP126" i="22"/>
  <c r="AP127" i="22"/>
  <c r="AP128" i="22"/>
  <c r="AP129" i="22"/>
  <c r="AP130" i="22"/>
  <c r="AP131" i="22"/>
  <c r="AP132" i="22"/>
  <c r="AP133" i="22"/>
  <c r="AP134" i="22"/>
  <c r="AP135" i="22"/>
  <c r="AP136" i="22"/>
  <c r="AP137" i="22"/>
  <c r="AP138" i="22"/>
  <c r="AP139" i="22"/>
  <c r="AP140" i="22"/>
  <c r="AP141" i="22"/>
  <c r="AP142" i="22"/>
  <c r="AP143" i="22"/>
  <c r="AP144" i="22"/>
  <c r="AP145" i="22"/>
  <c r="AP146" i="22"/>
  <c r="AP147" i="22"/>
  <c r="AP148" i="22"/>
  <c r="AP149" i="22"/>
  <c r="AP150" i="22"/>
  <c r="AP151" i="22"/>
  <c r="AP152" i="22"/>
  <c r="AP153" i="22"/>
  <c r="AP154" i="22"/>
  <c r="AP155" i="22"/>
  <c r="AP8" i="22"/>
  <c r="R77" i="22"/>
  <c r="W77" i="22" s="1"/>
  <c r="O69" i="22"/>
  <c r="O70" i="22"/>
  <c r="O71" i="22"/>
  <c r="R71" i="22" s="1"/>
  <c r="W71" i="22" s="1"/>
  <c r="O72" i="22"/>
  <c r="O73" i="22"/>
  <c r="R73" i="22" s="1"/>
  <c r="W73" i="22" s="1"/>
  <c r="O74" i="22"/>
  <c r="O75" i="22"/>
  <c r="R75" i="22" s="1"/>
  <c r="X75" i="22" s="1"/>
  <c r="O76" i="22"/>
  <c r="O77" i="22"/>
  <c r="O78" i="22"/>
  <c r="R78" i="22" s="1"/>
  <c r="O79" i="22"/>
  <c r="R79" i="22" s="1"/>
  <c r="X79" i="22" s="1"/>
  <c r="O80" i="22"/>
  <c r="O81" i="22"/>
  <c r="R81" i="22" s="1"/>
  <c r="O82" i="22"/>
  <c r="O83" i="22"/>
  <c r="R83" i="22" s="1"/>
  <c r="O84" i="22"/>
  <c r="O85" i="22"/>
  <c r="R85" i="22" s="1"/>
  <c r="W85" i="22" s="1"/>
  <c r="O86" i="22"/>
  <c r="R86" i="22" s="1"/>
  <c r="X86" i="22" s="1"/>
  <c r="O87" i="22"/>
  <c r="R87" i="22" s="1"/>
  <c r="O88" i="22"/>
  <c r="O89" i="22"/>
  <c r="R89" i="22" s="1"/>
  <c r="O90" i="22"/>
  <c r="O91" i="22"/>
  <c r="R91" i="22" s="1"/>
  <c r="O92" i="22"/>
  <c r="O93" i="22"/>
  <c r="R93" i="22" s="1"/>
  <c r="X93" i="22" s="1"/>
  <c r="O94" i="22"/>
  <c r="O95" i="22"/>
  <c r="O96" i="22"/>
  <c r="O97" i="22"/>
  <c r="R97" i="22" s="1"/>
  <c r="W97" i="22" s="1"/>
  <c r="O98" i="22"/>
  <c r="O99" i="22"/>
  <c r="O100" i="22"/>
  <c r="O101" i="22"/>
  <c r="O102" i="22"/>
  <c r="O103" i="22"/>
  <c r="R103" i="22" s="1"/>
  <c r="O104" i="22"/>
  <c r="O105" i="22"/>
  <c r="R105" i="22" s="1"/>
  <c r="W105" i="22" s="1"/>
  <c r="O106" i="22"/>
  <c r="O107" i="22"/>
  <c r="R107" i="22" s="1"/>
  <c r="X107" i="22" s="1"/>
  <c r="O108" i="22"/>
  <c r="O109" i="22"/>
  <c r="R109" i="22" s="1"/>
  <c r="W109" i="22" s="1"/>
  <c r="O110" i="22"/>
  <c r="R110" i="22" s="1"/>
  <c r="O111" i="22"/>
  <c r="R111" i="22" s="1"/>
  <c r="O112" i="22"/>
  <c r="O113" i="22"/>
  <c r="R113" i="22" s="1"/>
  <c r="O114" i="22"/>
  <c r="O115" i="22"/>
  <c r="R115" i="22" s="1"/>
  <c r="X115" i="22" s="1"/>
  <c r="O116" i="22"/>
  <c r="O117" i="22"/>
  <c r="R117" i="22" s="1"/>
  <c r="W117" i="22" s="1"/>
  <c r="O118" i="22"/>
  <c r="R118" i="22" s="1"/>
  <c r="O119" i="22"/>
  <c r="R119" i="22" s="1"/>
  <c r="X119" i="22" s="1"/>
  <c r="O120" i="22"/>
  <c r="O121" i="22"/>
  <c r="R121" i="22" s="1"/>
  <c r="O122" i="22"/>
  <c r="O123" i="22"/>
  <c r="R123" i="22" s="1"/>
  <c r="O124" i="22"/>
  <c r="O125" i="22"/>
  <c r="R125" i="22" s="1"/>
  <c r="X125" i="22" s="1"/>
  <c r="O126" i="22"/>
  <c r="R126" i="22" s="1"/>
  <c r="O127" i="22"/>
  <c r="O128" i="22"/>
  <c r="O129" i="22"/>
  <c r="R129" i="22" s="1"/>
  <c r="O130" i="22"/>
  <c r="O131" i="22"/>
  <c r="R131" i="22" s="1"/>
  <c r="X131" i="22" s="1"/>
  <c r="O132" i="22"/>
  <c r="O133" i="22"/>
  <c r="O134" i="22"/>
  <c r="R134" i="22" s="1"/>
  <c r="O135" i="22"/>
  <c r="O136" i="22"/>
  <c r="O137" i="22"/>
  <c r="R137" i="22" s="1"/>
  <c r="W137" i="22" s="1"/>
  <c r="O138" i="22"/>
  <c r="O139" i="22"/>
  <c r="R139" i="22" s="1"/>
  <c r="X139" i="22" s="1"/>
  <c r="O140" i="22"/>
  <c r="O141" i="22"/>
  <c r="R141" i="22" s="1"/>
  <c r="W141" i="22" s="1"/>
  <c r="O142" i="22"/>
  <c r="R142" i="22" s="1"/>
  <c r="O143" i="22"/>
  <c r="R143" i="22" s="1"/>
  <c r="O144" i="22"/>
  <c r="O145" i="22"/>
  <c r="R145" i="22" s="1"/>
  <c r="O146" i="22"/>
  <c r="O147" i="22"/>
  <c r="R147" i="22" s="1"/>
  <c r="X147" i="22" s="1"/>
  <c r="O148" i="22"/>
  <c r="O149" i="22"/>
  <c r="R149" i="22" s="1"/>
  <c r="W149" i="22" s="1"/>
  <c r="O150" i="22"/>
  <c r="R150" i="22" s="1"/>
  <c r="X150" i="22" s="1"/>
  <c r="O151" i="22"/>
  <c r="R151" i="22" s="1"/>
  <c r="X151" i="22" s="1"/>
  <c r="O152" i="22"/>
  <c r="O153" i="22"/>
  <c r="O154" i="22"/>
  <c r="O155" i="22"/>
  <c r="R155" i="22" s="1"/>
  <c r="O9" i="22"/>
  <c r="O10" i="22"/>
  <c r="O11" i="22"/>
  <c r="O12" i="22"/>
  <c r="O13" i="22"/>
  <c r="O14" i="22"/>
  <c r="O15" i="22"/>
  <c r="O16" i="22"/>
  <c r="O17" i="22"/>
  <c r="O18" i="22"/>
  <c r="O19" i="22"/>
  <c r="O20" i="22"/>
  <c r="O21" i="22"/>
  <c r="O22" i="22"/>
  <c r="O23" i="22"/>
  <c r="O24" i="22"/>
  <c r="O25" i="22"/>
  <c r="O26" i="22"/>
  <c r="O27" i="22"/>
  <c r="O28" i="22"/>
  <c r="O29" i="22"/>
  <c r="O30" i="22"/>
  <c r="O31" i="22"/>
  <c r="O32" i="22"/>
  <c r="O33" i="22"/>
  <c r="O34" i="22"/>
  <c r="O35" i="22"/>
  <c r="O36" i="22"/>
  <c r="O37" i="22"/>
  <c r="O38" i="22"/>
  <c r="O39" i="22"/>
  <c r="O40" i="22"/>
  <c r="O41" i="22"/>
  <c r="O42" i="22"/>
  <c r="O43" i="22"/>
  <c r="O44" i="22"/>
  <c r="O45" i="22"/>
  <c r="O46" i="22"/>
  <c r="O47" i="22"/>
  <c r="O48" i="22"/>
  <c r="O49" i="22"/>
  <c r="O50" i="22"/>
  <c r="O51" i="22"/>
  <c r="O52" i="22"/>
  <c r="O53" i="22"/>
  <c r="O54" i="22"/>
  <c r="O55" i="22"/>
  <c r="O56" i="22"/>
  <c r="O57" i="22"/>
  <c r="O58" i="22"/>
  <c r="O59" i="22"/>
  <c r="O60" i="22"/>
  <c r="O61" i="22"/>
  <c r="O62" i="22"/>
  <c r="O63" i="22"/>
  <c r="O64" i="22"/>
  <c r="O65" i="22"/>
  <c r="O66" i="22"/>
  <c r="O67" i="22"/>
  <c r="O68" i="22"/>
  <c r="O8" i="22"/>
  <c r="R8" i="22" s="1"/>
  <c r="P8" i="22"/>
  <c r="S8" i="22" s="1"/>
  <c r="AY38" i="18" l="1"/>
  <c r="BR38" i="18" s="1"/>
  <c r="BT38" i="18" s="1"/>
  <c r="AY155" i="18"/>
  <c r="BR155" i="18" s="1"/>
  <c r="BT155" i="18" s="1"/>
  <c r="AY99" i="18"/>
  <c r="BR99" i="18" s="1"/>
  <c r="BT99" i="18" s="1"/>
  <c r="AW141" i="18"/>
  <c r="BB137" i="18"/>
  <c r="BU137" i="18" s="1"/>
  <c r="BW137" i="18" s="1"/>
  <c r="BA131" i="18"/>
  <c r="BB131" i="18" s="1"/>
  <c r="BU131" i="18" s="1"/>
  <c r="BW131" i="18" s="1"/>
  <c r="AY37" i="18"/>
  <c r="BR37" i="18" s="1"/>
  <c r="BT37" i="18" s="1"/>
  <c r="AX110" i="18"/>
  <c r="AY110" i="18" s="1"/>
  <c r="BR110" i="18" s="1"/>
  <c r="BT110" i="18" s="1"/>
  <c r="AS149" i="22"/>
  <c r="AX149" i="22"/>
  <c r="AY149" i="22"/>
  <c r="AS137" i="22"/>
  <c r="AY137" i="22"/>
  <c r="AX137" i="22"/>
  <c r="AZ137" i="22" s="1"/>
  <c r="BE137" i="22" s="1"/>
  <c r="AS125" i="22"/>
  <c r="AX125" i="22"/>
  <c r="AY125" i="22"/>
  <c r="AS113" i="22"/>
  <c r="AS89" i="22"/>
  <c r="AY89" i="22" s="1"/>
  <c r="AX89" i="22"/>
  <c r="AS77" i="22"/>
  <c r="AX77" i="22" s="1"/>
  <c r="AY77" i="22"/>
  <c r="AS65" i="22"/>
  <c r="AX65" i="22"/>
  <c r="AY65" i="22"/>
  <c r="AS53" i="22"/>
  <c r="AS41" i="22"/>
  <c r="AX41" i="22"/>
  <c r="AY41" i="22"/>
  <c r="AS17" i="22"/>
  <c r="AX17" i="22" s="1"/>
  <c r="M71" i="40"/>
  <c r="O71" i="40" s="1"/>
  <c r="P71" i="40"/>
  <c r="AS136" i="22"/>
  <c r="AX136" i="22" s="1"/>
  <c r="AS112" i="22"/>
  <c r="AX112" i="22"/>
  <c r="AY112" i="22"/>
  <c r="AS88" i="22"/>
  <c r="AY88" i="22" s="1"/>
  <c r="AS52" i="22"/>
  <c r="AX52" i="22" s="1"/>
  <c r="AY52" i="22"/>
  <c r="AS147" i="22"/>
  <c r="AX147" i="22" s="1"/>
  <c r="AS99" i="22"/>
  <c r="AX99" i="22" s="1"/>
  <c r="AS63" i="22"/>
  <c r="AX63" i="22" s="1"/>
  <c r="AS15" i="22"/>
  <c r="AX15" i="22" s="1"/>
  <c r="M92" i="40"/>
  <c r="P92" i="40" s="1"/>
  <c r="M128" i="40"/>
  <c r="P128" i="40" s="1"/>
  <c r="AS134" i="22"/>
  <c r="AX134" i="22"/>
  <c r="AY134" i="22"/>
  <c r="AS110" i="22"/>
  <c r="AX110" i="22" s="1"/>
  <c r="AS98" i="22"/>
  <c r="AY98" i="22" s="1"/>
  <c r="AS62" i="22"/>
  <c r="AX62" i="22"/>
  <c r="AY62" i="22"/>
  <c r="AS38" i="22"/>
  <c r="AX38" i="22"/>
  <c r="AY38" i="22"/>
  <c r="AS26" i="22"/>
  <c r="AX26" i="22" s="1"/>
  <c r="AZ26" i="22" s="1"/>
  <c r="BE26" i="22" s="1"/>
  <c r="AY26" i="22"/>
  <c r="M85" i="40"/>
  <c r="AS133" i="22"/>
  <c r="AX133" i="22" s="1"/>
  <c r="AS37" i="22"/>
  <c r="AX37" i="22"/>
  <c r="AY37" i="22"/>
  <c r="AS13" i="22"/>
  <c r="AY13" i="22" s="1"/>
  <c r="AX13" i="22"/>
  <c r="AZ13" i="22" s="1"/>
  <c r="O62" i="40"/>
  <c r="Q62" i="40" s="1"/>
  <c r="U62" i="40" s="1"/>
  <c r="AS144" i="22"/>
  <c r="AX144" i="22" s="1"/>
  <c r="AS120" i="22"/>
  <c r="AY120" i="22" s="1"/>
  <c r="AX120" i="22"/>
  <c r="AS108" i="22"/>
  <c r="AY108" i="22" s="1"/>
  <c r="AS96" i="22"/>
  <c r="AX96" i="22" s="1"/>
  <c r="AS84" i="22"/>
  <c r="AY84" i="22"/>
  <c r="AX84" i="22"/>
  <c r="AZ84" i="22" s="1"/>
  <c r="BE84" i="22" s="1"/>
  <c r="AS72" i="22"/>
  <c r="AX72" i="22"/>
  <c r="AY72" i="22"/>
  <c r="AS60" i="22"/>
  <c r="AX60" i="22" s="1"/>
  <c r="AS48" i="22"/>
  <c r="AX48" i="22"/>
  <c r="AY48" i="22"/>
  <c r="AS24" i="22"/>
  <c r="AX24" i="22"/>
  <c r="AY24" i="22"/>
  <c r="AS12" i="22"/>
  <c r="AX12" i="22" s="1"/>
  <c r="AY12" i="22"/>
  <c r="AS155" i="22"/>
  <c r="AX155" i="22"/>
  <c r="AY155" i="22"/>
  <c r="AS143" i="22"/>
  <c r="AX143" i="22" s="1"/>
  <c r="AS131" i="22"/>
  <c r="AX131" i="22" s="1"/>
  <c r="AS119" i="22"/>
  <c r="AS107" i="22"/>
  <c r="AX107" i="22"/>
  <c r="AY107" i="22"/>
  <c r="AS95" i="22"/>
  <c r="AX95" i="22"/>
  <c r="AY95" i="22"/>
  <c r="AS83" i="22"/>
  <c r="AY83" i="22"/>
  <c r="AX83" i="22"/>
  <c r="AZ83" i="22" s="1"/>
  <c r="BE83" i="22" s="1"/>
  <c r="AS71" i="22"/>
  <c r="AS59" i="22"/>
  <c r="AX59" i="22"/>
  <c r="AY59" i="22"/>
  <c r="AS47" i="22"/>
  <c r="AX47" i="22"/>
  <c r="AY47" i="22"/>
  <c r="AS23" i="22"/>
  <c r="AY23" i="22" s="1"/>
  <c r="AX23" i="22"/>
  <c r="AS11" i="22"/>
  <c r="M72" i="40"/>
  <c r="P72" i="40" s="1"/>
  <c r="M93" i="40"/>
  <c r="O93" i="40" s="1"/>
  <c r="P93" i="40"/>
  <c r="M109" i="40"/>
  <c r="O109" i="40" s="1"/>
  <c r="M129" i="40"/>
  <c r="P129" i="40"/>
  <c r="BB150" i="18"/>
  <c r="BU150" i="18" s="1"/>
  <c r="BW150" i="18" s="1"/>
  <c r="AS106" i="22"/>
  <c r="AS34" i="22"/>
  <c r="AY34" i="22" s="1"/>
  <c r="M70" i="40"/>
  <c r="O70" i="40" s="1"/>
  <c r="Q70" i="40" s="1"/>
  <c r="U70" i="40" s="1"/>
  <c r="P70" i="40"/>
  <c r="M81" i="40"/>
  <c r="O81" i="40" s="1"/>
  <c r="P81" i="40"/>
  <c r="M88" i="40"/>
  <c r="P88" i="40" s="1"/>
  <c r="P96" i="40"/>
  <c r="M112" i="40"/>
  <c r="P112" i="40" s="1"/>
  <c r="M140" i="40"/>
  <c r="O140" i="40" s="1"/>
  <c r="P140" i="40"/>
  <c r="AS153" i="22"/>
  <c r="AX153" i="22"/>
  <c r="AY153" i="22"/>
  <c r="AS141" i="22"/>
  <c r="AX141" i="22" s="1"/>
  <c r="AY141" i="22"/>
  <c r="AS129" i="22"/>
  <c r="AX129" i="22" s="1"/>
  <c r="AY129" i="22"/>
  <c r="AS117" i="22"/>
  <c r="AX117" i="22"/>
  <c r="AY117" i="22"/>
  <c r="AS105" i="22"/>
  <c r="AY105" i="22" s="1"/>
  <c r="AX105" i="22"/>
  <c r="AS93" i="22"/>
  <c r="AY93" i="22" s="1"/>
  <c r="AX93" i="22"/>
  <c r="AZ93" i="22" s="1"/>
  <c r="BE93" i="22" s="1"/>
  <c r="AS81" i="22"/>
  <c r="AX81" i="22" s="1"/>
  <c r="AY81" i="22"/>
  <c r="AS69" i="22"/>
  <c r="AY69" i="22" s="1"/>
  <c r="AX69" i="22"/>
  <c r="AS57" i="22"/>
  <c r="AX57" i="22"/>
  <c r="AY57" i="22"/>
  <c r="AS45" i="22"/>
  <c r="AY45" i="22"/>
  <c r="AX45" i="22"/>
  <c r="AS33" i="22"/>
  <c r="AX33" i="22" s="1"/>
  <c r="AY33" i="22"/>
  <c r="AS21" i="22"/>
  <c r="AY21" i="22" s="1"/>
  <c r="AS9" i="22"/>
  <c r="AX9" i="22"/>
  <c r="AY9" i="22"/>
  <c r="P7" i="40"/>
  <c r="O7" i="40"/>
  <c r="Q7" i="40" s="1"/>
  <c r="M104" i="40"/>
  <c r="P104" i="40" s="1"/>
  <c r="M121" i="40"/>
  <c r="P121" i="40"/>
  <c r="M137" i="40"/>
  <c r="P137" i="40" s="1"/>
  <c r="N148" i="40"/>
  <c r="P151" i="40"/>
  <c r="N153" i="40"/>
  <c r="R153" i="40" s="1"/>
  <c r="AY55" i="18"/>
  <c r="BR55" i="18" s="1"/>
  <c r="BT55" i="18" s="1"/>
  <c r="BA119" i="18"/>
  <c r="AS58" i="22"/>
  <c r="AX58" i="22" s="1"/>
  <c r="AY58" i="22"/>
  <c r="AS32" i="22"/>
  <c r="AX32" i="22"/>
  <c r="AY32" i="22"/>
  <c r="M124" i="40"/>
  <c r="O124" i="40" s="1"/>
  <c r="P124" i="40"/>
  <c r="AS101" i="22"/>
  <c r="M149" i="40"/>
  <c r="O149" i="40" s="1"/>
  <c r="P149" i="40"/>
  <c r="AS16" i="22"/>
  <c r="AY16" i="22"/>
  <c r="AX16" i="22"/>
  <c r="AZ16" i="22" s="1"/>
  <c r="BE16" i="22" s="1"/>
  <c r="M74" i="40"/>
  <c r="P74" i="40"/>
  <c r="AS123" i="22"/>
  <c r="AY123" i="22" s="1"/>
  <c r="O55" i="40"/>
  <c r="P55" i="40"/>
  <c r="M136" i="40"/>
  <c r="O136" i="40" s="1"/>
  <c r="P136" i="40"/>
  <c r="AS14" i="22"/>
  <c r="AX14" i="22"/>
  <c r="AY14" i="22"/>
  <c r="M69" i="40"/>
  <c r="P69" i="40" s="1"/>
  <c r="AS8" i="22"/>
  <c r="AY8" i="22" s="1"/>
  <c r="P145" i="40"/>
  <c r="AS35" i="22"/>
  <c r="AX35" i="22" s="1"/>
  <c r="M148" i="40"/>
  <c r="P148" i="40"/>
  <c r="AS154" i="22"/>
  <c r="AX154" i="22"/>
  <c r="AY154" i="22"/>
  <c r="P91" i="40"/>
  <c r="AS128" i="22"/>
  <c r="AS20" i="22"/>
  <c r="AY20" i="22"/>
  <c r="AX20" i="22"/>
  <c r="AZ20" i="22" s="1"/>
  <c r="BE20" i="22" s="1"/>
  <c r="M91" i="40"/>
  <c r="O91" i="40" s="1"/>
  <c r="T91" i="40" s="1"/>
  <c r="V91" i="40" s="1"/>
  <c r="M107" i="40"/>
  <c r="P107" i="40"/>
  <c r="AS103" i="22"/>
  <c r="AY103" i="22"/>
  <c r="AX103" i="22"/>
  <c r="AZ103" i="22" s="1"/>
  <c r="BE103" i="22" s="1"/>
  <c r="N121" i="40"/>
  <c r="R121" i="40" s="1"/>
  <c r="AY61" i="18"/>
  <c r="BR61" i="18" s="1"/>
  <c r="BT61" i="18" s="1"/>
  <c r="AW142" i="18"/>
  <c r="AY142" i="18" s="1"/>
  <c r="BR142" i="18" s="1"/>
  <c r="BT142" i="18" s="1"/>
  <c r="AS29" i="22"/>
  <c r="AX29" i="22"/>
  <c r="AY29" i="22"/>
  <c r="P82" i="40"/>
  <c r="M97" i="40"/>
  <c r="P97" i="40" s="1"/>
  <c r="M141" i="40"/>
  <c r="P141" i="40" s="1"/>
  <c r="P152" i="40"/>
  <c r="AS148" i="22"/>
  <c r="AY148" i="22"/>
  <c r="AX148" i="22"/>
  <c r="AS124" i="22"/>
  <c r="AX124" i="22" s="1"/>
  <c r="AS100" i="22"/>
  <c r="AS76" i="22"/>
  <c r="AY76" i="22" s="1"/>
  <c r="AX76" i="22"/>
  <c r="AS64" i="22"/>
  <c r="AY64" i="22"/>
  <c r="AX64" i="22"/>
  <c r="AZ64" i="22" s="1"/>
  <c r="BE64" i="22" s="1"/>
  <c r="AS40" i="22"/>
  <c r="AX40" i="22"/>
  <c r="AY40" i="22"/>
  <c r="AS28" i="22"/>
  <c r="M105" i="40"/>
  <c r="O105" i="40" s="1"/>
  <c r="Q105" i="40" s="1"/>
  <c r="U105" i="40" s="1"/>
  <c r="P105" i="40"/>
  <c r="AS135" i="22"/>
  <c r="AY135" i="22" s="1"/>
  <c r="AX135" i="22"/>
  <c r="AS111" i="22"/>
  <c r="AX111" i="22"/>
  <c r="AY111" i="22"/>
  <c r="AS87" i="22"/>
  <c r="AX87" i="22" s="1"/>
  <c r="AY87" i="22"/>
  <c r="AS75" i="22"/>
  <c r="AY75" i="22"/>
  <c r="AX75" i="22"/>
  <c r="AZ75" i="22" s="1"/>
  <c r="BE75" i="22" s="1"/>
  <c r="AS51" i="22"/>
  <c r="AX51" i="22"/>
  <c r="AY51" i="22"/>
  <c r="AS39" i="22"/>
  <c r="AX39" i="22"/>
  <c r="AY39" i="22"/>
  <c r="AS27" i="22"/>
  <c r="AY27" i="22" s="1"/>
  <c r="AX27" i="22"/>
  <c r="M77" i="40"/>
  <c r="P77" i="40"/>
  <c r="M100" i="40"/>
  <c r="O100" i="40" s="1"/>
  <c r="P100" i="40"/>
  <c r="P111" i="40"/>
  <c r="M133" i="40"/>
  <c r="P133" i="40" s="1"/>
  <c r="M144" i="40"/>
  <c r="P144" i="40" s="1"/>
  <c r="AS146" i="22"/>
  <c r="AY146" i="22" s="1"/>
  <c r="AX146" i="22"/>
  <c r="AS122" i="22"/>
  <c r="AX122" i="22" s="1"/>
  <c r="AS86" i="22"/>
  <c r="AX86" i="22"/>
  <c r="AY86" i="22"/>
  <c r="AS50" i="22"/>
  <c r="AX50" i="22" s="1"/>
  <c r="AY50" i="22"/>
  <c r="M80" i="40"/>
  <c r="P80" i="40" s="1"/>
  <c r="M108" i="40"/>
  <c r="P108" i="40" s="1"/>
  <c r="P114" i="40"/>
  <c r="M117" i="40"/>
  <c r="O117" i="40" s="1"/>
  <c r="P120" i="40"/>
  <c r="M125" i="40"/>
  <c r="O125" i="40" s="1"/>
  <c r="AS145" i="22"/>
  <c r="AS121" i="22"/>
  <c r="AX121" i="22"/>
  <c r="AY121" i="22"/>
  <c r="AS109" i="22"/>
  <c r="AY109" i="22" s="1"/>
  <c r="AX109" i="22"/>
  <c r="AS97" i="22"/>
  <c r="AX97" i="22" s="1"/>
  <c r="AY97" i="22"/>
  <c r="AS85" i="22"/>
  <c r="AS73" i="22"/>
  <c r="AY73" i="22"/>
  <c r="AX73" i="22"/>
  <c r="AZ73" i="22" s="1"/>
  <c r="BE73" i="22" s="1"/>
  <c r="AS61" i="22"/>
  <c r="AX61" i="22"/>
  <c r="AY61" i="22"/>
  <c r="AS49" i="22"/>
  <c r="AY49" i="22" s="1"/>
  <c r="AX49" i="22"/>
  <c r="AS25" i="22"/>
  <c r="P83" i="40"/>
  <c r="T83" i="40" s="1"/>
  <c r="V83" i="40" s="1"/>
  <c r="P142" i="40"/>
  <c r="BB129" i="18"/>
  <c r="BU129" i="18" s="1"/>
  <c r="BW129" i="18" s="1"/>
  <c r="AS132" i="22"/>
  <c r="AY132" i="22"/>
  <c r="AX132" i="22"/>
  <c r="AZ132" i="22" s="1"/>
  <c r="BE132" i="22" s="1"/>
  <c r="AS36" i="22"/>
  <c r="AY36" i="22"/>
  <c r="AX36" i="22"/>
  <c r="AZ36" i="22" s="1"/>
  <c r="BE36" i="22" s="1"/>
  <c r="M75" i="40"/>
  <c r="O75" i="40" s="1"/>
  <c r="P75" i="40"/>
  <c r="M103" i="40"/>
  <c r="P103" i="40" s="1"/>
  <c r="P123" i="40"/>
  <c r="M101" i="40"/>
  <c r="O101" i="40" s="1"/>
  <c r="P132" i="40"/>
  <c r="M153" i="40"/>
  <c r="P153" i="40" s="1"/>
  <c r="AS142" i="22"/>
  <c r="AX142" i="22" s="1"/>
  <c r="AY142" i="22"/>
  <c r="AS130" i="22"/>
  <c r="AY130" i="22" s="1"/>
  <c r="AS118" i="22"/>
  <c r="AY118" i="22" s="1"/>
  <c r="AS94" i="22"/>
  <c r="AX94" i="22" s="1"/>
  <c r="AS82" i="22"/>
  <c r="AX82" i="22" s="1"/>
  <c r="AY82" i="22"/>
  <c r="AS70" i="22"/>
  <c r="AY70" i="22"/>
  <c r="AX70" i="22"/>
  <c r="AZ70" i="22" s="1"/>
  <c r="BE70" i="22" s="1"/>
  <c r="AS46" i="22"/>
  <c r="AY46" i="22" s="1"/>
  <c r="AX46" i="22"/>
  <c r="AS22" i="22"/>
  <c r="AY22" i="22" s="1"/>
  <c r="AS10" i="22"/>
  <c r="AX10" i="22" s="1"/>
  <c r="AY10" i="22"/>
  <c r="AS152" i="22"/>
  <c r="AY152" i="22"/>
  <c r="AX152" i="22"/>
  <c r="AS140" i="22"/>
  <c r="AY140" i="22" s="1"/>
  <c r="AX140" i="22"/>
  <c r="AS116" i="22"/>
  <c r="AY116" i="22" s="1"/>
  <c r="AS104" i="22"/>
  <c r="AY104" i="22" s="1"/>
  <c r="AX104" i="22"/>
  <c r="AS92" i="22"/>
  <c r="AX92" i="22" s="1"/>
  <c r="AS80" i="22"/>
  <c r="AY80" i="22" s="1"/>
  <c r="AS68" i="22"/>
  <c r="AX68" i="22" s="1"/>
  <c r="AS56" i="22"/>
  <c r="AY56" i="22" s="1"/>
  <c r="AX56" i="22"/>
  <c r="AS44" i="22"/>
  <c r="AX44" i="22"/>
  <c r="AY44" i="22"/>
  <c r="AS74" i="22"/>
  <c r="R7" i="40"/>
  <c r="S7" i="40"/>
  <c r="M73" i="40"/>
  <c r="P73" i="40" s="1"/>
  <c r="M96" i="40"/>
  <c r="AS151" i="22"/>
  <c r="AY151" i="22" s="1"/>
  <c r="AX151" i="22"/>
  <c r="AS139" i="22"/>
  <c r="AX139" i="22"/>
  <c r="AY139" i="22"/>
  <c r="AS127" i="22"/>
  <c r="AX127" i="22" s="1"/>
  <c r="AY127" i="22"/>
  <c r="AS115" i="22"/>
  <c r="AX115" i="22" s="1"/>
  <c r="AY115" i="22"/>
  <c r="AS91" i="22"/>
  <c r="AY91" i="22" s="1"/>
  <c r="AS79" i="22"/>
  <c r="AX79" i="22" s="1"/>
  <c r="AY79" i="22"/>
  <c r="AS67" i="22"/>
  <c r="AY67" i="22" s="1"/>
  <c r="AX67" i="22"/>
  <c r="AZ67" i="22" s="1"/>
  <c r="BE67" i="22" s="1"/>
  <c r="AS55" i="22"/>
  <c r="AY55" i="22" s="1"/>
  <c r="AX55" i="22"/>
  <c r="AS43" i="22"/>
  <c r="AX43" i="22" s="1"/>
  <c r="AZ43" i="22" s="1"/>
  <c r="BE43" i="22" s="1"/>
  <c r="AY43" i="22"/>
  <c r="AS31" i="22"/>
  <c r="AY31" i="22" s="1"/>
  <c r="AS19" i="22"/>
  <c r="AX19" i="22" s="1"/>
  <c r="O36" i="40"/>
  <c r="P36" i="40"/>
  <c r="Q36" i="40" s="1"/>
  <c r="U36" i="40" s="1"/>
  <c r="M84" i="40"/>
  <c r="O84" i="40" s="1"/>
  <c r="P84" i="40"/>
  <c r="AS150" i="22"/>
  <c r="AY150" i="22"/>
  <c r="AX150" i="22"/>
  <c r="AZ150" i="22" s="1"/>
  <c r="BE150" i="22" s="1"/>
  <c r="AS138" i="22"/>
  <c r="AX138" i="22" s="1"/>
  <c r="AS126" i="22"/>
  <c r="AX126" i="22" s="1"/>
  <c r="AY126" i="22"/>
  <c r="AS114" i="22"/>
  <c r="AX114" i="22" s="1"/>
  <c r="AS102" i="22"/>
  <c r="AX102" i="22"/>
  <c r="AY102" i="22"/>
  <c r="AS90" i="22"/>
  <c r="AY90" i="22" s="1"/>
  <c r="AX90" i="22"/>
  <c r="AS78" i="22"/>
  <c r="AY78" i="22" s="1"/>
  <c r="AX78" i="22"/>
  <c r="AS66" i="22"/>
  <c r="AX66" i="22"/>
  <c r="AY66" i="22"/>
  <c r="AS54" i="22"/>
  <c r="AX54" i="22"/>
  <c r="AY54" i="22"/>
  <c r="AS42" i="22"/>
  <c r="AY42" i="22"/>
  <c r="AX42" i="22"/>
  <c r="AZ42" i="22" s="1"/>
  <c r="BE42" i="22" s="1"/>
  <c r="AS30" i="22"/>
  <c r="AY30" i="22" s="1"/>
  <c r="AX30" i="22"/>
  <c r="AS18" i="22"/>
  <c r="AX18" i="22" s="1"/>
  <c r="M76" i="40"/>
  <c r="O76" i="40" s="1"/>
  <c r="P87" i="40"/>
  <c r="M89" i="40"/>
  <c r="O89" i="40" s="1"/>
  <c r="P89" i="40"/>
  <c r="P94" i="40"/>
  <c r="M116" i="40"/>
  <c r="P116" i="40" s="1"/>
  <c r="BA102" i="18"/>
  <c r="BA71" i="18"/>
  <c r="BB71" i="18" s="1"/>
  <c r="BU71" i="18" s="1"/>
  <c r="BW71" i="18" s="1"/>
  <c r="AY46" i="18"/>
  <c r="BR46" i="18" s="1"/>
  <c r="BT46" i="18" s="1"/>
  <c r="BB145" i="18"/>
  <c r="BU145" i="18" s="1"/>
  <c r="BW145" i="18" s="1"/>
  <c r="AY97" i="18"/>
  <c r="BR97" i="18" s="1"/>
  <c r="BT97" i="18" s="1"/>
  <c r="BB21" i="18"/>
  <c r="BU21" i="18" s="1"/>
  <c r="BW21" i="18" s="1"/>
  <c r="AW136" i="18"/>
  <c r="BB78" i="18"/>
  <c r="BU78" i="18" s="1"/>
  <c r="BW78" i="18" s="1"/>
  <c r="AZ82" i="18"/>
  <c r="BB82" i="18" s="1"/>
  <c r="BU82" i="18" s="1"/>
  <c r="BW82" i="18" s="1"/>
  <c r="AW114" i="18"/>
  <c r="AY114" i="18" s="1"/>
  <c r="BR114" i="18" s="1"/>
  <c r="BT114" i="18" s="1"/>
  <c r="AY117" i="18"/>
  <c r="BR117" i="18" s="1"/>
  <c r="BT117" i="18" s="1"/>
  <c r="AY58" i="18"/>
  <c r="BR58" i="18" s="1"/>
  <c r="BT58" i="18" s="1"/>
  <c r="AY57" i="18"/>
  <c r="BR57" i="18" s="1"/>
  <c r="BT57" i="18" s="1"/>
  <c r="BB27" i="18"/>
  <c r="BU27" i="18" s="1"/>
  <c r="BW27" i="18" s="1"/>
  <c r="AY68" i="18"/>
  <c r="BR68" i="18" s="1"/>
  <c r="BT68" i="18" s="1"/>
  <c r="BB38" i="18"/>
  <c r="BU38" i="18" s="1"/>
  <c r="BW38" i="18" s="1"/>
  <c r="BB50" i="18"/>
  <c r="BU50" i="18" s="1"/>
  <c r="BW50" i="18" s="1"/>
  <c r="BB56" i="18"/>
  <c r="BU56" i="18" s="1"/>
  <c r="BW56" i="18" s="1"/>
  <c r="O22" i="40"/>
  <c r="Q22" i="40" s="1"/>
  <c r="U22" i="40" s="1"/>
  <c r="O66" i="40"/>
  <c r="Q66" i="40" s="1"/>
  <c r="U66" i="40" s="1"/>
  <c r="O14" i="40"/>
  <c r="Q14" i="40" s="1"/>
  <c r="U14" i="40" s="1"/>
  <c r="R15" i="40"/>
  <c r="BB11" i="18"/>
  <c r="BU11" i="18" s="1"/>
  <c r="BW11" i="18" s="1"/>
  <c r="BA61" i="18"/>
  <c r="BB61" i="18" s="1"/>
  <c r="BU61" i="18" s="1"/>
  <c r="BW61" i="18" s="1"/>
  <c r="BB17" i="18"/>
  <c r="BU17" i="18" s="1"/>
  <c r="BW17" i="18" s="1"/>
  <c r="AW20" i="18"/>
  <c r="AY20" i="18" s="1"/>
  <c r="BR20" i="18" s="1"/>
  <c r="BT20" i="18" s="1"/>
  <c r="BB35" i="18"/>
  <c r="BU35" i="18" s="1"/>
  <c r="BW35" i="18" s="1"/>
  <c r="BA112" i="18"/>
  <c r="BB28" i="18"/>
  <c r="BU28" i="18" s="1"/>
  <c r="BW28" i="18" s="1"/>
  <c r="BB51" i="18"/>
  <c r="BU51" i="18" s="1"/>
  <c r="BW51" i="18" s="1"/>
  <c r="BB133" i="18"/>
  <c r="BU133" i="18" s="1"/>
  <c r="BW133" i="18" s="1"/>
  <c r="AY62" i="18"/>
  <c r="BR62" i="18" s="1"/>
  <c r="BT62" i="18" s="1"/>
  <c r="AZ22" i="18"/>
  <c r="BB22" i="18" s="1"/>
  <c r="BU22" i="18" s="1"/>
  <c r="BW22" i="18" s="1"/>
  <c r="AZ70" i="18"/>
  <c r="BB59" i="18"/>
  <c r="BU59" i="18" s="1"/>
  <c r="BW59" i="18" s="1"/>
  <c r="AW133" i="18"/>
  <c r="AY133" i="18" s="1"/>
  <c r="BR133" i="18" s="1"/>
  <c r="BT133" i="18" s="1"/>
  <c r="BB125" i="18"/>
  <c r="BU125" i="18" s="1"/>
  <c r="BW125" i="18" s="1"/>
  <c r="AY109" i="18"/>
  <c r="BR109" i="18" s="1"/>
  <c r="BT109" i="18" s="1"/>
  <c r="AZ45" i="18"/>
  <c r="BB45" i="18" s="1"/>
  <c r="BU45" i="18" s="1"/>
  <c r="BW45" i="18" s="1"/>
  <c r="BB64" i="18"/>
  <c r="BU64" i="18" s="1"/>
  <c r="BW64" i="18" s="1"/>
  <c r="AY54" i="18"/>
  <c r="BR54" i="18" s="1"/>
  <c r="BT54" i="18" s="1"/>
  <c r="AX9" i="18"/>
  <c r="AY9" i="18" s="1"/>
  <c r="BR9" i="18" s="1"/>
  <c r="BT9" i="18" s="1"/>
  <c r="BA67" i="18"/>
  <c r="BA68" i="18"/>
  <c r="BB68" i="18" s="1"/>
  <c r="BU68" i="18" s="1"/>
  <c r="BW68" i="18" s="1"/>
  <c r="AW138" i="18"/>
  <c r="AY138" i="18" s="1"/>
  <c r="BR138" i="18" s="1"/>
  <c r="BT138" i="18" s="1"/>
  <c r="BB143" i="18"/>
  <c r="BU143" i="18" s="1"/>
  <c r="BW143" i="18" s="1"/>
  <c r="AZ57" i="18"/>
  <c r="BB57" i="18" s="1"/>
  <c r="BU57" i="18" s="1"/>
  <c r="BW57" i="18" s="1"/>
  <c r="AY93" i="18"/>
  <c r="BR93" i="18" s="1"/>
  <c r="BT93" i="18" s="1"/>
  <c r="AZ77" i="18"/>
  <c r="BB77" i="18" s="1"/>
  <c r="BU77" i="18" s="1"/>
  <c r="BW77" i="18" s="1"/>
  <c r="AX139" i="18"/>
  <c r="AY139" i="18" s="1"/>
  <c r="BR139" i="18" s="1"/>
  <c r="BT139" i="18" s="1"/>
  <c r="AZ87" i="18"/>
  <c r="BB87" i="18" s="1"/>
  <c r="BU87" i="18" s="1"/>
  <c r="BW87" i="18" s="1"/>
  <c r="BB153" i="18"/>
  <c r="BU153" i="18" s="1"/>
  <c r="BW153" i="18" s="1"/>
  <c r="AY136" i="18"/>
  <c r="BR136" i="18" s="1"/>
  <c r="BT136" i="18" s="1"/>
  <c r="AY65" i="18"/>
  <c r="BR65" i="18" s="1"/>
  <c r="BT65" i="18" s="1"/>
  <c r="AZ98" i="18"/>
  <c r="AW145" i="18"/>
  <c r="S128" i="40"/>
  <c r="R128" i="40"/>
  <c r="AY50" i="18"/>
  <c r="BR50" i="18" s="1"/>
  <c r="BT50" i="18" s="1"/>
  <c r="AW26" i="18"/>
  <c r="AY26" i="18" s="1"/>
  <c r="BR26" i="18" s="1"/>
  <c r="BT26" i="18" s="1"/>
  <c r="AX22" i="18"/>
  <c r="AY22" i="18" s="1"/>
  <c r="BR22" i="18" s="1"/>
  <c r="BT22" i="18" s="1"/>
  <c r="AZ66" i="18"/>
  <c r="BB66" i="18" s="1"/>
  <c r="BU66" i="18" s="1"/>
  <c r="BW66" i="18" s="1"/>
  <c r="AZ75" i="18"/>
  <c r="BB75" i="18" s="1"/>
  <c r="BU75" i="18" s="1"/>
  <c r="BW75" i="18" s="1"/>
  <c r="BA80" i="18"/>
  <c r="BB80" i="18" s="1"/>
  <c r="BU80" i="18" s="1"/>
  <c r="BW80" i="18" s="1"/>
  <c r="BA104" i="18"/>
  <c r="BB104" i="18" s="1"/>
  <c r="BU104" i="18" s="1"/>
  <c r="BW104" i="18" s="1"/>
  <c r="BB110" i="18"/>
  <c r="BU110" i="18" s="1"/>
  <c r="BW110" i="18" s="1"/>
  <c r="AX150" i="18"/>
  <c r="AW151" i="18"/>
  <c r="AY151" i="18" s="1"/>
  <c r="BR151" i="18" s="1"/>
  <c r="BT151" i="18" s="1"/>
  <c r="AY85" i="18"/>
  <c r="BR85" i="18" s="1"/>
  <c r="BT85" i="18" s="1"/>
  <c r="AY105" i="18"/>
  <c r="BR105" i="18" s="1"/>
  <c r="BT105" i="18" s="1"/>
  <c r="BB126" i="18"/>
  <c r="BU126" i="18" s="1"/>
  <c r="BW126" i="18" s="1"/>
  <c r="BA81" i="18"/>
  <c r="BB81" i="18" s="1"/>
  <c r="BU81" i="18" s="1"/>
  <c r="BW81" i="18" s="1"/>
  <c r="AX148" i="18"/>
  <c r="AY148" i="18" s="1"/>
  <c r="BR148" i="18" s="1"/>
  <c r="BT148" i="18" s="1"/>
  <c r="S52" i="40"/>
  <c r="N48" i="40"/>
  <c r="R48" i="40" s="1"/>
  <c r="N75" i="40"/>
  <c r="S75" i="40" s="1"/>
  <c r="O83" i="40"/>
  <c r="R116" i="40"/>
  <c r="R117" i="40"/>
  <c r="N125" i="40"/>
  <c r="R141" i="40"/>
  <c r="N144" i="40"/>
  <c r="S144" i="40" s="1"/>
  <c r="N145" i="40"/>
  <c r="R145" i="40" s="1"/>
  <c r="AX11" i="18"/>
  <c r="AY11" i="18" s="1"/>
  <c r="BR11" i="18" s="1"/>
  <c r="BT11" i="18" s="1"/>
  <c r="AZ74" i="18"/>
  <c r="BB74" i="18" s="1"/>
  <c r="BU74" i="18" s="1"/>
  <c r="BW74" i="18" s="1"/>
  <c r="AW43" i="18"/>
  <c r="AY43" i="18" s="1"/>
  <c r="BR43" i="18" s="1"/>
  <c r="BT43" i="18" s="1"/>
  <c r="AX64" i="18"/>
  <c r="AY64" i="18" s="1"/>
  <c r="BR64" i="18" s="1"/>
  <c r="BT64" i="18" s="1"/>
  <c r="AW40" i="18"/>
  <c r="AY40" i="18" s="1"/>
  <c r="BR40" i="18" s="1"/>
  <c r="BT40" i="18" s="1"/>
  <c r="BA86" i="18"/>
  <c r="BA107" i="18"/>
  <c r="BB107" i="18" s="1"/>
  <c r="BU107" i="18" s="1"/>
  <c r="BW107" i="18" s="1"/>
  <c r="AX35" i="18"/>
  <c r="AY35" i="18" s="1"/>
  <c r="BR35" i="18" s="1"/>
  <c r="BT35" i="18" s="1"/>
  <c r="S36" i="40"/>
  <c r="O51" i="40"/>
  <c r="Q51" i="40" s="1"/>
  <c r="U51" i="40" s="1"/>
  <c r="M79" i="40"/>
  <c r="O87" i="40"/>
  <c r="T87" i="40" s="1"/>
  <c r="V87" i="40" s="1"/>
  <c r="M111" i="40"/>
  <c r="O111" i="40" s="1"/>
  <c r="AZ106" i="18"/>
  <c r="BB106" i="18" s="1"/>
  <c r="BU106" i="18" s="1"/>
  <c r="BW106" i="18" s="1"/>
  <c r="AZ113" i="18"/>
  <c r="BB113" i="18" s="1"/>
  <c r="BU113" i="18" s="1"/>
  <c r="BW113" i="18" s="1"/>
  <c r="BB123" i="18"/>
  <c r="BU123" i="18" s="1"/>
  <c r="BW123" i="18" s="1"/>
  <c r="BA25" i="18"/>
  <c r="BB25" i="18" s="1"/>
  <c r="BU25" i="18" s="1"/>
  <c r="BW25" i="18" s="1"/>
  <c r="N40" i="40"/>
  <c r="R40" i="40" s="1"/>
  <c r="AY51" i="18"/>
  <c r="BR51" i="18" s="1"/>
  <c r="BT51" i="18" s="1"/>
  <c r="AW104" i="18"/>
  <c r="AY104" i="18" s="1"/>
  <c r="BR104" i="18" s="1"/>
  <c r="BT104" i="18" s="1"/>
  <c r="BA29" i="18"/>
  <c r="BB73" i="18"/>
  <c r="BU73" i="18" s="1"/>
  <c r="BW73" i="18" s="1"/>
  <c r="BB149" i="18"/>
  <c r="BU149" i="18" s="1"/>
  <c r="BW149" i="18" s="1"/>
  <c r="BB8" i="18"/>
  <c r="BU8" i="18" s="1"/>
  <c r="BW8" i="18" s="1"/>
  <c r="O35" i="40"/>
  <c r="Q35" i="40" s="1"/>
  <c r="U35" i="40" s="1"/>
  <c r="AY42" i="18"/>
  <c r="BR42" i="18" s="1"/>
  <c r="BT42" i="18" s="1"/>
  <c r="AZ13" i="18"/>
  <c r="BB13" i="18" s="1"/>
  <c r="BU13" i="18" s="1"/>
  <c r="BW13" i="18" s="1"/>
  <c r="AZ29" i="18"/>
  <c r="AY77" i="18"/>
  <c r="BR77" i="18" s="1"/>
  <c r="BT77" i="18" s="1"/>
  <c r="O39" i="40"/>
  <c r="Q39" i="40" s="1"/>
  <c r="U39" i="40" s="1"/>
  <c r="N63" i="40"/>
  <c r="R63" i="40" s="1"/>
  <c r="M95" i="40"/>
  <c r="BB30" i="18"/>
  <c r="BU30" i="18" s="1"/>
  <c r="BW30" i="18" s="1"/>
  <c r="AY45" i="18"/>
  <c r="BR45" i="18" s="1"/>
  <c r="BT45" i="18" s="1"/>
  <c r="BB52" i="18"/>
  <c r="BU52" i="18" s="1"/>
  <c r="BW52" i="18" s="1"/>
  <c r="BA72" i="18"/>
  <c r="BB72" i="18" s="1"/>
  <c r="BU72" i="18" s="1"/>
  <c r="BW72" i="18" s="1"/>
  <c r="BB46" i="18"/>
  <c r="BU46" i="18" s="1"/>
  <c r="BW46" i="18" s="1"/>
  <c r="BB102" i="18"/>
  <c r="BU102" i="18" s="1"/>
  <c r="BW102" i="18" s="1"/>
  <c r="AX126" i="18"/>
  <c r="AY126" i="18" s="1"/>
  <c r="BR126" i="18" s="1"/>
  <c r="BT126" i="18" s="1"/>
  <c r="AW28" i="18"/>
  <c r="AY28" i="18" s="1"/>
  <c r="BR28" i="18" s="1"/>
  <c r="BT28" i="18" s="1"/>
  <c r="AW17" i="18"/>
  <c r="AY17" i="18" s="1"/>
  <c r="BR17" i="18" s="1"/>
  <c r="BT17" i="18" s="1"/>
  <c r="AW60" i="18"/>
  <c r="AY60" i="18" s="1"/>
  <c r="BR60" i="18" s="1"/>
  <c r="BT60" i="18" s="1"/>
  <c r="AX48" i="18"/>
  <c r="AY48" i="18" s="1"/>
  <c r="BR48" i="18" s="1"/>
  <c r="BT48" i="18" s="1"/>
  <c r="BA79" i="18"/>
  <c r="AZ103" i="18"/>
  <c r="AZ111" i="18"/>
  <c r="BB111" i="18" s="1"/>
  <c r="BU111" i="18" s="1"/>
  <c r="BW111" i="18" s="1"/>
  <c r="M99" i="40"/>
  <c r="O99" i="40" s="1"/>
  <c r="O107" i="40"/>
  <c r="Q107" i="40" s="1"/>
  <c r="U107" i="40" s="1"/>
  <c r="R132" i="40"/>
  <c r="BB36" i="18"/>
  <c r="BU36" i="18" s="1"/>
  <c r="BW36" i="18" s="1"/>
  <c r="AZ69" i="18"/>
  <c r="BB69" i="18" s="1"/>
  <c r="BU69" i="18" s="1"/>
  <c r="BW69" i="18" s="1"/>
  <c r="AX72" i="18"/>
  <c r="AY72" i="18" s="1"/>
  <c r="BR72" i="18" s="1"/>
  <c r="BT72" i="18" s="1"/>
  <c r="BA85" i="18"/>
  <c r="BB85" i="18" s="1"/>
  <c r="BU85" i="18" s="1"/>
  <c r="BW85" i="18" s="1"/>
  <c r="AW90" i="18"/>
  <c r="AY90" i="18" s="1"/>
  <c r="BR90" i="18" s="1"/>
  <c r="BT90" i="18" s="1"/>
  <c r="BB26" i="18"/>
  <c r="BU26" i="18" s="1"/>
  <c r="BW26" i="18" s="1"/>
  <c r="AW78" i="18"/>
  <c r="AY78" i="18" s="1"/>
  <c r="BR78" i="18" s="1"/>
  <c r="BT78" i="18" s="1"/>
  <c r="BB49" i="18"/>
  <c r="BU49" i="18" s="1"/>
  <c r="BW49" i="18" s="1"/>
  <c r="AZ144" i="18"/>
  <c r="BB144" i="18" s="1"/>
  <c r="BU144" i="18" s="1"/>
  <c r="BW144" i="18" s="1"/>
  <c r="AY39" i="18"/>
  <c r="BR39" i="18" s="1"/>
  <c r="BT39" i="18" s="1"/>
  <c r="BA44" i="18"/>
  <c r="BB19" i="18"/>
  <c r="BU19" i="18" s="1"/>
  <c r="BW19" i="18" s="1"/>
  <c r="AY41" i="18"/>
  <c r="BR41" i="18" s="1"/>
  <c r="BT41" i="18" s="1"/>
  <c r="BB20" i="18"/>
  <c r="BU20" i="18" s="1"/>
  <c r="BW20" i="18" s="1"/>
  <c r="BB55" i="18"/>
  <c r="BU55" i="18" s="1"/>
  <c r="BW55" i="18" s="1"/>
  <c r="BB14" i="18"/>
  <c r="BU14" i="18" s="1"/>
  <c r="BW14" i="18" s="1"/>
  <c r="BB34" i="18"/>
  <c r="BU34" i="18" s="1"/>
  <c r="BW34" i="18" s="1"/>
  <c r="AZ99" i="18"/>
  <c r="BB99" i="18" s="1"/>
  <c r="BU99" i="18" s="1"/>
  <c r="BW99" i="18" s="1"/>
  <c r="AY91" i="18"/>
  <c r="BR91" i="18" s="1"/>
  <c r="BT91" i="18" s="1"/>
  <c r="AY21" i="18"/>
  <c r="BR21" i="18" s="1"/>
  <c r="BT21" i="18" s="1"/>
  <c r="AW24" i="18"/>
  <c r="AY24" i="18" s="1"/>
  <c r="BR24" i="18" s="1"/>
  <c r="BT24" i="18" s="1"/>
  <c r="AX130" i="18"/>
  <c r="AY130" i="18" s="1"/>
  <c r="BR130" i="18" s="1"/>
  <c r="BT130" i="18" s="1"/>
  <c r="AZ132" i="18"/>
  <c r="BB132" i="18" s="1"/>
  <c r="BU132" i="18" s="1"/>
  <c r="BW132" i="18" s="1"/>
  <c r="AW118" i="18"/>
  <c r="AY118" i="18" s="1"/>
  <c r="BR118" i="18" s="1"/>
  <c r="BT118" i="18" s="1"/>
  <c r="AY36" i="18"/>
  <c r="BR36" i="18" s="1"/>
  <c r="BT36" i="18" s="1"/>
  <c r="BB53" i="18"/>
  <c r="BU53" i="18" s="1"/>
  <c r="BW53" i="18" s="1"/>
  <c r="AY101" i="18"/>
  <c r="BR101" i="18" s="1"/>
  <c r="BT101" i="18" s="1"/>
  <c r="AX125" i="18"/>
  <c r="AY125" i="18" s="1"/>
  <c r="BR125" i="18" s="1"/>
  <c r="BT125" i="18" s="1"/>
  <c r="BA89" i="18"/>
  <c r="BB89" i="18" s="1"/>
  <c r="BU89" i="18" s="1"/>
  <c r="BW89" i="18" s="1"/>
  <c r="BB91" i="18"/>
  <c r="BU91" i="18" s="1"/>
  <c r="BW91" i="18" s="1"/>
  <c r="BB112" i="18"/>
  <c r="BU112" i="18" s="1"/>
  <c r="BW112" i="18" s="1"/>
  <c r="BB121" i="18"/>
  <c r="BU121" i="18" s="1"/>
  <c r="BW121" i="18" s="1"/>
  <c r="AX44" i="18"/>
  <c r="AY76" i="18"/>
  <c r="BR76" i="18" s="1"/>
  <c r="BT76" i="18" s="1"/>
  <c r="BB43" i="18"/>
  <c r="BU43" i="18" s="1"/>
  <c r="BW43" i="18" s="1"/>
  <c r="AY47" i="18"/>
  <c r="BR47" i="18" s="1"/>
  <c r="BT47" i="18" s="1"/>
  <c r="BB15" i="18"/>
  <c r="BU15" i="18" s="1"/>
  <c r="BW15" i="18" s="1"/>
  <c r="AY141" i="18"/>
  <c r="BR141" i="18" s="1"/>
  <c r="BT141" i="18" s="1"/>
  <c r="AZ65" i="18"/>
  <c r="BB65" i="18" s="1"/>
  <c r="BU65" i="18" s="1"/>
  <c r="BW65" i="18" s="1"/>
  <c r="BB24" i="18"/>
  <c r="BU24" i="18" s="1"/>
  <c r="BW24" i="18" s="1"/>
  <c r="BB62" i="18"/>
  <c r="BU62" i="18" s="1"/>
  <c r="BW62" i="18" s="1"/>
  <c r="AX53" i="18"/>
  <c r="AY53" i="18" s="1"/>
  <c r="BR53" i="18" s="1"/>
  <c r="BT53" i="18" s="1"/>
  <c r="AY63" i="18"/>
  <c r="BR63" i="18" s="1"/>
  <c r="BT63" i="18" s="1"/>
  <c r="AZ44" i="18"/>
  <c r="AX34" i="18"/>
  <c r="AY34" i="18" s="1"/>
  <c r="BR34" i="18" s="1"/>
  <c r="BT34" i="18" s="1"/>
  <c r="AX19" i="18"/>
  <c r="AY19" i="18" s="1"/>
  <c r="BR19" i="18" s="1"/>
  <c r="BT19" i="18" s="1"/>
  <c r="AX30" i="18"/>
  <c r="AY30" i="18" s="1"/>
  <c r="BR30" i="18" s="1"/>
  <c r="BT30" i="18" s="1"/>
  <c r="AY59" i="18"/>
  <c r="BR59" i="18" s="1"/>
  <c r="BT59" i="18" s="1"/>
  <c r="AY12" i="18"/>
  <c r="BR12" i="18" s="1"/>
  <c r="BT12" i="18" s="1"/>
  <c r="AX18" i="18"/>
  <c r="AY18" i="18" s="1"/>
  <c r="BR18" i="18" s="1"/>
  <c r="BT18" i="18" s="1"/>
  <c r="BB86" i="18"/>
  <c r="BU86" i="18" s="1"/>
  <c r="BW86" i="18" s="1"/>
  <c r="BA100" i="18"/>
  <c r="BB100" i="18" s="1"/>
  <c r="BU100" i="18" s="1"/>
  <c r="BW100" i="18" s="1"/>
  <c r="AX112" i="18"/>
  <c r="AY112" i="18" s="1"/>
  <c r="BR112" i="18" s="1"/>
  <c r="BT112" i="18" s="1"/>
  <c r="AX120" i="18"/>
  <c r="AY120" i="18" s="1"/>
  <c r="BR120" i="18" s="1"/>
  <c r="BT120" i="18" s="1"/>
  <c r="AX134" i="18"/>
  <c r="AY134" i="18" s="1"/>
  <c r="BR134" i="18" s="1"/>
  <c r="BT134" i="18" s="1"/>
  <c r="BB147" i="18"/>
  <c r="BU147" i="18" s="1"/>
  <c r="BW147" i="18" s="1"/>
  <c r="AX147" i="18"/>
  <c r="AY147" i="18" s="1"/>
  <c r="BR147" i="18" s="1"/>
  <c r="BT147" i="18" s="1"/>
  <c r="AW32" i="18"/>
  <c r="AY32" i="18" s="1"/>
  <c r="BR32" i="18" s="1"/>
  <c r="BT32" i="18" s="1"/>
  <c r="AW144" i="18"/>
  <c r="AW52" i="18"/>
  <c r="AY52" i="18" s="1"/>
  <c r="BR52" i="18" s="1"/>
  <c r="BT52" i="18" s="1"/>
  <c r="BB134" i="18"/>
  <c r="BU134" i="18" s="1"/>
  <c r="BW134" i="18" s="1"/>
  <c r="AZ93" i="18"/>
  <c r="BB93" i="18" s="1"/>
  <c r="BU93" i="18" s="1"/>
  <c r="BW93" i="18" s="1"/>
  <c r="BB101" i="18"/>
  <c r="BU101" i="18" s="1"/>
  <c r="BW101" i="18" s="1"/>
  <c r="AY128" i="18"/>
  <c r="BR128" i="18" s="1"/>
  <c r="BT128" i="18" s="1"/>
  <c r="AX144" i="18"/>
  <c r="AY152" i="18"/>
  <c r="BR152" i="18" s="1"/>
  <c r="BT152" i="18" s="1"/>
  <c r="BB12" i="18"/>
  <c r="BU12" i="18" s="1"/>
  <c r="BW12" i="18" s="1"/>
  <c r="AX16" i="18"/>
  <c r="AY16" i="18" s="1"/>
  <c r="BR16" i="18" s="1"/>
  <c r="BT16" i="18" s="1"/>
  <c r="AW44" i="18"/>
  <c r="AW135" i="18"/>
  <c r="AY135" i="18" s="1"/>
  <c r="BR135" i="18" s="1"/>
  <c r="BT135" i="18" s="1"/>
  <c r="BX7" i="18"/>
  <c r="BR7" i="18"/>
  <c r="BT7" i="18" s="1"/>
  <c r="AY145" i="18"/>
  <c r="BR145" i="18" s="1"/>
  <c r="BT145" i="18" s="1"/>
  <c r="BB98" i="18"/>
  <c r="BU98" i="18" s="1"/>
  <c r="BW98" i="18" s="1"/>
  <c r="AX67" i="18"/>
  <c r="AY67" i="18" s="1"/>
  <c r="BR67" i="18" s="1"/>
  <c r="BT67" i="18" s="1"/>
  <c r="AX81" i="18"/>
  <c r="AY81" i="18" s="1"/>
  <c r="BR81" i="18" s="1"/>
  <c r="BT81" i="18" s="1"/>
  <c r="BB60" i="18"/>
  <c r="BU60" i="18" s="1"/>
  <c r="BW60" i="18" s="1"/>
  <c r="BB67" i="18"/>
  <c r="BU67" i="18" s="1"/>
  <c r="BW67" i="18" s="1"/>
  <c r="BB70" i="18"/>
  <c r="BU70" i="18" s="1"/>
  <c r="BW70" i="18" s="1"/>
  <c r="BB39" i="18"/>
  <c r="BU39" i="18" s="1"/>
  <c r="BW39" i="18" s="1"/>
  <c r="BB47" i="18"/>
  <c r="BU47" i="18" s="1"/>
  <c r="BW47" i="18" s="1"/>
  <c r="AW13" i="18"/>
  <c r="AY13" i="18" s="1"/>
  <c r="BR13" i="18" s="1"/>
  <c r="BT13" i="18" s="1"/>
  <c r="AY25" i="18"/>
  <c r="BR25" i="18" s="1"/>
  <c r="BT25" i="18" s="1"/>
  <c r="BB42" i="18"/>
  <c r="BU42" i="18" s="1"/>
  <c r="BW42" i="18" s="1"/>
  <c r="AZ88" i="18"/>
  <c r="BB88" i="18" s="1"/>
  <c r="BU88" i="18" s="1"/>
  <c r="BW88" i="18" s="1"/>
  <c r="BB135" i="18"/>
  <c r="BU135" i="18" s="1"/>
  <c r="BW135" i="18" s="1"/>
  <c r="AX84" i="18"/>
  <c r="AY84" i="18" s="1"/>
  <c r="BR84" i="18" s="1"/>
  <c r="BT84" i="18" s="1"/>
  <c r="AW100" i="18"/>
  <c r="AY100" i="18" s="1"/>
  <c r="BR100" i="18" s="1"/>
  <c r="BT100" i="18" s="1"/>
  <c r="AW106" i="18"/>
  <c r="AY106" i="18" s="1"/>
  <c r="BR106" i="18" s="1"/>
  <c r="BT106" i="18" s="1"/>
  <c r="BB119" i="18"/>
  <c r="BU119" i="18" s="1"/>
  <c r="BW119" i="18" s="1"/>
  <c r="BA105" i="18"/>
  <c r="AZ33" i="18"/>
  <c r="BB33" i="18" s="1"/>
  <c r="BU33" i="18" s="1"/>
  <c r="BW33" i="18" s="1"/>
  <c r="AX107" i="18"/>
  <c r="AY107" i="18" s="1"/>
  <c r="BR107" i="18" s="1"/>
  <c r="BT107" i="18" s="1"/>
  <c r="BB146" i="18"/>
  <c r="BU146" i="18" s="1"/>
  <c r="BW146" i="18" s="1"/>
  <c r="AY8" i="18"/>
  <c r="BR8" i="18" s="1"/>
  <c r="BT8" i="18" s="1"/>
  <c r="AX94" i="18"/>
  <c r="AY94" i="18" s="1"/>
  <c r="BR94" i="18" s="1"/>
  <c r="BT94" i="18" s="1"/>
  <c r="AZ140" i="18"/>
  <c r="AZ148" i="18"/>
  <c r="BB148" i="18" s="1"/>
  <c r="BU148" i="18" s="1"/>
  <c r="BW148" i="18" s="1"/>
  <c r="AX113" i="18"/>
  <c r="AW14" i="18"/>
  <c r="AY14" i="18" s="1"/>
  <c r="BR14" i="18" s="1"/>
  <c r="BT14" i="18" s="1"/>
  <c r="BA97" i="18"/>
  <c r="BB114" i="18"/>
  <c r="BU114" i="18" s="1"/>
  <c r="BW114" i="18" s="1"/>
  <c r="AW96" i="18"/>
  <c r="AY96" i="18" s="1"/>
  <c r="BR96" i="18" s="1"/>
  <c r="BT96" i="18" s="1"/>
  <c r="AZ41" i="18"/>
  <c r="BB41" i="18" s="1"/>
  <c r="BU41" i="18" s="1"/>
  <c r="BW41" i="18" s="1"/>
  <c r="AX80" i="18"/>
  <c r="BA116" i="18"/>
  <c r="BB116" i="18" s="1"/>
  <c r="BU116" i="18" s="1"/>
  <c r="BW116" i="18" s="1"/>
  <c r="AY127" i="18"/>
  <c r="BR127" i="18" s="1"/>
  <c r="BT127" i="18" s="1"/>
  <c r="BA152" i="18"/>
  <c r="AW82" i="18"/>
  <c r="AY82" i="18" s="1"/>
  <c r="BR82" i="18" s="1"/>
  <c r="BT82" i="18" s="1"/>
  <c r="AZ128" i="18"/>
  <c r="BB128" i="18" s="1"/>
  <c r="BU128" i="18" s="1"/>
  <c r="BW128" i="18" s="1"/>
  <c r="AY49" i="18"/>
  <c r="BR49" i="18" s="1"/>
  <c r="BT49" i="18" s="1"/>
  <c r="AX23" i="18"/>
  <c r="AY23" i="18" s="1"/>
  <c r="BR23" i="18" s="1"/>
  <c r="BT23" i="18" s="1"/>
  <c r="AX74" i="18"/>
  <c r="AY74" i="18" s="1"/>
  <c r="BR74" i="18" s="1"/>
  <c r="BT74" i="18" s="1"/>
  <c r="AX29" i="18"/>
  <c r="AY29" i="18" s="1"/>
  <c r="BR29" i="18" s="1"/>
  <c r="BT29" i="18" s="1"/>
  <c r="AW33" i="18"/>
  <c r="AY33" i="18" s="1"/>
  <c r="BR33" i="18" s="1"/>
  <c r="BT33" i="18" s="1"/>
  <c r="AX15" i="18"/>
  <c r="AY15" i="18" s="1"/>
  <c r="BR15" i="18" s="1"/>
  <c r="BT15" i="18" s="1"/>
  <c r="BA18" i="18"/>
  <c r="BB18" i="18" s="1"/>
  <c r="BU18" i="18" s="1"/>
  <c r="BW18" i="18" s="1"/>
  <c r="BA37" i="18"/>
  <c r="BB37" i="18" s="1"/>
  <c r="BU37" i="18" s="1"/>
  <c r="BW37" i="18" s="1"/>
  <c r="BA84" i="18"/>
  <c r="BB84" i="18" s="1"/>
  <c r="BU84" i="18" s="1"/>
  <c r="BW84" i="18" s="1"/>
  <c r="BA90" i="18"/>
  <c r="BB90" i="18" s="1"/>
  <c r="BU90" i="18" s="1"/>
  <c r="BW90" i="18" s="1"/>
  <c r="AZ94" i="18"/>
  <c r="BB94" i="18" s="1"/>
  <c r="BU94" i="18" s="1"/>
  <c r="BW94" i="18" s="1"/>
  <c r="AZ96" i="18"/>
  <c r="BB96" i="18" s="1"/>
  <c r="BU96" i="18" s="1"/>
  <c r="BW96" i="18" s="1"/>
  <c r="BA108" i="18"/>
  <c r="BB108" i="18" s="1"/>
  <c r="BU108" i="18" s="1"/>
  <c r="BW108" i="18" s="1"/>
  <c r="AX122" i="18"/>
  <c r="AY122" i="18" s="1"/>
  <c r="BR122" i="18" s="1"/>
  <c r="BT122" i="18" s="1"/>
  <c r="AX146" i="18"/>
  <c r="AY146" i="18" s="1"/>
  <c r="BR146" i="18" s="1"/>
  <c r="BT146" i="18" s="1"/>
  <c r="AY154" i="18"/>
  <c r="BR154" i="18" s="1"/>
  <c r="BT154" i="18" s="1"/>
  <c r="AZ32" i="18"/>
  <c r="BB32" i="18" s="1"/>
  <c r="BU32" i="18" s="1"/>
  <c r="BW32" i="18" s="1"/>
  <c r="AX108" i="18"/>
  <c r="AY108" i="18" s="1"/>
  <c r="BR108" i="18" s="1"/>
  <c r="BT108" i="18" s="1"/>
  <c r="AZ152" i="18"/>
  <c r="AW131" i="18"/>
  <c r="AY131" i="18" s="1"/>
  <c r="BR131" i="18" s="1"/>
  <c r="BT131" i="18" s="1"/>
  <c r="BA76" i="18"/>
  <c r="BB76" i="18" s="1"/>
  <c r="BU76" i="18" s="1"/>
  <c r="BW76" i="18" s="1"/>
  <c r="AY79" i="18"/>
  <c r="BR79" i="18" s="1"/>
  <c r="BT79" i="18" s="1"/>
  <c r="AY87" i="18"/>
  <c r="BR87" i="18" s="1"/>
  <c r="BT87" i="18" s="1"/>
  <c r="AY95" i="18"/>
  <c r="BR95" i="18" s="1"/>
  <c r="BT95" i="18" s="1"/>
  <c r="AY103" i="18"/>
  <c r="BR103" i="18" s="1"/>
  <c r="BT103" i="18" s="1"/>
  <c r="AZ115" i="18"/>
  <c r="BB115" i="18" s="1"/>
  <c r="BU115" i="18" s="1"/>
  <c r="BW115" i="18" s="1"/>
  <c r="AW129" i="18"/>
  <c r="AY129" i="18" s="1"/>
  <c r="BR129" i="18" s="1"/>
  <c r="BT129" i="18" s="1"/>
  <c r="BB130" i="18"/>
  <c r="BU130" i="18" s="1"/>
  <c r="BW130" i="18" s="1"/>
  <c r="AW137" i="18"/>
  <c r="BB138" i="18"/>
  <c r="BU138" i="18" s="1"/>
  <c r="BW138" i="18" s="1"/>
  <c r="AY149" i="18"/>
  <c r="BR149" i="18" s="1"/>
  <c r="BT149" i="18" s="1"/>
  <c r="AX88" i="18"/>
  <c r="AY88" i="18" s="1"/>
  <c r="BR88" i="18" s="1"/>
  <c r="BT88" i="18" s="1"/>
  <c r="AX98" i="18"/>
  <c r="AY98" i="18" s="1"/>
  <c r="BR98" i="18" s="1"/>
  <c r="BT98" i="18" s="1"/>
  <c r="BA124" i="18"/>
  <c r="BB124" i="18" s="1"/>
  <c r="BU124" i="18" s="1"/>
  <c r="BW124" i="18" s="1"/>
  <c r="AX143" i="18"/>
  <c r="AY143" i="18" s="1"/>
  <c r="BR143" i="18" s="1"/>
  <c r="BT143" i="18" s="1"/>
  <c r="BB79" i="18"/>
  <c r="BU79" i="18" s="1"/>
  <c r="BW79" i="18" s="1"/>
  <c r="BA95" i="18"/>
  <c r="BB95" i="18" s="1"/>
  <c r="BU95" i="18" s="1"/>
  <c r="BW95" i="18" s="1"/>
  <c r="AZ97" i="18"/>
  <c r="AZ105" i="18"/>
  <c r="BA109" i="18"/>
  <c r="BB109" i="18" s="1"/>
  <c r="BU109" i="18" s="1"/>
  <c r="BW109" i="18" s="1"/>
  <c r="AY111" i="18"/>
  <c r="BR111" i="18" s="1"/>
  <c r="BT111" i="18" s="1"/>
  <c r="AX116" i="18"/>
  <c r="AY116" i="18" s="1"/>
  <c r="BR116" i="18" s="1"/>
  <c r="BT116" i="18" s="1"/>
  <c r="BA117" i="18"/>
  <c r="BB117" i="18" s="1"/>
  <c r="BU117" i="18" s="1"/>
  <c r="BW117" i="18" s="1"/>
  <c r="AY119" i="18"/>
  <c r="BR119" i="18" s="1"/>
  <c r="BT119" i="18" s="1"/>
  <c r="AX124" i="18"/>
  <c r="AY124" i="18" s="1"/>
  <c r="BR124" i="18" s="1"/>
  <c r="BT124" i="18" s="1"/>
  <c r="AX132" i="18"/>
  <c r="AY132" i="18" s="1"/>
  <c r="BR132" i="18" s="1"/>
  <c r="BT132" i="18" s="1"/>
  <c r="AX92" i="18"/>
  <c r="AY92" i="18" s="1"/>
  <c r="BR92" i="18" s="1"/>
  <c r="BT92" i="18" s="1"/>
  <c r="AX102" i="18"/>
  <c r="AY102" i="18" s="1"/>
  <c r="BR102" i="18" s="1"/>
  <c r="BT102" i="18" s="1"/>
  <c r="AW113" i="18"/>
  <c r="AZ136" i="18"/>
  <c r="BB136" i="18" s="1"/>
  <c r="BU136" i="18" s="1"/>
  <c r="BW136" i="18" s="1"/>
  <c r="AY31" i="18"/>
  <c r="BR31" i="18" s="1"/>
  <c r="BT31" i="18" s="1"/>
  <c r="AW80" i="18"/>
  <c r="BA140" i="18"/>
  <c r="BB103" i="18"/>
  <c r="BU103" i="18" s="1"/>
  <c r="BW103" i="18" s="1"/>
  <c r="AY150" i="18"/>
  <c r="BR150" i="18" s="1"/>
  <c r="BT150" i="18" s="1"/>
  <c r="AW27" i="18"/>
  <c r="AY27" i="18" s="1"/>
  <c r="BR27" i="18" s="1"/>
  <c r="BT27" i="18" s="1"/>
  <c r="AY10" i="18"/>
  <c r="BR10" i="18" s="1"/>
  <c r="BT10" i="18" s="1"/>
  <c r="BB31" i="18"/>
  <c r="BU31" i="18" s="1"/>
  <c r="BW31" i="18" s="1"/>
  <c r="BB63" i="18"/>
  <c r="BU63" i="18" s="1"/>
  <c r="BW63" i="18" s="1"/>
  <c r="BB10" i="18"/>
  <c r="BU10" i="18" s="1"/>
  <c r="BW10" i="18" s="1"/>
  <c r="BB23" i="18"/>
  <c r="BU23" i="18" s="1"/>
  <c r="BW23" i="18" s="1"/>
  <c r="BB58" i="18"/>
  <c r="BU58" i="18" s="1"/>
  <c r="BW58" i="18" s="1"/>
  <c r="AY123" i="18"/>
  <c r="BR123" i="18" s="1"/>
  <c r="BT123" i="18" s="1"/>
  <c r="AZ92" i="18"/>
  <c r="BB92" i="18" s="1"/>
  <c r="BU92" i="18" s="1"/>
  <c r="BW92" i="18" s="1"/>
  <c r="BB127" i="18"/>
  <c r="BU127" i="18" s="1"/>
  <c r="BW127" i="18" s="1"/>
  <c r="BB151" i="18"/>
  <c r="BU151" i="18" s="1"/>
  <c r="BW151" i="18" s="1"/>
  <c r="AX86" i="18"/>
  <c r="AY86" i="18" s="1"/>
  <c r="BR86" i="18" s="1"/>
  <c r="BT86" i="18" s="1"/>
  <c r="AX137" i="18"/>
  <c r="AW56" i="18"/>
  <c r="AY56" i="18" s="1"/>
  <c r="BR56" i="18" s="1"/>
  <c r="BT56" i="18" s="1"/>
  <c r="AW121" i="18"/>
  <c r="AY121" i="18" s="1"/>
  <c r="BR121" i="18" s="1"/>
  <c r="BT121" i="18" s="1"/>
  <c r="BB122" i="18"/>
  <c r="BU122" i="18" s="1"/>
  <c r="BW122" i="18" s="1"/>
  <c r="BB142" i="18"/>
  <c r="BU142" i="18" s="1"/>
  <c r="BW142" i="18" s="1"/>
  <c r="AW153" i="18"/>
  <c r="AY153" i="18" s="1"/>
  <c r="BR153" i="18" s="1"/>
  <c r="BT153" i="18" s="1"/>
  <c r="BB154" i="18"/>
  <c r="BU154" i="18" s="1"/>
  <c r="BW154" i="18" s="1"/>
  <c r="AX70" i="18"/>
  <c r="AY70" i="18" s="1"/>
  <c r="BR70" i="18" s="1"/>
  <c r="BT70" i="18" s="1"/>
  <c r="AY140" i="18"/>
  <c r="BR140" i="18" s="1"/>
  <c r="BT140" i="18" s="1"/>
  <c r="AW69" i="18"/>
  <c r="AX69" i="18"/>
  <c r="S71" i="40"/>
  <c r="R71" i="40"/>
  <c r="O74" i="40"/>
  <c r="Q74" i="40" s="1"/>
  <c r="U74" i="40" s="1"/>
  <c r="R44" i="40"/>
  <c r="S44" i="40"/>
  <c r="R56" i="40"/>
  <c r="S56" i="40"/>
  <c r="S23" i="40"/>
  <c r="R23" i="40"/>
  <c r="S67" i="40"/>
  <c r="R67" i="40"/>
  <c r="S8" i="40"/>
  <c r="M17" i="40"/>
  <c r="S20" i="40"/>
  <c r="N24" i="40"/>
  <c r="R24" i="40" s="1"/>
  <c r="O32" i="40"/>
  <c r="O33" i="40"/>
  <c r="Q33" i="40" s="1"/>
  <c r="U33" i="40" s="1"/>
  <c r="R39" i="40"/>
  <c r="S39" i="40"/>
  <c r="O42" i="40"/>
  <c r="O44" i="40"/>
  <c r="T44" i="40" s="1"/>
  <c r="V44" i="40" s="1"/>
  <c r="O47" i="40"/>
  <c r="Q47" i="40" s="1"/>
  <c r="U47" i="40" s="1"/>
  <c r="O49" i="40"/>
  <c r="Q49" i="40" s="1"/>
  <c r="U49" i="40" s="1"/>
  <c r="R55" i="40"/>
  <c r="O60" i="40"/>
  <c r="Q60" i="40" s="1"/>
  <c r="U60" i="40" s="1"/>
  <c r="O16" i="40"/>
  <c r="O21" i="40"/>
  <c r="Q21" i="40" s="1"/>
  <c r="U21" i="40" s="1"/>
  <c r="O34" i="40"/>
  <c r="O41" i="40"/>
  <c r="Q41" i="40" s="1"/>
  <c r="U41" i="40" s="1"/>
  <c r="M8" i="40"/>
  <c r="M9" i="40"/>
  <c r="S12" i="40"/>
  <c r="O24" i="40"/>
  <c r="O25" i="40"/>
  <c r="Q25" i="40" s="1"/>
  <c r="U25" i="40" s="1"/>
  <c r="O29" i="40"/>
  <c r="Q29" i="40" s="1"/>
  <c r="U29" i="40" s="1"/>
  <c r="O30" i="40"/>
  <c r="Q30" i="40" s="1"/>
  <c r="U30" i="40" s="1"/>
  <c r="R31" i="40"/>
  <c r="S32" i="40"/>
  <c r="O38" i="40"/>
  <c r="Q38" i="40" s="1"/>
  <c r="U38" i="40" s="1"/>
  <c r="O43" i="40"/>
  <c r="Q43" i="40" s="1"/>
  <c r="U43" i="40" s="1"/>
  <c r="O45" i="40"/>
  <c r="Q45" i="40" s="1"/>
  <c r="U45" i="40" s="1"/>
  <c r="O54" i="40"/>
  <c r="Q54" i="40" s="1"/>
  <c r="U54" i="40" s="1"/>
  <c r="O57" i="40"/>
  <c r="Q57" i="40" s="1"/>
  <c r="U57" i="40" s="1"/>
  <c r="O58" i="40"/>
  <c r="Q58" i="40" s="1"/>
  <c r="U58" i="40" s="1"/>
  <c r="R59" i="40"/>
  <c r="R47" i="40"/>
  <c r="S47" i="40"/>
  <c r="O50" i="40"/>
  <c r="Q50" i="40" s="1"/>
  <c r="U50" i="40" s="1"/>
  <c r="O52" i="40"/>
  <c r="Q52" i="40" s="1"/>
  <c r="U52" i="40" s="1"/>
  <c r="O13" i="40"/>
  <c r="Q13" i="40" s="1"/>
  <c r="U13" i="40" s="1"/>
  <c r="S16" i="40"/>
  <c r="S28" i="40"/>
  <c r="O37" i="40"/>
  <c r="Q37" i="40" s="1"/>
  <c r="U37" i="40" s="1"/>
  <c r="O46" i="40"/>
  <c r="Q46" i="40" s="1"/>
  <c r="U46" i="40" s="1"/>
  <c r="O53" i="40"/>
  <c r="Q53" i="40" s="1"/>
  <c r="U53" i="40" s="1"/>
  <c r="O64" i="40"/>
  <c r="M68" i="40"/>
  <c r="N50" i="40"/>
  <c r="S50" i="40" s="1"/>
  <c r="N9" i="40"/>
  <c r="R9" i="40" s="1"/>
  <c r="O12" i="40"/>
  <c r="N17" i="40"/>
  <c r="S17" i="40" s="1"/>
  <c r="O18" i="40"/>
  <c r="O20" i="40"/>
  <c r="N25" i="40"/>
  <c r="R25" i="40" s="1"/>
  <c r="O26" i="40"/>
  <c r="O28" i="40"/>
  <c r="N33" i="40"/>
  <c r="R33" i="40" s="1"/>
  <c r="T36" i="40"/>
  <c r="V36" i="40" s="1"/>
  <c r="Q44" i="40"/>
  <c r="U44" i="40" s="1"/>
  <c r="N66" i="40"/>
  <c r="N70" i="40"/>
  <c r="N74" i="40"/>
  <c r="N78" i="40"/>
  <c r="R78" i="40" s="1"/>
  <c r="S91" i="40"/>
  <c r="R91" i="40"/>
  <c r="N94" i="40"/>
  <c r="N34" i="40"/>
  <c r="R34" i="40" s="1"/>
  <c r="N58" i="40"/>
  <c r="S58" i="40" s="1"/>
  <c r="N62" i="40"/>
  <c r="S62" i="40" s="1"/>
  <c r="S95" i="40"/>
  <c r="R95" i="40"/>
  <c r="N98" i="40"/>
  <c r="R98" i="40" s="1"/>
  <c r="O10" i="40"/>
  <c r="R11" i="40"/>
  <c r="R19" i="40"/>
  <c r="R27" i="40"/>
  <c r="N38" i="40"/>
  <c r="S38" i="40" s="1"/>
  <c r="N46" i="40"/>
  <c r="S46" i="40" s="1"/>
  <c r="N54" i="40"/>
  <c r="R54" i="40" s="1"/>
  <c r="T64" i="40"/>
  <c r="V64" i="40" s="1"/>
  <c r="Q64" i="40"/>
  <c r="U64" i="40" s="1"/>
  <c r="S87" i="40"/>
  <c r="R87" i="40"/>
  <c r="N90" i="40"/>
  <c r="S90" i="40" s="1"/>
  <c r="R90" i="40"/>
  <c r="S103" i="40"/>
  <c r="R103" i="40"/>
  <c r="N106" i="40"/>
  <c r="R106" i="40" s="1"/>
  <c r="N42" i="40"/>
  <c r="R42" i="40" s="1"/>
  <c r="S79" i="40"/>
  <c r="R79" i="40"/>
  <c r="N82" i="40"/>
  <c r="S82" i="40" s="1"/>
  <c r="N13" i="40"/>
  <c r="S13" i="40" s="1"/>
  <c r="N21" i="40"/>
  <c r="N29" i="40"/>
  <c r="R29" i="40" s="1"/>
  <c r="R35" i="40"/>
  <c r="O40" i="40"/>
  <c r="R43" i="40"/>
  <c r="O48" i="40"/>
  <c r="R51" i="40"/>
  <c r="O56" i="40"/>
  <c r="S83" i="40"/>
  <c r="R83" i="40"/>
  <c r="S86" i="40"/>
  <c r="N86" i="40"/>
  <c r="R86" i="40" s="1"/>
  <c r="S99" i="40"/>
  <c r="R99" i="40"/>
  <c r="N102" i="40"/>
  <c r="S102" i="40" s="1"/>
  <c r="N110" i="40"/>
  <c r="S110" i="40" s="1"/>
  <c r="S111" i="40"/>
  <c r="R111" i="40"/>
  <c r="N115" i="40"/>
  <c r="S115" i="40" s="1"/>
  <c r="M119" i="40"/>
  <c r="N131" i="40"/>
  <c r="M135" i="40"/>
  <c r="O135" i="40" s="1"/>
  <c r="O23" i="40"/>
  <c r="M134" i="40"/>
  <c r="O134" i="40" s="1"/>
  <c r="M150" i="40"/>
  <c r="O150" i="40" s="1"/>
  <c r="O59" i="40"/>
  <c r="R60" i="40"/>
  <c r="O61" i="40"/>
  <c r="O63" i="40"/>
  <c r="R64" i="40"/>
  <c r="O65" i="40"/>
  <c r="O67" i="40"/>
  <c r="R68" i="40"/>
  <c r="R72" i="40"/>
  <c r="R76" i="40"/>
  <c r="O77" i="40"/>
  <c r="N112" i="40"/>
  <c r="S112" i="40" s="1"/>
  <c r="N113" i="40"/>
  <c r="S113" i="40" s="1"/>
  <c r="R120" i="40"/>
  <c r="M122" i="40"/>
  <c r="O122" i="40" s="1"/>
  <c r="N123" i="40"/>
  <c r="R123" i="40" s="1"/>
  <c r="M127" i="40"/>
  <c r="R136" i="40"/>
  <c r="M138" i="40"/>
  <c r="O138" i="40" s="1"/>
  <c r="N139" i="40"/>
  <c r="R139" i="40" s="1"/>
  <c r="M143" i="40"/>
  <c r="O143" i="40" s="1"/>
  <c r="R152" i="40"/>
  <c r="M154" i="40"/>
  <c r="O154" i="40" s="1"/>
  <c r="M114" i="40"/>
  <c r="O114" i="40" s="1"/>
  <c r="M130" i="40"/>
  <c r="M146" i="40"/>
  <c r="P146" i="40" s="1"/>
  <c r="O146" i="40"/>
  <c r="N147" i="40"/>
  <c r="R147" i="40" s="1"/>
  <c r="M151" i="40"/>
  <c r="O151" i="40" s="1"/>
  <c r="O11" i="40"/>
  <c r="O15" i="40"/>
  <c r="O19" i="40"/>
  <c r="O27" i="40"/>
  <c r="O31" i="40"/>
  <c r="T51" i="40"/>
  <c r="V51" i="40" s="1"/>
  <c r="T55" i="40"/>
  <c r="V55" i="40" s="1"/>
  <c r="T107" i="40"/>
  <c r="V107" i="40" s="1"/>
  <c r="M113" i="40"/>
  <c r="P113" i="40" s="1"/>
  <c r="M118" i="40"/>
  <c r="O118" i="40" s="1"/>
  <c r="N119" i="40"/>
  <c r="R119" i="40" s="1"/>
  <c r="M123" i="40"/>
  <c r="O123" i="40" s="1"/>
  <c r="N135" i="40"/>
  <c r="R135" i="40" s="1"/>
  <c r="M139" i="40"/>
  <c r="P139" i="40" s="1"/>
  <c r="O139" i="40"/>
  <c r="N151" i="40"/>
  <c r="S151" i="40" s="1"/>
  <c r="N10" i="40"/>
  <c r="S10" i="40" s="1"/>
  <c r="N14" i="40"/>
  <c r="S14" i="40" s="1"/>
  <c r="N18" i="40"/>
  <c r="S18" i="40" s="1"/>
  <c r="N22" i="40"/>
  <c r="S22" i="40" s="1"/>
  <c r="N26" i="40"/>
  <c r="S26" i="40" s="1"/>
  <c r="N30" i="40"/>
  <c r="S30" i="40" s="1"/>
  <c r="N37" i="40"/>
  <c r="N41" i="40"/>
  <c r="S41" i="40" s="1"/>
  <c r="N45" i="40"/>
  <c r="R45" i="40" s="1"/>
  <c r="N49" i="40"/>
  <c r="R49" i="40" s="1"/>
  <c r="N53" i="40"/>
  <c r="R53" i="40" s="1"/>
  <c r="N57" i="40"/>
  <c r="N61" i="40"/>
  <c r="S61" i="40" s="1"/>
  <c r="N65" i="40"/>
  <c r="R65" i="40" s="1"/>
  <c r="N69" i="40"/>
  <c r="S69" i="40" s="1"/>
  <c r="N73" i="40"/>
  <c r="S73" i="40" s="1"/>
  <c r="N77" i="40"/>
  <c r="S77" i="40" s="1"/>
  <c r="M78" i="40"/>
  <c r="O78" i="40" s="1"/>
  <c r="M82" i="40"/>
  <c r="O82" i="40" s="1"/>
  <c r="M86" i="40"/>
  <c r="O86" i="40" s="1"/>
  <c r="M90" i="40"/>
  <c r="P90" i="40" s="1"/>
  <c r="O90" i="40"/>
  <c r="M94" i="40"/>
  <c r="O94" i="40" s="1"/>
  <c r="M98" i="40"/>
  <c r="M102" i="40"/>
  <c r="O102" i="40" s="1"/>
  <c r="M106" i="40"/>
  <c r="P106" i="40" s="1"/>
  <c r="O106" i="40"/>
  <c r="R107" i="40"/>
  <c r="M110" i="40"/>
  <c r="O110" i="40" s="1"/>
  <c r="M115" i="40"/>
  <c r="R124" i="40"/>
  <c r="M126" i="40"/>
  <c r="O126" i="40" s="1"/>
  <c r="N127" i="40"/>
  <c r="S127" i="40" s="1"/>
  <c r="R127" i="40"/>
  <c r="M131" i="40"/>
  <c r="O131" i="40" s="1"/>
  <c r="R140" i="40"/>
  <c r="M142" i="40"/>
  <c r="O142" i="40" s="1"/>
  <c r="N143" i="40"/>
  <c r="S143" i="40" s="1"/>
  <c r="M147" i="40"/>
  <c r="O80" i="40"/>
  <c r="N81" i="40"/>
  <c r="R81" i="40" s="1"/>
  <c r="N85" i="40"/>
  <c r="N89" i="40"/>
  <c r="S89" i="40" s="1"/>
  <c r="O92" i="40"/>
  <c r="N93" i="40"/>
  <c r="S93" i="40" s="1"/>
  <c r="O96" i="40"/>
  <c r="N97" i="40"/>
  <c r="R97" i="40" s="1"/>
  <c r="N101" i="40"/>
  <c r="O104" i="40"/>
  <c r="N105" i="40"/>
  <c r="N109" i="40"/>
  <c r="S109" i="40" s="1"/>
  <c r="O116" i="40"/>
  <c r="O120" i="40"/>
  <c r="O128" i="40"/>
  <c r="O132" i="40"/>
  <c r="O148" i="40"/>
  <c r="O152" i="40"/>
  <c r="S80" i="40"/>
  <c r="S84" i="40"/>
  <c r="S88" i="40"/>
  <c r="S92" i="40"/>
  <c r="S96" i="40"/>
  <c r="S100" i="40"/>
  <c r="S104" i="40"/>
  <c r="S108" i="40"/>
  <c r="O112" i="40"/>
  <c r="N114" i="40"/>
  <c r="R114" i="40" s="1"/>
  <c r="N118" i="40"/>
  <c r="S118" i="40" s="1"/>
  <c r="O121" i="40"/>
  <c r="N122" i="40"/>
  <c r="R122" i="40" s="1"/>
  <c r="N126" i="40"/>
  <c r="O129" i="40"/>
  <c r="N130" i="40"/>
  <c r="R130" i="40" s="1"/>
  <c r="N134" i="40"/>
  <c r="S134" i="40" s="1"/>
  <c r="N138" i="40"/>
  <c r="S138" i="40" s="1"/>
  <c r="N142" i="40"/>
  <c r="R142" i="40" s="1"/>
  <c r="O145" i="40"/>
  <c r="N146" i="40"/>
  <c r="R146" i="40" s="1"/>
  <c r="N150" i="40"/>
  <c r="S150" i="40" s="1"/>
  <c r="N154" i="40"/>
  <c r="S154" i="40" s="1"/>
  <c r="S117" i="40"/>
  <c r="S121" i="40"/>
  <c r="S129" i="40"/>
  <c r="S133" i="40"/>
  <c r="S137" i="40"/>
  <c r="S141" i="40"/>
  <c r="S142" i="40"/>
  <c r="S145" i="40"/>
  <c r="S146" i="40"/>
  <c r="S149" i="40"/>
  <c r="S153" i="40"/>
  <c r="X117" i="22"/>
  <c r="Y117" i="22" s="1"/>
  <c r="AD117" i="22" s="1"/>
  <c r="BH117" i="22" s="1"/>
  <c r="R101" i="22"/>
  <c r="X101" i="22" s="1"/>
  <c r="W103" i="22"/>
  <c r="X103" i="22"/>
  <c r="X145" i="22"/>
  <c r="R135" i="22"/>
  <c r="W135" i="22" s="1"/>
  <c r="R99" i="22"/>
  <c r="X99" i="22" s="1"/>
  <c r="X149" i="22"/>
  <c r="W125" i="22"/>
  <c r="Y125" i="22" s="1"/>
  <c r="AD125" i="22" s="1"/>
  <c r="W93" i="22"/>
  <c r="Y93" i="22" s="1"/>
  <c r="AD93" i="22" s="1"/>
  <c r="BH93" i="22" s="1"/>
  <c r="X118" i="22"/>
  <c r="X71" i="22"/>
  <c r="Y71" i="22" s="1"/>
  <c r="AD71" i="22" s="1"/>
  <c r="BH71" i="22" s="1"/>
  <c r="W151" i="22"/>
  <c r="Y151" i="22" s="1"/>
  <c r="AD151" i="22" s="1"/>
  <c r="W119" i="22"/>
  <c r="Y119" i="22" s="1"/>
  <c r="AD119" i="22" s="1"/>
  <c r="BH119" i="22" s="1"/>
  <c r="W87" i="22"/>
  <c r="X83" i="22"/>
  <c r="R153" i="22"/>
  <c r="W153" i="22" s="1"/>
  <c r="R133" i="22"/>
  <c r="W133" i="22" s="1"/>
  <c r="W121" i="22"/>
  <c r="W129" i="22"/>
  <c r="R148" i="22"/>
  <c r="W148" i="22" s="1"/>
  <c r="R140" i="22"/>
  <c r="X140" i="22" s="1"/>
  <c r="R132" i="22"/>
  <c r="R124" i="22"/>
  <c r="W124" i="22" s="1"/>
  <c r="R116" i="22"/>
  <c r="X116" i="22" s="1"/>
  <c r="W116" i="22"/>
  <c r="R92" i="22"/>
  <c r="W92" i="22" s="1"/>
  <c r="R152" i="22"/>
  <c r="X152" i="22" s="1"/>
  <c r="R144" i="22"/>
  <c r="X144" i="22" s="1"/>
  <c r="R136" i="22"/>
  <c r="W136" i="22" s="1"/>
  <c r="X136" i="22"/>
  <c r="R128" i="22"/>
  <c r="W128" i="22" s="1"/>
  <c r="R120" i="22"/>
  <c r="X120" i="22" s="1"/>
  <c r="R112" i="22"/>
  <c r="W112" i="22" s="1"/>
  <c r="R108" i="22"/>
  <c r="X108" i="22" s="1"/>
  <c r="R104" i="22"/>
  <c r="X104" i="22" s="1"/>
  <c r="R100" i="22"/>
  <c r="W100" i="22" s="1"/>
  <c r="R96" i="22"/>
  <c r="X96" i="22" s="1"/>
  <c r="R88" i="22"/>
  <c r="X88" i="22" s="1"/>
  <c r="R84" i="22"/>
  <c r="W84" i="22" s="1"/>
  <c r="R80" i="22"/>
  <c r="X80" i="22" s="1"/>
  <c r="R76" i="22"/>
  <c r="X76" i="22" s="1"/>
  <c r="R72" i="22"/>
  <c r="X72" i="22" s="1"/>
  <c r="W113" i="22"/>
  <c r="W143" i="22"/>
  <c r="X143" i="22"/>
  <c r="W111" i="22"/>
  <c r="X111" i="22"/>
  <c r="W89" i="22"/>
  <c r="R154" i="22"/>
  <c r="X154" i="22" s="1"/>
  <c r="W150" i="22"/>
  <c r="Y150" i="22" s="1"/>
  <c r="AD150" i="22" s="1"/>
  <c r="BH150" i="22" s="1"/>
  <c r="R146" i="22"/>
  <c r="X146" i="22" s="1"/>
  <c r="W142" i="22"/>
  <c r="X142" i="22"/>
  <c r="R138" i="22"/>
  <c r="W138" i="22" s="1"/>
  <c r="W134" i="22"/>
  <c r="X134" i="22"/>
  <c r="R130" i="22"/>
  <c r="W130" i="22" s="1"/>
  <c r="W126" i="22"/>
  <c r="X126" i="22"/>
  <c r="R122" i="22"/>
  <c r="W122" i="22" s="1"/>
  <c r="W118" i="22"/>
  <c r="R114" i="22"/>
  <c r="W114" i="22" s="1"/>
  <c r="W110" i="22"/>
  <c r="X110" i="22"/>
  <c r="R106" i="22"/>
  <c r="W106" i="22" s="1"/>
  <c r="R98" i="22"/>
  <c r="X98" i="22" s="1"/>
  <c r="R90" i="22"/>
  <c r="X90" i="22" s="1"/>
  <c r="W86" i="22"/>
  <c r="Y86" i="22" s="1"/>
  <c r="AD86" i="22" s="1"/>
  <c r="BH86" i="22" s="1"/>
  <c r="R82" i="22"/>
  <c r="W82" i="22" s="1"/>
  <c r="W78" i="22"/>
  <c r="X78" i="22"/>
  <c r="R74" i="22"/>
  <c r="X74" i="22" s="1"/>
  <c r="R70" i="22"/>
  <c r="W70" i="22" s="1"/>
  <c r="W145" i="22"/>
  <c r="R102" i="22"/>
  <c r="W102" i="22" s="1"/>
  <c r="R94" i="22"/>
  <c r="W94" i="22" s="1"/>
  <c r="W81" i="22"/>
  <c r="X137" i="22"/>
  <c r="Y137" i="22" s="1"/>
  <c r="AD137" i="22" s="1"/>
  <c r="X129" i="22"/>
  <c r="X121" i="22"/>
  <c r="X113" i="22"/>
  <c r="X105" i="22"/>
  <c r="Y105" i="22" s="1"/>
  <c r="AD105" i="22" s="1"/>
  <c r="X97" i="22"/>
  <c r="Y97" i="22" s="1"/>
  <c r="AD97" i="22" s="1"/>
  <c r="X89" i="22"/>
  <c r="X81" i="22"/>
  <c r="X73" i="22"/>
  <c r="Y73" i="22" s="1"/>
  <c r="AD73" i="22" s="1"/>
  <c r="X141" i="22"/>
  <c r="Y141" i="22" s="1"/>
  <c r="AD141" i="22" s="1"/>
  <c r="BH141" i="22" s="1"/>
  <c r="X109" i="22"/>
  <c r="Y109" i="22" s="1"/>
  <c r="AD109" i="22" s="1"/>
  <c r="X77" i="22"/>
  <c r="Y77" i="22" s="1"/>
  <c r="AD77" i="22" s="1"/>
  <c r="X87" i="22"/>
  <c r="X85" i="22"/>
  <c r="Y85" i="22" s="1"/>
  <c r="AD85" i="22" s="1"/>
  <c r="W79" i="22"/>
  <c r="Y79" i="22" s="1"/>
  <c r="AD79" i="22" s="1"/>
  <c r="BH79" i="22" s="1"/>
  <c r="W155" i="22"/>
  <c r="W147" i="22"/>
  <c r="Y147" i="22" s="1"/>
  <c r="AD147" i="22" s="1"/>
  <c r="W139" i="22"/>
  <c r="Y139" i="22" s="1"/>
  <c r="AD139" i="22" s="1"/>
  <c r="BH139" i="22" s="1"/>
  <c r="W131" i="22"/>
  <c r="Y131" i="22" s="1"/>
  <c r="AD131" i="22" s="1"/>
  <c r="BH131" i="22" s="1"/>
  <c r="W123" i="22"/>
  <c r="W115" i="22"/>
  <c r="Y115" i="22" s="1"/>
  <c r="AD115" i="22" s="1"/>
  <c r="BH115" i="22" s="1"/>
  <c r="W107" i="22"/>
  <c r="Y107" i="22" s="1"/>
  <c r="AD107" i="22" s="1"/>
  <c r="BH107" i="22" s="1"/>
  <c r="W91" i="22"/>
  <c r="W83" i="22"/>
  <c r="W75" i="22"/>
  <c r="Y75" i="22" s="1"/>
  <c r="AD75" i="22" s="1"/>
  <c r="BH75" i="22" s="1"/>
  <c r="R127" i="22"/>
  <c r="W127" i="22" s="1"/>
  <c r="R95" i="22"/>
  <c r="W95" i="22" s="1"/>
  <c r="X155" i="22"/>
  <c r="X123" i="22"/>
  <c r="X91" i="22"/>
  <c r="R68" i="22"/>
  <c r="X68" i="22" s="1"/>
  <c r="R64" i="22"/>
  <c r="W64" i="22" s="1"/>
  <c r="R60" i="22"/>
  <c r="X60" i="22" s="1"/>
  <c r="R56" i="22"/>
  <c r="W56" i="22" s="1"/>
  <c r="R52" i="22"/>
  <c r="R48" i="22"/>
  <c r="W48" i="22" s="1"/>
  <c r="R44" i="22"/>
  <c r="X44" i="22" s="1"/>
  <c r="R40" i="22"/>
  <c r="W40" i="22" s="1"/>
  <c r="R36" i="22"/>
  <c r="X36" i="22" s="1"/>
  <c r="R32" i="22"/>
  <c r="W32" i="22" s="1"/>
  <c r="R28" i="22"/>
  <c r="X28" i="22" s="1"/>
  <c r="R24" i="22"/>
  <c r="W24" i="22" s="1"/>
  <c r="R20" i="22"/>
  <c r="X20" i="22" s="1"/>
  <c r="R16" i="22"/>
  <c r="W16" i="22" s="1"/>
  <c r="R12" i="22"/>
  <c r="X12" i="22" s="1"/>
  <c r="X8" i="22"/>
  <c r="R67" i="22"/>
  <c r="X67" i="22" s="1"/>
  <c r="R63" i="22"/>
  <c r="X63" i="22" s="1"/>
  <c r="R59" i="22"/>
  <c r="W59" i="22" s="1"/>
  <c r="R55" i="22"/>
  <c r="X55" i="22" s="1"/>
  <c r="R51" i="22"/>
  <c r="W51" i="22" s="1"/>
  <c r="R47" i="22"/>
  <c r="X47" i="22" s="1"/>
  <c r="R43" i="22"/>
  <c r="W43" i="22" s="1"/>
  <c r="R39" i="22"/>
  <c r="W39" i="22" s="1"/>
  <c r="R35" i="22"/>
  <c r="W35" i="22" s="1"/>
  <c r="R31" i="22"/>
  <c r="X31" i="22" s="1"/>
  <c r="R27" i="22"/>
  <c r="W27" i="22" s="1"/>
  <c r="R23" i="22"/>
  <c r="X23" i="22" s="1"/>
  <c r="R19" i="22"/>
  <c r="W19" i="22" s="1"/>
  <c r="R15" i="22"/>
  <c r="X15" i="22" s="1"/>
  <c r="R11" i="22"/>
  <c r="W11" i="22" s="1"/>
  <c r="W8" i="22"/>
  <c r="X48" i="22"/>
  <c r="R66" i="22"/>
  <c r="W66" i="22" s="1"/>
  <c r="R62" i="22"/>
  <c r="W62" i="22" s="1"/>
  <c r="R58" i="22"/>
  <c r="R54" i="22"/>
  <c r="W54" i="22" s="1"/>
  <c r="R50" i="22"/>
  <c r="W50" i="22" s="1"/>
  <c r="R46" i="22"/>
  <c r="W46" i="22" s="1"/>
  <c r="R42" i="22"/>
  <c r="X42" i="22" s="1"/>
  <c r="R38" i="22"/>
  <c r="X38" i="22" s="1"/>
  <c r="R34" i="22"/>
  <c r="W34" i="22" s="1"/>
  <c r="R30" i="22"/>
  <c r="W30" i="22" s="1"/>
  <c r="R26" i="22"/>
  <c r="X26" i="22" s="1"/>
  <c r="R22" i="22"/>
  <c r="W22" i="22" s="1"/>
  <c r="R18" i="22"/>
  <c r="W18" i="22" s="1"/>
  <c r="R14" i="22"/>
  <c r="W14" i="22" s="1"/>
  <c r="R10" i="22"/>
  <c r="X10" i="22" s="1"/>
  <c r="R69" i="22"/>
  <c r="W69" i="22" s="1"/>
  <c r="R65" i="22"/>
  <c r="W65" i="22" s="1"/>
  <c r="R61" i="22"/>
  <c r="R57" i="22"/>
  <c r="R53" i="22"/>
  <c r="X53" i="22" s="1"/>
  <c r="R49" i="22"/>
  <c r="W49" i="22" s="1"/>
  <c r="R45" i="22"/>
  <c r="W45" i="22" s="1"/>
  <c r="R41" i="22"/>
  <c r="W41" i="22" s="1"/>
  <c r="R37" i="22"/>
  <c r="W37" i="22" s="1"/>
  <c r="R33" i="22"/>
  <c r="W33" i="22" s="1"/>
  <c r="R29" i="22"/>
  <c r="R25" i="22"/>
  <c r="X25" i="22" s="1"/>
  <c r="R21" i="22"/>
  <c r="X21" i="22" s="1"/>
  <c r="R17" i="22"/>
  <c r="W17" i="22" s="1"/>
  <c r="R13" i="22"/>
  <c r="W13" i="22" s="1"/>
  <c r="R9" i="22"/>
  <c r="W9" i="22" s="1"/>
  <c r="BM6" i="22"/>
  <c r="BH125" i="22"/>
  <c r="BH105" i="22"/>
  <c r="BH109" i="22"/>
  <c r="BH151" i="22"/>
  <c r="BH147" i="22"/>
  <c r="P78" i="40" l="1"/>
  <c r="P110" i="40"/>
  <c r="Q83" i="40"/>
  <c r="U83" i="40" s="1"/>
  <c r="O72" i="40"/>
  <c r="T72" i="40" s="1"/>
  <c r="V72" i="40" s="1"/>
  <c r="T57" i="40"/>
  <c r="V57" i="40" s="1"/>
  <c r="P143" i="40"/>
  <c r="Q143" i="40" s="1"/>
  <c r="U143" i="40" s="1"/>
  <c r="T66" i="40"/>
  <c r="V66" i="40" s="1"/>
  <c r="P125" i="40"/>
  <c r="P76" i="40"/>
  <c r="T76" i="40" s="1"/>
  <c r="V76" i="40" s="1"/>
  <c r="O141" i="40"/>
  <c r="Q141" i="40" s="1"/>
  <c r="U141" i="40" s="1"/>
  <c r="R89" i="40"/>
  <c r="P154" i="40"/>
  <c r="Q154" i="40" s="1"/>
  <c r="U154" i="40" s="1"/>
  <c r="O88" i="40"/>
  <c r="O69" i="40"/>
  <c r="O103" i="40"/>
  <c r="Q103" i="40" s="1"/>
  <c r="U103" i="40" s="1"/>
  <c r="P101" i="40"/>
  <c r="P117" i="40"/>
  <c r="Q117" i="40" s="1"/>
  <c r="U117" i="40" s="1"/>
  <c r="Q109" i="40"/>
  <c r="U109" i="40" s="1"/>
  <c r="T105" i="40"/>
  <c r="V105" i="40" s="1"/>
  <c r="Q89" i="40"/>
  <c r="U89" i="40" s="1"/>
  <c r="R154" i="40"/>
  <c r="S81" i="40"/>
  <c r="Q55" i="40"/>
  <c r="U55" i="40" s="1"/>
  <c r="S122" i="40"/>
  <c r="P102" i="40"/>
  <c r="P109" i="40"/>
  <c r="Y103" i="22"/>
  <c r="AD103" i="22" s="1"/>
  <c r="BH103" i="22" s="1"/>
  <c r="AZ72" i="22"/>
  <c r="BE72" i="22" s="1"/>
  <c r="AZ142" i="22"/>
  <c r="BE142" i="22" s="1"/>
  <c r="AZ47" i="22"/>
  <c r="BE47" i="22" s="1"/>
  <c r="AZ58" i="22"/>
  <c r="BE58" i="22" s="1"/>
  <c r="AX88" i="22"/>
  <c r="AZ88" i="22" s="1"/>
  <c r="BE88" i="22" s="1"/>
  <c r="AZ12" i="22"/>
  <c r="BE12" i="22" s="1"/>
  <c r="AZ129" i="22"/>
  <c r="BE129" i="22" s="1"/>
  <c r="Y87" i="22"/>
  <c r="AD87" i="22" s="1"/>
  <c r="BH87" i="22" s="1"/>
  <c r="AY114" i="22"/>
  <c r="AZ114" i="22" s="1"/>
  <c r="BE114" i="22" s="1"/>
  <c r="AZ79" i="22"/>
  <c r="BE79" i="22" s="1"/>
  <c r="AX80" i="22"/>
  <c r="AZ80" i="22" s="1"/>
  <c r="BE80" i="22" s="1"/>
  <c r="AZ82" i="22"/>
  <c r="BE82" i="22" s="1"/>
  <c r="AY35" i="22"/>
  <c r="AY131" i="22"/>
  <c r="AZ131" i="22" s="1"/>
  <c r="BE131" i="22" s="1"/>
  <c r="AY96" i="22"/>
  <c r="AZ96" i="22" s="1"/>
  <c r="BE96" i="22" s="1"/>
  <c r="AY63" i="22"/>
  <c r="AZ63" i="22" s="1"/>
  <c r="BE63" i="22" s="1"/>
  <c r="AY19" i="22"/>
  <c r="AX91" i="22"/>
  <c r="AZ91" i="22" s="1"/>
  <c r="BE91" i="22" s="1"/>
  <c r="AY94" i="22"/>
  <c r="AZ94" i="22" s="1"/>
  <c r="BE94" i="22" s="1"/>
  <c r="AZ81" i="22"/>
  <c r="BE81" i="22" s="1"/>
  <c r="AX98" i="22"/>
  <c r="AZ98" i="22" s="1"/>
  <c r="BE98" i="22" s="1"/>
  <c r="AZ52" i="22"/>
  <c r="BE52" i="22" s="1"/>
  <c r="AY92" i="22"/>
  <c r="AZ92" i="22" s="1"/>
  <c r="BE92" i="22" s="1"/>
  <c r="AZ10" i="22"/>
  <c r="BE10" i="22" s="1"/>
  <c r="AX118" i="22"/>
  <c r="AZ118" i="22" s="1"/>
  <c r="BE118" i="22" s="1"/>
  <c r="AZ97" i="22"/>
  <c r="BE97" i="22" s="1"/>
  <c r="AZ33" i="22"/>
  <c r="BE33" i="22" s="1"/>
  <c r="AX34" i="22"/>
  <c r="AZ34" i="22" s="1"/>
  <c r="BE34" i="22" s="1"/>
  <c r="AY143" i="22"/>
  <c r="AY110" i="22"/>
  <c r="AZ110" i="22" s="1"/>
  <c r="BE110" i="22" s="1"/>
  <c r="AY99" i="22"/>
  <c r="AZ77" i="22"/>
  <c r="BE77" i="22" s="1"/>
  <c r="AZ87" i="22"/>
  <c r="BE87" i="22" s="1"/>
  <c r="X122" i="22"/>
  <c r="AY18" i="22"/>
  <c r="AZ18" i="22" s="1"/>
  <c r="BE18" i="22" s="1"/>
  <c r="AZ126" i="22"/>
  <c r="BE126" i="22" s="1"/>
  <c r="AZ115" i="22"/>
  <c r="BE115" i="22" s="1"/>
  <c r="AX22" i="22"/>
  <c r="AZ22" i="22" s="1"/>
  <c r="BE22" i="22" s="1"/>
  <c r="AX8" i="22"/>
  <c r="AZ8" i="22" s="1"/>
  <c r="BH25" i="22"/>
  <c r="X58" i="22"/>
  <c r="W58" i="22"/>
  <c r="Y58" i="22" s="1"/>
  <c r="AD58" i="22" s="1"/>
  <c r="BH58" i="22" s="1"/>
  <c r="R126" i="40"/>
  <c r="S126" i="40"/>
  <c r="AZ90" i="22"/>
  <c r="BE90" i="22" s="1"/>
  <c r="AY25" i="22"/>
  <c r="AX25" i="22"/>
  <c r="AZ25" i="22" s="1"/>
  <c r="BE25" i="22" s="1"/>
  <c r="O98" i="40"/>
  <c r="T98" i="40" s="1"/>
  <c r="V98" i="40" s="1"/>
  <c r="P98" i="40"/>
  <c r="AZ40" i="22"/>
  <c r="BE40" i="22" s="1"/>
  <c r="AY128" i="22"/>
  <c r="AX128" i="22"/>
  <c r="AZ128" i="22" s="1"/>
  <c r="BE128" i="22" s="1"/>
  <c r="AZ141" i="22"/>
  <c r="BE141" i="22" s="1"/>
  <c r="Q81" i="40"/>
  <c r="U81" i="40" s="1"/>
  <c r="T81" i="40"/>
  <c r="V81" i="40" s="1"/>
  <c r="AX119" i="22"/>
  <c r="AY119" i="22"/>
  <c r="P85" i="40"/>
  <c r="O85" i="40"/>
  <c r="Q85" i="40" s="1"/>
  <c r="U85" i="40" s="1"/>
  <c r="O130" i="40"/>
  <c r="P130" i="40"/>
  <c r="S78" i="40"/>
  <c r="AZ49" i="22"/>
  <c r="BE49" i="22" s="1"/>
  <c r="AZ111" i="22"/>
  <c r="BE111" i="22" s="1"/>
  <c r="AZ148" i="22"/>
  <c r="BE148" i="22" s="1"/>
  <c r="AY113" i="22"/>
  <c r="AX113" i="22"/>
  <c r="AZ113" i="22" s="1"/>
  <c r="BE113" i="22" s="1"/>
  <c r="X16" i="22"/>
  <c r="O17" i="40"/>
  <c r="P17" i="40"/>
  <c r="T17" i="40" s="1"/>
  <c r="V17" i="40" s="1"/>
  <c r="AZ102" i="22"/>
  <c r="BE102" i="22" s="1"/>
  <c r="AZ152" i="22"/>
  <c r="BE152" i="22" s="1"/>
  <c r="AZ109" i="22"/>
  <c r="BE109" i="22" s="1"/>
  <c r="AZ39" i="22"/>
  <c r="BE39" i="22" s="1"/>
  <c r="AZ32" i="22"/>
  <c r="BE32" i="22" s="1"/>
  <c r="AZ153" i="22"/>
  <c r="BE153" i="22" s="1"/>
  <c r="Q93" i="40"/>
  <c r="U93" i="40" s="1"/>
  <c r="AX71" i="22"/>
  <c r="AY71" i="22"/>
  <c r="AZ24" i="22"/>
  <c r="BE24" i="22" s="1"/>
  <c r="O108" i="40"/>
  <c r="T108" i="40" s="1"/>
  <c r="V108" i="40" s="1"/>
  <c r="S98" i="40"/>
  <c r="T70" i="40"/>
  <c r="V70" i="40" s="1"/>
  <c r="AZ54" i="22"/>
  <c r="BE54" i="22" s="1"/>
  <c r="T7" i="40"/>
  <c r="V7" i="40" s="1"/>
  <c r="AZ154" i="22"/>
  <c r="BE154" i="22" s="1"/>
  <c r="AZ125" i="22"/>
  <c r="BE125" i="22" s="1"/>
  <c r="Q72" i="40"/>
  <c r="U72" i="40" s="1"/>
  <c r="AZ127" i="22"/>
  <c r="BE127" i="22" s="1"/>
  <c r="AZ61" i="22"/>
  <c r="BE61" i="22" s="1"/>
  <c r="AZ105" i="22"/>
  <c r="BE105" i="22" s="1"/>
  <c r="AX11" i="22"/>
  <c r="AY11" i="22"/>
  <c r="AZ99" i="22"/>
  <c r="BE99" i="22" s="1"/>
  <c r="R105" i="40"/>
  <c r="S131" i="40"/>
  <c r="R131" i="40"/>
  <c r="P126" i="40"/>
  <c r="AZ50" i="22"/>
  <c r="BE50" i="22" s="1"/>
  <c r="AZ51" i="22"/>
  <c r="BE51" i="22" s="1"/>
  <c r="AZ143" i="22"/>
  <c r="BE143" i="22" s="1"/>
  <c r="AZ48" i="22"/>
  <c r="BE48" i="22" s="1"/>
  <c r="AZ38" i="22"/>
  <c r="BE38" i="22" s="1"/>
  <c r="AZ134" i="22"/>
  <c r="BE134" i="22" s="1"/>
  <c r="O137" i="40"/>
  <c r="O115" i="40"/>
  <c r="Q115" i="40" s="1"/>
  <c r="U115" i="40" s="1"/>
  <c r="P115" i="40"/>
  <c r="T115" i="40" s="1"/>
  <c r="V115" i="40" s="1"/>
  <c r="S135" i="40"/>
  <c r="O119" i="40"/>
  <c r="P119" i="40"/>
  <c r="T119" i="40" s="1"/>
  <c r="V119" i="40" s="1"/>
  <c r="O68" i="40"/>
  <c r="T68" i="40" s="1"/>
  <c r="V68" i="40" s="1"/>
  <c r="P68" i="40"/>
  <c r="AZ66" i="22"/>
  <c r="BE66" i="22" s="1"/>
  <c r="AZ139" i="22"/>
  <c r="BE139" i="22" s="1"/>
  <c r="AZ44" i="22"/>
  <c r="BE44" i="22" s="1"/>
  <c r="P122" i="40"/>
  <c r="T122" i="40" s="1"/>
  <c r="V122" i="40" s="1"/>
  <c r="AZ57" i="22"/>
  <c r="BE57" i="22" s="1"/>
  <c r="AX106" i="22"/>
  <c r="AY106" i="22"/>
  <c r="AZ23" i="22"/>
  <c r="BE23" i="22" s="1"/>
  <c r="X132" i="22"/>
  <c r="W132" i="22"/>
  <c r="Y132" i="22" s="1"/>
  <c r="AD132" i="22" s="1"/>
  <c r="BH132" i="22" s="1"/>
  <c r="S114" i="40"/>
  <c r="O144" i="40"/>
  <c r="T144" i="40" s="1"/>
  <c r="V144" i="40" s="1"/>
  <c r="T101" i="40"/>
  <c r="V101" i="40" s="1"/>
  <c r="Q101" i="40"/>
  <c r="U101" i="40" s="1"/>
  <c r="AX145" i="22"/>
  <c r="AY145" i="22"/>
  <c r="AZ86" i="22"/>
  <c r="BE86" i="22" s="1"/>
  <c r="AZ9" i="22"/>
  <c r="BE9" i="22" s="1"/>
  <c r="AZ117" i="22"/>
  <c r="BE117" i="22" s="1"/>
  <c r="AZ95" i="22"/>
  <c r="BE95" i="22" s="1"/>
  <c r="AZ120" i="22"/>
  <c r="BE120" i="22" s="1"/>
  <c r="AZ37" i="22"/>
  <c r="BE37" i="22" s="1"/>
  <c r="BH23" i="22"/>
  <c r="W68" i="22"/>
  <c r="Y68" i="22" s="1"/>
  <c r="AD68" i="22" s="1"/>
  <c r="BH68" i="22" s="1"/>
  <c r="X52" i="22"/>
  <c r="W52" i="22"/>
  <c r="Y52" i="22" s="1"/>
  <c r="AD52" i="22" s="1"/>
  <c r="BH52" i="22" s="1"/>
  <c r="BH134" i="22"/>
  <c r="O133" i="40"/>
  <c r="S101" i="40"/>
  <c r="O95" i="40"/>
  <c r="P95" i="40"/>
  <c r="Q95" i="40" s="1"/>
  <c r="U95" i="40" s="1"/>
  <c r="Q87" i="40"/>
  <c r="U87" i="40" s="1"/>
  <c r="AZ19" i="22"/>
  <c r="BE19" i="22" s="1"/>
  <c r="AX116" i="22"/>
  <c r="AZ116" i="22" s="1"/>
  <c r="BE116" i="22" s="1"/>
  <c r="P150" i="40"/>
  <c r="Q150" i="40" s="1"/>
  <c r="U150" i="40" s="1"/>
  <c r="O97" i="40"/>
  <c r="AX100" i="22"/>
  <c r="AY100" i="22"/>
  <c r="AZ29" i="22"/>
  <c r="BE29" i="22" s="1"/>
  <c r="Q91" i="40"/>
  <c r="U91" i="40" s="1"/>
  <c r="AY101" i="22"/>
  <c r="AX101" i="22"/>
  <c r="O127" i="40"/>
  <c r="P127" i="40"/>
  <c r="S125" i="40"/>
  <c r="R125" i="40"/>
  <c r="S123" i="40"/>
  <c r="AX53" i="22"/>
  <c r="AY53" i="22"/>
  <c r="AY74" i="22"/>
  <c r="AX74" i="22"/>
  <c r="AZ135" i="22"/>
  <c r="BE135" i="22" s="1"/>
  <c r="O147" i="40"/>
  <c r="P147" i="40"/>
  <c r="R94" i="40"/>
  <c r="S94" i="40"/>
  <c r="O79" i="40"/>
  <c r="Q79" i="40" s="1"/>
  <c r="U79" i="40" s="1"/>
  <c r="P79" i="40"/>
  <c r="AY138" i="22"/>
  <c r="AZ138" i="22" s="1"/>
  <c r="BE138" i="22" s="1"/>
  <c r="AX31" i="22"/>
  <c r="AZ31" i="22" s="1"/>
  <c r="BE31" i="22" s="1"/>
  <c r="AZ151" i="22"/>
  <c r="BE151" i="22" s="1"/>
  <c r="AZ46" i="22"/>
  <c r="BE46" i="22" s="1"/>
  <c r="AX130" i="22"/>
  <c r="AZ130" i="22" s="1"/>
  <c r="BE130" i="22" s="1"/>
  <c r="AX85" i="22"/>
  <c r="AY85" i="22"/>
  <c r="AY122" i="22"/>
  <c r="AZ122" i="22" s="1"/>
  <c r="BE122" i="22" s="1"/>
  <c r="AY124" i="22"/>
  <c r="AZ124" i="22" s="1"/>
  <c r="BE124" i="22" s="1"/>
  <c r="AX21" i="22"/>
  <c r="AZ21" i="22" s="1"/>
  <c r="BE21" i="22" s="1"/>
  <c r="AZ69" i="22"/>
  <c r="BE69" i="22" s="1"/>
  <c r="AY144" i="22"/>
  <c r="AZ144" i="22" s="1"/>
  <c r="BE144" i="22" s="1"/>
  <c r="AY133" i="22"/>
  <c r="AZ133" i="22" s="1"/>
  <c r="BE133" i="22" s="1"/>
  <c r="AY15" i="22"/>
  <c r="AZ15" i="22" s="1"/>
  <c r="BE15" i="22" s="1"/>
  <c r="AY17" i="22"/>
  <c r="AZ17" i="22" s="1"/>
  <c r="BE17" i="22" s="1"/>
  <c r="AZ140" i="22"/>
  <c r="BE140" i="22" s="1"/>
  <c r="P134" i="40"/>
  <c r="T134" i="40" s="1"/>
  <c r="V134" i="40" s="1"/>
  <c r="P131" i="40"/>
  <c r="T131" i="40" s="1"/>
  <c r="V131" i="40" s="1"/>
  <c r="AZ14" i="22"/>
  <c r="BE14" i="22" s="1"/>
  <c r="AZ65" i="22"/>
  <c r="BE65" i="22" s="1"/>
  <c r="BH21" i="22"/>
  <c r="W99" i="22"/>
  <c r="Y99" i="22" s="1"/>
  <c r="AD99" i="22" s="1"/>
  <c r="BH99" i="22" s="1"/>
  <c r="BH98" i="22"/>
  <c r="X138" i="22"/>
  <c r="O153" i="40"/>
  <c r="Q153" i="40" s="1"/>
  <c r="U153" i="40" s="1"/>
  <c r="S97" i="40"/>
  <c r="O113" i="40"/>
  <c r="T113" i="40" s="1"/>
  <c r="V113" i="40" s="1"/>
  <c r="O73" i="40"/>
  <c r="T73" i="40" s="1"/>
  <c r="V73" i="40" s="1"/>
  <c r="P138" i="40"/>
  <c r="T138" i="40" s="1"/>
  <c r="V138" i="40" s="1"/>
  <c r="AY68" i="22"/>
  <c r="AZ68" i="22" s="1"/>
  <c r="BE68" i="22" s="1"/>
  <c r="AX28" i="22"/>
  <c r="AY28" i="22"/>
  <c r="AX123" i="22"/>
  <c r="AZ123" i="22" s="1"/>
  <c r="BE123" i="22" s="1"/>
  <c r="S148" i="40"/>
  <c r="R148" i="40"/>
  <c r="P86" i="40"/>
  <c r="Q86" i="40" s="1"/>
  <c r="U86" i="40" s="1"/>
  <c r="AZ112" i="22"/>
  <c r="BE112" i="22" s="1"/>
  <c r="T21" i="40"/>
  <c r="V21" i="40" s="1"/>
  <c r="O9" i="40"/>
  <c r="T9" i="40" s="1"/>
  <c r="V9" i="40" s="1"/>
  <c r="P9" i="40"/>
  <c r="AZ55" i="22"/>
  <c r="BE55" i="22" s="1"/>
  <c r="P99" i="40"/>
  <c r="AZ56" i="22"/>
  <c r="BE56" i="22" s="1"/>
  <c r="AZ104" i="22"/>
  <c r="BE104" i="22" s="1"/>
  <c r="AZ121" i="22"/>
  <c r="BE121" i="22" s="1"/>
  <c r="AZ146" i="22"/>
  <c r="BE146" i="22" s="1"/>
  <c r="AZ76" i="22"/>
  <c r="BE76" i="22" s="1"/>
  <c r="P135" i="40"/>
  <c r="Q135" i="40" s="1"/>
  <c r="U135" i="40" s="1"/>
  <c r="AZ35" i="22"/>
  <c r="BE35" i="22" s="1"/>
  <c r="P118" i="40"/>
  <c r="Q118" i="40" s="1"/>
  <c r="U118" i="40" s="1"/>
  <c r="AZ59" i="22"/>
  <c r="AZ107" i="22"/>
  <c r="BE107" i="22" s="1"/>
  <c r="AZ155" i="22"/>
  <c r="BE155" i="22" s="1"/>
  <c r="AZ62" i="22"/>
  <c r="BE62" i="22" s="1"/>
  <c r="AZ41" i="22"/>
  <c r="BE41" i="22" s="1"/>
  <c r="AZ89" i="22"/>
  <c r="BE89" i="22" s="1"/>
  <c r="AZ149" i="22"/>
  <c r="BE149" i="22" s="1"/>
  <c r="Y113" i="22"/>
  <c r="AD113" i="22" s="1"/>
  <c r="BH113" i="22" s="1"/>
  <c r="BH126" i="22"/>
  <c r="O8" i="40"/>
  <c r="T8" i="40" s="1"/>
  <c r="V8" i="40" s="1"/>
  <c r="P8" i="40"/>
  <c r="AY60" i="22"/>
  <c r="AZ60" i="22" s="1"/>
  <c r="BE60" i="22" s="1"/>
  <c r="AX108" i="22"/>
  <c r="AZ108" i="22" s="1"/>
  <c r="BE108" i="22" s="1"/>
  <c r="AY147" i="22"/>
  <c r="AZ147" i="22" s="1"/>
  <c r="BE147" i="22" s="1"/>
  <c r="AY136" i="22"/>
  <c r="AZ136" i="22" s="1"/>
  <c r="BE136" i="22" s="1"/>
  <c r="BH111" i="22"/>
  <c r="AZ30" i="22"/>
  <c r="BE30" i="22" s="1"/>
  <c r="AZ78" i="22"/>
  <c r="BE78" i="22" s="1"/>
  <c r="AZ27" i="22"/>
  <c r="BE27" i="22" s="1"/>
  <c r="AY113" i="18"/>
  <c r="BR113" i="18" s="1"/>
  <c r="BT113" i="18" s="1"/>
  <c r="AZ45" i="22"/>
  <c r="BE45" i="22" s="1"/>
  <c r="T37" i="40"/>
  <c r="V37" i="40" s="1"/>
  <c r="T52" i="40"/>
  <c r="V52" i="40" s="1"/>
  <c r="T43" i="40"/>
  <c r="V43" i="40" s="1"/>
  <c r="S42" i="40"/>
  <c r="T35" i="40"/>
  <c r="V35" i="40" s="1"/>
  <c r="S63" i="40"/>
  <c r="S9" i="40"/>
  <c r="W20" i="22"/>
  <c r="Y20" i="22" s="1"/>
  <c r="AD20" i="22" s="1"/>
  <c r="BH20" i="22" s="1"/>
  <c r="X40" i="22"/>
  <c r="X11" i="22"/>
  <c r="X32" i="22"/>
  <c r="BB29" i="18"/>
  <c r="BU29" i="18" s="1"/>
  <c r="BW29" i="18" s="1"/>
  <c r="AY44" i="18"/>
  <c r="BR44" i="18" s="1"/>
  <c r="BT44" i="18" s="1"/>
  <c r="BB44" i="18"/>
  <c r="BU44" i="18" s="1"/>
  <c r="BW44" i="18" s="1"/>
  <c r="W12" i="22"/>
  <c r="Y12" i="22" s="1"/>
  <c r="AD12" i="22" s="1"/>
  <c r="BH12" i="22" s="1"/>
  <c r="W36" i="22"/>
  <c r="Y36" i="22" s="1"/>
  <c r="AD36" i="22" s="1"/>
  <c r="BH36" i="22" s="1"/>
  <c r="W44" i="22"/>
  <c r="Y44" i="22" s="1"/>
  <c r="AD44" i="22" s="1"/>
  <c r="BH44" i="22" s="1"/>
  <c r="T58" i="40"/>
  <c r="V58" i="40" s="1"/>
  <c r="S25" i="40"/>
  <c r="R21" i="40"/>
  <c r="R46" i="40"/>
  <c r="T34" i="40"/>
  <c r="V34" i="40" s="1"/>
  <c r="T42" i="40"/>
  <c r="V42" i="40" s="1"/>
  <c r="S53" i="40"/>
  <c r="BB152" i="18"/>
  <c r="BU152" i="18" s="1"/>
  <c r="BW152" i="18" s="1"/>
  <c r="BB97" i="18"/>
  <c r="BU97" i="18" s="1"/>
  <c r="BW97" i="18" s="1"/>
  <c r="Q111" i="40"/>
  <c r="U111" i="40" s="1"/>
  <c r="T111" i="40"/>
  <c r="V111" i="40" s="1"/>
  <c r="Q99" i="40"/>
  <c r="U99" i="40" s="1"/>
  <c r="T99" i="40"/>
  <c r="V99" i="40" s="1"/>
  <c r="T95" i="40"/>
  <c r="V95" i="40" s="1"/>
  <c r="Y116" i="22"/>
  <c r="AD116" i="22" s="1"/>
  <c r="BH116" i="22" s="1"/>
  <c r="Y134" i="22"/>
  <c r="AD134" i="22" s="1"/>
  <c r="S130" i="40"/>
  <c r="R69" i="40"/>
  <c r="S139" i="40"/>
  <c r="Q42" i="40"/>
  <c r="U42" i="40" s="1"/>
  <c r="AY144" i="18"/>
  <c r="BR144" i="18" s="1"/>
  <c r="BT144" i="18" s="1"/>
  <c r="T103" i="40"/>
  <c r="V103" i="40" s="1"/>
  <c r="T60" i="40"/>
  <c r="V60" i="40" s="1"/>
  <c r="R144" i="40"/>
  <c r="X128" i="22"/>
  <c r="R143" i="40"/>
  <c r="S65" i="40"/>
  <c r="S45" i="40"/>
  <c r="R30" i="40"/>
  <c r="R26" i="40"/>
  <c r="R75" i="40"/>
  <c r="R138" i="40"/>
  <c r="R17" i="40"/>
  <c r="AY80" i="18"/>
  <c r="BR80" i="18" s="1"/>
  <c r="BT80" i="18" s="1"/>
  <c r="BB105" i="18"/>
  <c r="BU105" i="18" s="1"/>
  <c r="BW105" i="18" s="1"/>
  <c r="S48" i="40"/>
  <c r="X64" i="22"/>
  <c r="Y142" i="22"/>
  <c r="AD142" i="22" s="1"/>
  <c r="BH142" i="22" s="1"/>
  <c r="R77" i="40"/>
  <c r="R61" i="40"/>
  <c r="Q34" i="40"/>
  <c r="U34" i="40" s="1"/>
  <c r="T25" i="40"/>
  <c r="V25" i="40" s="1"/>
  <c r="X112" i="22"/>
  <c r="Y112" i="22" s="1"/>
  <c r="AD112" i="22" s="1"/>
  <c r="S105" i="40"/>
  <c r="T89" i="40"/>
  <c r="V89" i="40" s="1"/>
  <c r="T39" i="40"/>
  <c r="V39" i="40" s="1"/>
  <c r="S40" i="40"/>
  <c r="BH7" i="22"/>
  <c r="S85" i="40"/>
  <c r="S37" i="40"/>
  <c r="T46" i="40"/>
  <c r="V46" i="40" s="1"/>
  <c r="S70" i="40"/>
  <c r="AY137" i="18"/>
  <c r="BR137" i="18" s="1"/>
  <c r="BT137" i="18" s="1"/>
  <c r="BB140" i="18"/>
  <c r="BU140" i="18" s="1"/>
  <c r="BW140" i="18" s="1"/>
  <c r="AY69" i="18"/>
  <c r="BR69" i="18" s="1"/>
  <c r="BT69" i="18" s="1"/>
  <c r="R70" i="40"/>
  <c r="T74" i="40"/>
  <c r="V74" i="40" s="1"/>
  <c r="Q17" i="40"/>
  <c r="U17" i="40" s="1"/>
  <c r="R37" i="40"/>
  <c r="R14" i="40"/>
  <c r="R58" i="40"/>
  <c r="T24" i="40"/>
  <c r="V24" i="40" s="1"/>
  <c r="Q24" i="40"/>
  <c r="U24" i="40" s="1"/>
  <c r="T54" i="40"/>
  <c r="V54" i="40" s="1"/>
  <c r="T32" i="40"/>
  <c r="V32" i="40" s="1"/>
  <c r="Q32" i="40"/>
  <c r="U32" i="40" s="1"/>
  <c r="S24" i="40"/>
  <c r="T47" i="40"/>
  <c r="V47" i="40" s="1"/>
  <c r="S29" i="40"/>
  <c r="T33" i="40"/>
  <c r="V33" i="40" s="1"/>
  <c r="T16" i="40"/>
  <c r="V16" i="40" s="1"/>
  <c r="Q16" i="40"/>
  <c r="U16" i="40" s="1"/>
  <c r="Q151" i="40"/>
  <c r="U151" i="40" s="1"/>
  <c r="T151" i="40"/>
  <c r="V151" i="40" s="1"/>
  <c r="Q126" i="40"/>
  <c r="U126" i="40" s="1"/>
  <c r="T126" i="40"/>
  <c r="V126" i="40" s="1"/>
  <c r="Q122" i="40"/>
  <c r="U122" i="40" s="1"/>
  <c r="Q142" i="40"/>
  <c r="U142" i="40" s="1"/>
  <c r="T142" i="40"/>
  <c r="V142" i="40" s="1"/>
  <c r="Q123" i="40"/>
  <c r="U123" i="40" s="1"/>
  <c r="T123" i="40"/>
  <c r="V123" i="40" s="1"/>
  <c r="Q102" i="40"/>
  <c r="U102" i="40" s="1"/>
  <c r="T102" i="40"/>
  <c r="V102" i="40" s="1"/>
  <c r="Q94" i="40"/>
  <c r="U94" i="40" s="1"/>
  <c r="T94" i="40"/>
  <c r="V94" i="40" s="1"/>
  <c r="Q78" i="40"/>
  <c r="U78" i="40" s="1"/>
  <c r="T78" i="40"/>
  <c r="V78" i="40" s="1"/>
  <c r="T128" i="40"/>
  <c r="V128" i="40" s="1"/>
  <c r="Q128" i="40"/>
  <c r="U128" i="40" s="1"/>
  <c r="Q147" i="40"/>
  <c r="U147" i="40" s="1"/>
  <c r="T147" i="40"/>
  <c r="V147" i="40" s="1"/>
  <c r="Q139" i="40"/>
  <c r="U139" i="40" s="1"/>
  <c r="T139" i="40"/>
  <c r="V139" i="40" s="1"/>
  <c r="U7" i="40"/>
  <c r="Q130" i="40"/>
  <c r="U130" i="40" s="1"/>
  <c r="T130" i="40"/>
  <c r="V130" i="40" s="1"/>
  <c r="Q67" i="40"/>
  <c r="U67" i="40" s="1"/>
  <c r="T67" i="40"/>
  <c r="V67" i="40" s="1"/>
  <c r="R22" i="40"/>
  <c r="T41" i="40"/>
  <c r="V41" i="40" s="1"/>
  <c r="R41" i="40"/>
  <c r="T28" i="40"/>
  <c r="V28" i="40" s="1"/>
  <c r="Q28" i="40"/>
  <c r="U28" i="40" s="1"/>
  <c r="R150" i="40"/>
  <c r="Q145" i="40"/>
  <c r="U145" i="40" s="1"/>
  <c r="T145" i="40"/>
  <c r="V145" i="40" s="1"/>
  <c r="R134" i="40"/>
  <c r="Q129" i="40"/>
  <c r="U129" i="40" s="1"/>
  <c r="T129" i="40"/>
  <c r="V129" i="40" s="1"/>
  <c r="R118" i="40"/>
  <c r="Q112" i="40"/>
  <c r="U112" i="40" s="1"/>
  <c r="T112" i="40"/>
  <c r="V112" i="40" s="1"/>
  <c r="T140" i="40"/>
  <c r="V140" i="40" s="1"/>
  <c r="Q140" i="40"/>
  <c r="U140" i="40" s="1"/>
  <c r="T124" i="40"/>
  <c r="V124" i="40" s="1"/>
  <c r="Q124" i="40"/>
  <c r="U124" i="40" s="1"/>
  <c r="R109" i="40"/>
  <c r="Q104" i="40"/>
  <c r="U104" i="40" s="1"/>
  <c r="T104" i="40"/>
  <c r="V104" i="40" s="1"/>
  <c r="R93" i="40"/>
  <c r="Q88" i="40"/>
  <c r="U88" i="40" s="1"/>
  <c r="T88" i="40"/>
  <c r="V88" i="40" s="1"/>
  <c r="T93" i="40"/>
  <c r="V93" i="40" s="1"/>
  <c r="R73" i="40"/>
  <c r="R151" i="40"/>
  <c r="S119" i="40"/>
  <c r="S57" i="40"/>
  <c r="Q19" i="40"/>
  <c r="U19" i="40" s="1"/>
  <c r="T19" i="40"/>
  <c r="V19" i="40" s="1"/>
  <c r="S147" i="40"/>
  <c r="R112" i="40"/>
  <c r="Q71" i="40"/>
  <c r="U71" i="40" s="1"/>
  <c r="T71" i="40"/>
  <c r="V71" i="40" s="1"/>
  <c r="T65" i="40"/>
  <c r="V65" i="40" s="1"/>
  <c r="Q65" i="40"/>
  <c r="U65" i="40" s="1"/>
  <c r="Q23" i="40"/>
  <c r="U23" i="40" s="1"/>
  <c r="T23" i="40"/>
  <c r="V23" i="40" s="1"/>
  <c r="R115" i="40"/>
  <c r="R102" i="40"/>
  <c r="T56" i="40"/>
  <c r="V56" i="40" s="1"/>
  <c r="Q56" i="40"/>
  <c r="U56" i="40" s="1"/>
  <c r="T50" i="40"/>
  <c r="V50" i="40" s="1"/>
  <c r="T30" i="40"/>
  <c r="V30" i="40" s="1"/>
  <c r="T22" i="40"/>
  <c r="V22" i="40" s="1"/>
  <c r="S21" i="40"/>
  <c r="R13" i="40"/>
  <c r="R82" i="40"/>
  <c r="S106" i="40"/>
  <c r="S54" i="40"/>
  <c r="T53" i="40"/>
  <c r="V53" i="40" s="1"/>
  <c r="R38" i="40"/>
  <c r="T29" i="40"/>
  <c r="V29" i="40" s="1"/>
  <c r="T13" i="40"/>
  <c r="V13" i="40" s="1"/>
  <c r="T10" i="40"/>
  <c r="V10" i="40" s="1"/>
  <c r="Q10" i="40"/>
  <c r="U10" i="40" s="1"/>
  <c r="R62" i="40"/>
  <c r="S34" i="40"/>
  <c r="R74" i="40"/>
  <c r="S66" i="40"/>
  <c r="T26" i="40"/>
  <c r="V26" i="40" s="1"/>
  <c r="Q26" i="40"/>
  <c r="U26" i="40" s="1"/>
  <c r="T20" i="40"/>
  <c r="V20" i="40" s="1"/>
  <c r="Q20" i="40"/>
  <c r="U20" i="40" s="1"/>
  <c r="R50" i="40"/>
  <c r="R18" i="40"/>
  <c r="Q100" i="40"/>
  <c r="U100" i="40" s="1"/>
  <c r="T100" i="40"/>
  <c r="V100" i="40" s="1"/>
  <c r="Q84" i="40"/>
  <c r="U84" i="40" s="1"/>
  <c r="T84" i="40"/>
  <c r="V84" i="40" s="1"/>
  <c r="T109" i="40"/>
  <c r="V109" i="40" s="1"/>
  <c r="Q149" i="40"/>
  <c r="U149" i="40" s="1"/>
  <c r="T149" i="40"/>
  <c r="V149" i="40" s="1"/>
  <c r="Q133" i="40"/>
  <c r="U133" i="40" s="1"/>
  <c r="T133" i="40"/>
  <c r="V133" i="40" s="1"/>
  <c r="T117" i="40"/>
  <c r="V117" i="40" s="1"/>
  <c r="T152" i="40"/>
  <c r="V152" i="40" s="1"/>
  <c r="Q152" i="40"/>
  <c r="U152" i="40" s="1"/>
  <c r="T136" i="40"/>
  <c r="V136" i="40" s="1"/>
  <c r="Q136" i="40"/>
  <c r="U136" i="40" s="1"/>
  <c r="T120" i="40"/>
  <c r="V120" i="40" s="1"/>
  <c r="Q120" i="40"/>
  <c r="U120" i="40" s="1"/>
  <c r="Q92" i="40"/>
  <c r="U92" i="40" s="1"/>
  <c r="T92" i="40"/>
  <c r="V92" i="40" s="1"/>
  <c r="Q110" i="40"/>
  <c r="U110" i="40" s="1"/>
  <c r="T110" i="40"/>
  <c r="V110" i="40" s="1"/>
  <c r="Q106" i="40"/>
  <c r="U106" i="40" s="1"/>
  <c r="T106" i="40"/>
  <c r="V106" i="40" s="1"/>
  <c r="Q90" i="40"/>
  <c r="U90" i="40" s="1"/>
  <c r="T90" i="40"/>
  <c r="V90" i="40" s="1"/>
  <c r="Q15" i="40"/>
  <c r="U15" i="40" s="1"/>
  <c r="T15" i="40"/>
  <c r="V15" i="40" s="1"/>
  <c r="Q146" i="40"/>
  <c r="U146" i="40" s="1"/>
  <c r="T146" i="40"/>
  <c r="V146" i="40" s="1"/>
  <c r="Q114" i="40"/>
  <c r="U114" i="40" s="1"/>
  <c r="T114" i="40"/>
  <c r="V114" i="40" s="1"/>
  <c r="Q75" i="40"/>
  <c r="U75" i="40" s="1"/>
  <c r="T75" i="40"/>
  <c r="V75" i="40" s="1"/>
  <c r="T69" i="40"/>
  <c r="V69" i="40" s="1"/>
  <c r="Q69" i="40"/>
  <c r="U69" i="40" s="1"/>
  <c r="Q59" i="40"/>
  <c r="U59" i="40" s="1"/>
  <c r="T59" i="40"/>
  <c r="V59" i="40" s="1"/>
  <c r="T135" i="40"/>
  <c r="V135" i="40" s="1"/>
  <c r="T48" i="40"/>
  <c r="V48" i="40" s="1"/>
  <c r="Q48" i="40"/>
  <c r="U48" i="40" s="1"/>
  <c r="T14" i="40"/>
  <c r="V14" i="40" s="1"/>
  <c r="T45" i="40"/>
  <c r="V45" i="40" s="1"/>
  <c r="T49" i="40"/>
  <c r="V49" i="40" s="1"/>
  <c r="R57" i="40"/>
  <c r="T38" i="40"/>
  <c r="V38" i="40" s="1"/>
  <c r="T18" i="40"/>
  <c r="V18" i="40" s="1"/>
  <c r="Q18" i="40"/>
  <c r="U18" i="40" s="1"/>
  <c r="T12" i="40"/>
  <c r="V12" i="40" s="1"/>
  <c r="Q12" i="40"/>
  <c r="U12" i="40" s="1"/>
  <c r="Q125" i="40"/>
  <c r="U125" i="40" s="1"/>
  <c r="T125" i="40"/>
  <c r="V125" i="40" s="1"/>
  <c r="Q131" i="40"/>
  <c r="U131" i="40" s="1"/>
  <c r="Q98" i="40"/>
  <c r="U98" i="40" s="1"/>
  <c r="Q82" i="40"/>
  <c r="U82" i="40" s="1"/>
  <c r="T82" i="40"/>
  <c r="V82" i="40" s="1"/>
  <c r="Q27" i="40"/>
  <c r="U27" i="40" s="1"/>
  <c r="T27" i="40"/>
  <c r="V27" i="40" s="1"/>
  <c r="T77" i="40"/>
  <c r="V77" i="40" s="1"/>
  <c r="Q77" i="40"/>
  <c r="U77" i="40" s="1"/>
  <c r="T61" i="40"/>
  <c r="V61" i="40" s="1"/>
  <c r="Q61" i="40"/>
  <c r="U61" i="40" s="1"/>
  <c r="Q137" i="40"/>
  <c r="U137" i="40" s="1"/>
  <c r="T137" i="40"/>
  <c r="V137" i="40" s="1"/>
  <c r="Q121" i="40"/>
  <c r="U121" i="40" s="1"/>
  <c r="T121" i="40"/>
  <c r="V121" i="40" s="1"/>
  <c r="T148" i="40"/>
  <c r="V148" i="40" s="1"/>
  <c r="Q148" i="40"/>
  <c r="U148" i="40" s="1"/>
  <c r="T132" i="40"/>
  <c r="V132" i="40" s="1"/>
  <c r="Q132" i="40"/>
  <c r="U132" i="40" s="1"/>
  <c r="T116" i="40"/>
  <c r="V116" i="40" s="1"/>
  <c r="Q116" i="40"/>
  <c r="U116" i="40" s="1"/>
  <c r="R101" i="40"/>
  <c r="Q96" i="40"/>
  <c r="U96" i="40" s="1"/>
  <c r="T96" i="40"/>
  <c r="V96" i="40" s="1"/>
  <c r="R85" i="40"/>
  <c r="Q80" i="40"/>
  <c r="U80" i="40" s="1"/>
  <c r="T80" i="40"/>
  <c r="V80" i="40" s="1"/>
  <c r="S49" i="40"/>
  <c r="Q31" i="40"/>
  <c r="U31" i="40" s="1"/>
  <c r="T31" i="40"/>
  <c r="V31" i="40" s="1"/>
  <c r="Q11" i="40"/>
  <c r="U11" i="40" s="1"/>
  <c r="T11" i="40"/>
  <c r="V11" i="40" s="1"/>
  <c r="R113" i="40"/>
  <c r="R110" i="40"/>
  <c r="Q63" i="40"/>
  <c r="U63" i="40" s="1"/>
  <c r="T63" i="40"/>
  <c r="V63" i="40" s="1"/>
  <c r="T62" i="40"/>
  <c r="V62" i="40" s="1"/>
  <c r="T40" i="40"/>
  <c r="V40" i="40" s="1"/>
  <c r="Q40" i="40"/>
  <c r="U40" i="40" s="1"/>
  <c r="S74" i="40"/>
  <c r="R66" i="40"/>
  <c r="S33" i="40"/>
  <c r="R10" i="40"/>
  <c r="Y126" i="22"/>
  <c r="AD126" i="22" s="1"/>
  <c r="Y145" i="22"/>
  <c r="AD145" i="22" s="1"/>
  <c r="BH145" i="22" s="1"/>
  <c r="Y78" i="22"/>
  <c r="AD78" i="22" s="1"/>
  <c r="BH78" i="22" s="1"/>
  <c r="W140" i="22"/>
  <c r="Y140" i="22" s="1"/>
  <c r="AD140" i="22" s="1"/>
  <c r="BH140" i="22" s="1"/>
  <c r="W101" i="22"/>
  <c r="BH85" i="22"/>
  <c r="X133" i="22"/>
  <c r="BH137" i="22"/>
  <c r="BH97" i="22"/>
  <c r="BH73" i="22"/>
  <c r="W76" i="22"/>
  <c r="Y76" i="22" s="1"/>
  <c r="AD76" i="22" s="1"/>
  <c r="BH76" i="22" s="1"/>
  <c r="Y81" i="22"/>
  <c r="AD81" i="22" s="1"/>
  <c r="BH81" i="22" s="1"/>
  <c r="Y118" i="22"/>
  <c r="AD118" i="22" s="1"/>
  <c r="BH118" i="22" s="1"/>
  <c r="W152" i="22"/>
  <c r="Y152" i="22" s="1"/>
  <c r="AD152" i="22" s="1"/>
  <c r="X124" i="22"/>
  <c r="Y124" i="22" s="1"/>
  <c r="AD124" i="22" s="1"/>
  <c r="Y129" i="22"/>
  <c r="AD129" i="22" s="1"/>
  <c r="BH129" i="22" s="1"/>
  <c r="Y101" i="22"/>
  <c r="AD101" i="22" s="1"/>
  <c r="BH101" i="22" s="1"/>
  <c r="Y89" i="22"/>
  <c r="AD89" i="22" s="1"/>
  <c r="BH89" i="22" s="1"/>
  <c r="X84" i="22"/>
  <c r="W154" i="22"/>
  <c r="Y154" i="22" s="1"/>
  <c r="AD154" i="22" s="1"/>
  <c r="BH154" i="22" s="1"/>
  <c r="X153" i="22"/>
  <c r="Y122" i="22"/>
  <c r="AD122" i="22" s="1"/>
  <c r="BH122" i="22" s="1"/>
  <c r="X130" i="22"/>
  <c r="W80" i="22"/>
  <c r="Y80" i="22" s="1"/>
  <c r="AD80" i="22" s="1"/>
  <c r="BH80" i="22" s="1"/>
  <c r="W120" i="22"/>
  <c r="Y120" i="22" s="1"/>
  <c r="AD120" i="22" s="1"/>
  <c r="BH120" i="22" s="1"/>
  <c r="Y83" i="22"/>
  <c r="AD83" i="22" s="1"/>
  <c r="BH83" i="22" s="1"/>
  <c r="W98" i="22"/>
  <c r="Y98" i="22" s="1"/>
  <c r="AD98" i="22" s="1"/>
  <c r="Y110" i="22"/>
  <c r="AD110" i="22" s="1"/>
  <c r="BH110" i="22" s="1"/>
  <c r="Y143" i="22"/>
  <c r="AD143" i="22" s="1"/>
  <c r="BH143" i="22" s="1"/>
  <c r="Y121" i="22"/>
  <c r="AD121" i="22" s="1"/>
  <c r="BH121" i="22" s="1"/>
  <c r="Y149" i="22"/>
  <c r="AD149" i="22" s="1"/>
  <c r="BH149" i="22" s="1"/>
  <c r="X82" i="22"/>
  <c r="Y138" i="22"/>
  <c r="AD138" i="22" s="1"/>
  <c r="X148" i="22"/>
  <c r="Y136" i="22"/>
  <c r="AD136" i="22" s="1"/>
  <c r="BH136" i="22" s="1"/>
  <c r="BH77" i="22"/>
  <c r="Y91" i="22"/>
  <c r="AD91" i="22" s="1"/>
  <c r="BH91" i="22" s="1"/>
  <c r="Y123" i="22"/>
  <c r="AD123" i="22" s="1"/>
  <c r="BH123" i="22" s="1"/>
  <c r="W108" i="22"/>
  <c r="Y108" i="22" s="1"/>
  <c r="AD108" i="22" s="1"/>
  <c r="BH108" i="22" s="1"/>
  <c r="W146" i="22"/>
  <c r="X106" i="22"/>
  <c r="Y111" i="22"/>
  <c r="AD111" i="22" s="1"/>
  <c r="X135" i="22"/>
  <c r="BH152" i="22"/>
  <c r="Y155" i="22"/>
  <c r="AD155" i="22" s="1"/>
  <c r="BH155" i="22" s="1"/>
  <c r="Y146" i="22"/>
  <c r="AD146" i="22" s="1"/>
  <c r="BH146" i="22" s="1"/>
  <c r="X70" i="22"/>
  <c r="W74" i="22"/>
  <c r="Y74" i="22" s="1"/>
  <c r="AD74" i="22" s="1"/>
  <c r="BH74" i="22" s="1"/>
  <c r="X94" i="22"/>
  <c r="X102" i="22"/>
  <c r="X114" i="22"/>
  <c r="X95" i="22"/>
  <c r="X127" i="22"/>
  <c r="W72" i="22"/>
  <c r="Y72" i="22" s="1"/>
  <c r="AD72" i="22" s="1"/>
  <c r="BH72" i="22" s="1"/>
  <c r="W88" i="22"/>
  <c r="Y88" i="22" s="1"/>
  <c r="AD88" i="22" s="1"/>
  <c r="BH88" i="22" s="1"/>
  <c r="W96" i="22"/>
  <c r="Y96" i="22" s="1"/>
  <c r="AD96" i="22" s="1"/>
  <c r="BH96" i="22" s="1"/>
  <c r="W104" i="22"/>
  <c r="Y104" i="22" s="1"/>
  <c r="AD104" i="22" s="1"/>
  <c r="BH104" i="22" s="1"/>
  <c r="W144" i="22"/>
  <c r="Y144" i="22" s="1"/>
  <c r="AD144" i="22" s="1"/>
  <c r="BH144" i="22" s="1"/>
  <c r="X92" i="22"/>
  <c r="W90" i="22"/>
  <c r="Y90" i="22" s="1"/>
  <c r="AD90" i="22" s="1"/>
  <c r="BH90" i="22" s="1"/>
  <c r="X100" i="22"/>
  <c r="X17" i="22"/>
  <c r="X24" i="22"/>
  <c r="X56" i="22"/>
  <c r="W28" i="22"/>
  <c r="Y28" i="22" s="1"/>
  <c r="AD28" i="22" s="1"/>
  <c r="BH28" i="22" s="1"/>
  <c r="W60" i="22"/>
  <c r="Y60" i="22" s="1"/>
  <c r="AD60" i="22" s="1"/>
  <c r="BH60" i="22" s="1"/>
  <c r="X49" i="22"/>
  <c r="Y8" i="22"/>
  <c r="AD8" i="22" s="1"/>
  <c r="BH8" i="22"/>
  <c r="X33" i="22"/>
  <c r="Y33" i="22" s="1"/>
  <c r="AD33" i="22" s="1"/>
  <c r="X14" i="22"/>
  <c r="X27" i="22"/>
  <c r="X43" i="22"/>
  <c r="X59" i="22"/>
  <c r="W23" i="22"/>
  <c r="Y23" i="22" s="1"/>
  <c r="AD23" i="22" s="1"/>
  <c r="Y32" i="22"/>
  <c r="AD32" i="22" s="1"/>
  <c r="Y48" i="22"/>
  <c r="AD48" i="22" s="1"/>
  <c r="BH48" i="22" s="1"/>
  <c r="X9" i="22"/>
  <c r="X41" i="22"/>
  <c r="X19" i="22"/>
  <c r="X35" i="22"/>
  <c r="X51" i="22"/>
  <c r="X65" i="22"/>
  <c r="W21" i="22"/>
  <c r="Y21" i="22" s="1"/>
  <c r="AD21" i="22" s="1"/>
  <c r="X46" i="22"/>
  <c r="W53" i="22"/>
  <c r="Y53" i="22" s="1"/>
  <c r="AD53" i="22" s="1"/>
  <c r="BH53" i="22" s="1"/>
  <c r="W10" i="22"/>
  <c r="Y10" i="22" s="1"/>
  <c r="AD10" i="22" s="1"/>
  <c r="BH10" i="22" s="1"/>
  <c r="X29" i="22"/>
  <c r="W42" i="22"/>
  <c r="Y42" i="22" s="1"/>
  <c r="AD42" i="22" s="1"/>
  <c r="BH42" i="22" s="1"/>
  <c r="W55" i="22"/>
  <c r="Y55" i="22" s="1"/>
  <c r="AD55" i="22" s="1"/>
  <c r="BH55" i="22" s="1"/>
  <c r="X61" i="22"/>
  <c r="X18" i="22"/>
  <c r="X34" i="22"/>
  <c r="X50" i="22"/>
  <c r="X66" i="22"/>
  <c r="W67" i="22"/>
  <c r="Y67" i="22" s="1"/>
  <c r="AD67" i="22" s="1"/>
  <c r="BH67" i="22" s="1"/>
  <c r="X22" i="22"/>
  <c r="W29" i="22"/>
  <c r="X54" i="22"/>
  <c r="W61" i="22"/>
  <c r="W31" i="22"/>
  <c r="Y31" i="22" s="1"/>
  <c r="AD31" i="22" s="1"/>
  <c r="BH31" i="22" s="1"/>
  <c r="X37" i="22"/>
  <c r="W63" i="22"/>
  <c r="Y63" i="22" s="1"/>
  <c r="AD63" i="22" s="1"/>
  <c r="BH63" i="22" s="1"/>
  <c r="X69" i="22"/>
  <c r="W38" i="22"/>
  <c r="Y38" i="22" s="1"/>
  <c r="AD38" i="22" s="1"/>
  <c r="BH38" i="22" s="1"/>
  <c r="X39" i="22"/>
  <c r="W25" i="22"/>
  <c r="Y25" i="22" s="1"/>
  <c r="AD25" i="22" s="1"/>
  <c r="W57" i="22"/>
  <c r="X57" i="22"/>
  <c r="X30" i="22"/>
  <c r="X62" i="22"/>
  <c r="X13" i="22"/>
  <c r="W26" i="22"/>
  <c r="Y26" i="22" s="1"/>
  <c r="AD26" i="22" s="1"/>
  <c r="BH26" i="22" s="1"/>
  <c r="X45" i="22"/>
  <c r="W15" i="22"/>
  <c r="Y15" i="22" s="1"/>
  <c r="AD15" i="22" s="1"/>
  <c r="BH15" i="22" s="1"/>
  <c r="W47" i="22"/>
  <c r="Y47" i="22" s="1"/>
  <c r="AD47" i="22" s="1"/>
  <c r="BH47" i="22" s="1"/>
  <c r="Q134" i="40" l="1"/>
  <c r="U134" i="40" s="1"/>
  <c r="T154" i="40"/>
  <c r="V154" i="40" s="1"/>
  <c r="Q138" i="40"/>
  <c r="U138" i="40" s="1"/>
  <c r="Q76" i="40"/>
  <c r="U76" i="40" s="1"/>
  <c r="Q144" i="40"/>
  <c r="U144" i="40" s="1"/>
  <c r="Q119" i="40"/>
  <c r="U119" i="40" s="1"/>
  <c r="Q113" i="40"/>
  <c r="U113" i="40" s="1"/>
  <c r="Q8" i="40"/>
  <c r="U8" i="40" s="1"/>
  <c r="Q127" i="40"/>
  <c r="U127" i="40" s="1"/>
  <c r="T143" i="40"/>
  <c r="V143" i="40" s="1"/>
  <c r="T86" i="40"/>
  <c r="V86" i="40" s="1"/>
  <c r="T153" i="40"/>
  <c r="V153" i="40" s="1"/>
  <c r="T150" i="40"/>
  <c r="V150" i="40" s="1"/>
  <c r="T79" i="40"/>
  <c r="V79" i="40" s="1"/>
  <c r="T141" i="40"/>
  <c r="V141" i="40" s="1"/>
  <c r="Q68" i="40"/>
  <c r="U68" i="40" s="1"/>
  <c r="AZ101" i="22"/>
  <c r="BE101" i="22" s="1"/>
  <c r="AZ74" i="22"/>
  <c r="BE74" i="22" s="1"/>
  <c r="BH94" i="22"/>
  <c r="BH61" i="22"/>
  <c r="Y40" i="22"/>
  <c r="AD40" i="22" s="1"/>
  <c r="BH40" i="22" s="1"/>
  <c r="AZ28" i="22"/>
  <c r="BE28" i="22" s="1"/>
  <c r="AZ11" i="22"/>
  <c r="BE11" i="22" s="1"/>
  <c r="BH45" i="22"/>
  <c r="Y11" i="22"/>
  <c r="AD11" i="22" s="1"/>
  <c r="BH11" i="22" s="1"/>
  <c r="AZ119" i="22"/>
  <c r="BE119" i="22" s="1"/>
  <c r="Y64" i="22"/>
  <c r="AD64" i="22" s="1"/>
  <c r="BH64" i="22" s="1"/>
  <c r="T85" i="40"/>
  <c r="V85" i="40" s="1"/>
  <c r="BH62" i="22"/>
  <c r="BH135" i="22"/>
  <c r="BH82" i="22"/>
  <c r="Q108" i="40"/>
  <c r="U108" i="40" s="1"/>
  <c r="Y16" i="22"/>
  <c r="AD16" i="22" s="1"/>
  <c r="BH16" i="22" s="1"/>
  <c r="Y128" i="22"/>
  <c r="AD128" i="22" s="1"/>
  <c r="BH128" i="22" s="1"/>
  <c r="Q73" i="40"/>
  <c r="U73" i="40" s="1"/>
  <c r="T118" i="40"/>
  <c r="V118" i="40" s="1"/>
  <c r="AZ100" i="22"/>
  <c r="BE100" i="22" s="1"/>
  <c r="Y82" i="22"/>
  <c r="AD82" i="22" s="1"/>
  <c r="T97" i="40"/>
  <c r="V97" i="40" s="1"/>
  <c r="Q97" i="40"/>
  <c r="U97" i="40" s="1"/>
  <c r="AZ145" i="22"/>
  <c r="BE145" i="22" s="1"/>
  <c r="BH33" i="22"/>
  <c r="BH112" i="22"/>
  <c r="AZ53" i="22"/>
  <c r="BE53" i="22" s="1"/>
  <c r="T127" i="40"/>
  <c r="V127" i="40" s="1"/>
  <c r="AZ106" i="22"/>
  <c r="BE106" i="22" s="1"/>
  <c r="BH65" i="22"/>
  <c r="BH43" i="22"/>
  <c r="BH32" i="22"/>
  <c r="Q9" i="40"/>
  <c r="U9" i="40" s="1"/>
  <c r="BH138" i="22"/>
  <c r="AZ85" i="22"/>
  <c r="BE85" i="22" s="1"/>
  <c r="AZ71" i="22"/>
  <c r="BE71" i="22" s="1"/>
  <c r="Y49" i="22"/>
  <c r="AD49" i="22" s="1"/>
  <c r="BH49" i="22" s="1"/>
  <c r="Y17" i="22"/>
  <c r="AD17" i="22" s="1"/>
  <c r="BH17" i="22" s="1"/>
  <c r="Y27" i="22"/>
  <c r="AD27" i="22" s="1"/>
  <c r="BH27" i="22" s="1"/>
  <c r="Y56" i="22"/>
  <c r="AD56" i="22" s="1"/>
  <c r="BH56" i="22" s="1"/>
  <c r="Y19" i="22"/>
  <c r="AD19" i="22" s="1"/>
  <c r="BH19" i="22" s="1"/>
  <c r="Y61" i="22"/>
  <c r="AD61" i="22" s="1"/>
  <c r="Y14" i="22"/>
  <c r="AD14" i="22" s="1"/>
  <c r="BH14" i="22" s="1"/>
  <c r="Y84" i="22"/>
  <c r="AD84" i="22" s="1"/>
  <c r="BH84" i="22" s="1"/>
  <c r="Y24" i="22"/>
  <c r="AD24" i="22" s="1"/>
  <c r="BH24" i="22" s="1"/>
  <c r="Y9" i="22"/>
  <c r="AD9" i="22" s="1"/>
  <c r="BH9" i="22" s="1"/>
  <c r="Y13" i="22"/>
  <c r="AD13" i="22" s="1"/>
  <c r="BH13" i="22" s="1"/>
  <c r="Y133" i="22"/>
  <c r="AD133" i="22" s="1"/>
  <c r="BH133" i="22" s="1"/>
  <c r="Y106" i="22"/>
  <c r="AD106" i="22" s="1"/>
  <c r="BH106" i="22" s="1"/>
  <c r="BH124" i="22"/>
  <c r="Y148" i="22"/>
  <c r="AD148" i="22" s="1"/>
  <c r="BH148" i="22" s="1"/>
  <c r="Y95" i="22"/>
  <c r="AD95" i="22" s="1"/>
  <c r="BH95" i="22" s="1"/>
  <c r="Y70" i="22"/>
  <c r="AD70" i="22" s="1"/>
  <c r="BH70" i="22" s="1"/>
  <c r="Y135" i="22"/>
  <c r="AD135" i="22" s="1"/>
  <c r="Y130" i="22"/>
  <c r="AD130" i="22" s="1"/>
  <c r="BH130" i="22" s="1"/>
  <c r="Y153" i="22"/>
  <c r="AD153" i="22" s="1"/>
  <c r="BH153" i="22" s="1"/>
  <c r="Y100" i="22"/>
  <c r="AD100" i="22" s="1"/>
  <c r="BH100" i="22" s="1"/>
  <c r="Y127" i="22"/>
  <c r="AD127" i="22" s="1"/>
  <c r="BH127" i="22" s="1"/>
  <c r="Y102" i="22"/>
  <c r="AD102" i="22" s="1"/>
  <c r="BH102" i="22" s="1"/>
  <c r="Y114" i="22"/>
  <c r="AD114" i="22" s="1"/>
  <c r="BH114" i="22" s="1"/>
  <c r="Y92" i="22"/>
  <c r="AD92" i="22" s="1"/>
  <c r="BH92" i="22" s="1"/>
  <c r="Y94" i="22"/>
  <c r="AD94" i="22" s="1"/>
  <c r="Y41" i="22"/>
  <c r="AD41" i="22" s="1"/>
  <c r="BH41" i="22" s="1"/>
  <c r="Y29" i="22"/>
  <c r="AD29" i="22" s="1"/>
  <c r="BH29" i="22" s="1"/>
  <c r="Y65" i="22"/>
  <c r="AD65" i="22" s="1"/>
  <c r="Y43" i="22"/>
  <c r="AD43" i="22" s="1"/>
  <c r="Y57" i="22"/>
  <c r="AD57" i="22" s="1"/>
  <c r="BH57" i="22" s="1"/>
  <c r="Y45" i="22"/>
  <c r="AD45" i="22" s="1"/>
  <c r="Y51" i="22"/>
  <c r="AD51" i="22" s="1"/>
  <c r="BH51" i="22" s="1"/>
  <c r="Y59" i="22"/>
  <c r="AD59" i="22" s="1"/>
  <c r="BH59" i="22" s="1"/>
  <c r="Y35" i="22"/>
  <c r="AD35" i="22" s="1"/>
  <c r="BH35" i="22" s="1"/>
  <c r="Y69" i="22"/>
  <c r="AD69" i="22" s="1"/>
  <c r="BH69" i="22" s="1"/>
  <c r="Y50" i="22"/>
  <c r="AD50" i="22" s="1"/>
  <c r="BH50" i="22" s="1"/>
  <c r="Y54" i="22"/>
  <c r="AD54" i="22" s="1"/>
  <c r="BH54" i="22" s="1"/>
  <c r="Y34" i="22"/>
  <c r="AD34" i="22" s="1"/>
  <c r="BH34" i="22" s="1"/>
  <c r="Y62" i="22"/>
  <c r="AD62" i="22" s="1"/>
  <c r="Y22" i="22"/>
  <c r="AD22" i="22" s="1"/>
  <c r="BH22" i="22" s="1"/>
  <c r="Y37" i="22"/>
  <c r="AD37" i="22" s="1"/>
  <c r="BH37" i="22" s="1"/>
  <c r="Y39" i="22"/>
  <c r="AD39" i="22" s="1"/>
  <c r="BH39" i="22" s="1"/>
  <c r="Y18" i="22"/>
  <c r="AD18" i="22" s="1"/>
  <c r="BH18" i="22" s="1"/>
  <c r="Y46" i="22"/>
  <c r="AD46" i="22" s="1"/>
  <c r="BH46" i="22" s="1"/>
  <c r="Y66" i="22"/>
  <c r="AD66" i="22" s="1"/>
  <c r="BH66" i="22" s="1"/>
  <c r="Y30" i="22"/>
  <c r="AD30" i="22" s="1"/>
  <c r="BH30" i="22" s="1"/>
  <c r="G8" i="37" l="1"/>
  <c r="G10" i="37"/>
  <c r="G11" i="37"/>
  <c r="G12" i="37"/>
  <c r="G13" i="37"/>
  <c r="G14" i="37"/>
  <c r="G15" i="37"/>
  <c r="G16" i="37"/>
  <c r="G17" i="37"/>
  <c r="G18" i="37"/>
  <c r="G19" i="37"/>
  <c r="G20" i="37"/>
  <c r="G21" i="37"/>
  <c r="G22" i="37"/>
  <c r="G23" i="37"/>
  <c r="G24" i="37"/>
  <c r="G25" i="37"/>
  <c r="G26" i="37"/>
  <c r="G27" i="37"/>
  <c r="G28" i="37"/>
  <c r="G29" i="37"/>
  <c r="G30" i="37"/>
  <c r="G31" i="37"/>
  <c r="G32" i="37"/>
  <c r="G33" i="37"/>
  <c r="G34" i="37"/>
  <c r="G35" i="37"/>
  <c r="G36" i="37"/>
  <c r="G37" i="37"/>
  <c r="G38" i="37"/>
  <c r="G39" i="37"/>
  <c r="G40" i="37"/>
  <c r="G41" i="37"/>
  <c r="G42" i="37"/>
  <c r="G43" i="37"/>
  <c r="G44" i="37"/>
  <c r="G45" i="37"/>
  <c r="G46" i="37"/>
  <c r="G47" i="37"/>
  <c r="G48" i="37"/>
  <c r="G49" i="37"/>
  <c r="G50" i="37"/>
  <c r="G51" i="37"/>
  <c r="G52" i="37"/>
  <c r="G53" i="37"/>
  <c r="G54" i="37"/>
  <c r="G55" i="37"/>
  <c r="G56" i="37"/>
  <c r="G57" i="37"/>
  <c r="G58" i="37"/>
  <c r="G59" i="37"/>
  <c r="G60" i="37"/>
  <c r="G61" i="37"/>
  <c r="G62" i="37"/>
  <c r="G63" i="37"/>
  <c r="G64" i="37"/>
  <c r="G65" i="37"/>
  <c r="G66" i="37"/>
  <c r="G67" i="37"/>
  <c r="G68" i="37"/>
  <c r="G69" i="37"/>
  <c r="G70" i="37"/>
  <c r="G71" i="37"/>
  <c r="G72" i="37"/>
  <c r="G73" i="37"/>
  <c r="G74" i="37"/>
  <c r="G75" i="37"/>
  <c r="G76" i="37"/>
  <c r="G77" i="37"/>
  <c r="G78" i="37"/>
  <c r="G79" i="37"/>
  <c r="G80" i="37"/>
  <c r="G81" i="37"/>
  <c r="G82" i="37"/>
  <c r="G83" i="37"/>
  <c r="G84" i="37"/>
  <c r="G85" i="37"/>
  <c r="G86" i="37"/>
  <c r="G87" i="37"/>
  <c r="G88" i="37"/>
  <c r="G89" i="37"/>
  <c r="G90" i="37"/>
  <c r="G91" i="37"/>
  <c r="G92" i="37"/>
  <c r="G93" i="37"/>
  <c r="G94" i="37"/>
  <c r="G95" i="37"/>
  <c r="G96" i="37"/>
  <c r="G97" i="37"/>
  <c r="G98" i="37"/>
  <c r="G99" i="37"/>
  <c r="G100" i="37"/>
  <c r="G101" i="37"/>
  <c r="G102" i="37"/>
  <c r="G103" i="37"/>
  <c r="G104" i="37"/>
  <c r="G105" i="37"/>
  <c r="G106" i="37"/>
  <c r="G107" i="37"/>
  <c r="G108" i="37"/>
  <c r="G109" i="37"/>
  <c r="G110" i="37"/>
  <c r="G111" i="37"/>
  <c r="G112" i="37"/>
  <c r="G113" i="37"/>
  <c r="G114" i="37"/>
  <c r="G115" i="37"/>
  <c r="G116" i="37"/>
  <c r="G117" i="37"/>
  <c r="G118" i="37"/>
  <c r="G119" i="37"/>
  <c r="G120" i="37"/>
  <c r="G121" i="37"/>
  <c r="G122" i="37"/>
  <c r="G123" i="37"/>
  <c r="G124" i="37"/>
  <c r="G125" i="37"/>
  <c r="G126" i="37"/>
  <c r="G127" i="37"/>
  <c r="G128" i="37"/>
  <c r="G129" i="37"/>
  <c r="G130" i="37"/>
  <c r="G131" i="37"/>
  <c r="G132" i="37"/>
  <c r="G133" i="37"/>
  <c r="G134" i="37"/>
  <c r="G135" i="37"/>
  <c r="G136" i="37"/>
  <c r="G137" i="37"/>
  <c r="G138" i="37"/>
  <c r="G139" i="37"/>
  <c r="G140" i="37"/>
  <c r="G141" i="37"/>
  <c r="G142" i="37"/>
  <c r="G143" i="37"/>
  <c r="G144" i="37"/>
  <c r="G145" i="37"/>
  <c r="G146" i="37"/>
  <c r="G147" i="37"/>
  <c r="G148" i="37"/>
  <c r="G149" i="37"/>
  <c r="G150" i="37"/>
  <c r="G151" i="37"/>
  <c r="G152" i="37"/>
  <c r="G153" i="37"/>
  <c r="G154" i="37"/>
  <c r="G7" i="37"/>
  <c r="H76" i="10"/>
  <c r="H77" i="10"/>
  <c r="H78" i="10"/>
  <c r="H79" i="10"/>
  <c r="H80" i="10"/>
  <c r="H81" i="10"/>
  <c r="H82" i="10"/>
  <c r="H83" i="10"/>
  <c r="H84" i="10"/>
  <c r="H85" i="10"/>
  <c r="H86" i="10"/>
  <c r="H87" i="10"/>
  <c r="H88" i="10"/>
  <c r="H89" i="10"/>
  <c r="H90" i="10"/>
  <c r="H91" i="10"/>
  <c r="H92" i="10"/>
  <c r="H93" i="10"/>
  <c r="H94" i="10"/>
  <c r="H95" i="10"/>
  <c r="H96" i="10"/>
  <c r="H97" i="10"/>
  <c r="H98" i="10"/>
  <c r="H99" i="10"/>
  <c r="H100" i="10"/>
  <c r="H101" i="10"/>
  <c r="H102" i="10"/>
  <c r="H103" i="10"/>
  <c r="H104" i="10"/>
  <c r="H105" i="10"/>
  <c r="H106" i="10"/>
  <c r="H107" i="10"/>
  <c r="H108" i="10"/>
  <c r="H109" i="10"/>
  <c r="H110" i="10"/>
  <c r="H111" i="10"/>
  <c r="H112" i="10"/>
  <c r="H113" i="10"/>
  <c r="H114" i="10"/>
  <c r="H115" i="10"/>
  <c r="H116" i="10"/>
  <c r="H117" i="10"/>
  <c r="H118" i="10"/>
  <c r="H119" i="10"/>
  <c r="H120" i="10"/>
  <c r="H121" i="10"/>
  <c r="H122" i="10"/>
  <c r="H123" i="10"/>
  <c r="H124" i="10"/>
  <c r="H125" i="10"/>
  <c r="H126" i="10"/>
  <c r="H127" i="10"/>
  <c r="H128" i="10"/>
  <c r="H129" i="10"/>
  <c r="H130" i="10"/>
  <c r="H131" i="10"/>
  <c r="H132" i="10"/>
  <c r="H133" i="10"/>
  <c r="H134" i="10"/>
  <c r="H135" i="10"/>
  <c r="H136" i="10"/>
  <c r="H137" i="10"/>
  <c r="H138" i="10"/>
  <c r="H139" i="10"/>
  <c r="H140" i="10"/>
  <c r="H141" i="10"/>
  <c r="H142" i="10"/>
  <c r="H143" i="10"/>
  <c r="H144" i="10"/>
  <c r="H145" i="10"/>
  <c r="H146" i="10"/>
  <c r="H147" i="10"/>
  <c r="H148" i="10"/>
  <c r="H149" i="10"/>
  <c r="H150" i="10"/>
  <c r="H151" i="10"/>
  <c r="H152" i="10"/>
  <c r="H153" i="10"/>
  <c r="H154" i="10"/>
  <c r="H155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23" i="10"/>
  <c r="H24" i="10"/>
  <c r="H25" i="10"/>
  <c r="H26" i="10"/>
  <c r="H27" i="10"/>
  <c r="H28" i="10"/>
  <c r="H29" i="10"/>
  <c r="H30" i="10"/>
  <c r="H31" i="10"/>
  <c r="H32" i="10"/>
  <c r="H33" i="10"/>
  <c r="H34" i="10"/>
  <c r="H35" i="10"/>
  <c r="H36" i="10"/>
  <c r="H37" i="10"/>
  <c r="H38" i="10"/>
  <c r="H39" i="10"/>
  <c r="H40" i="10"/>
  <c r="H41" i="10"/>
  <c r="H42" i="10"/>
  <c r="H43" i="10"/>
  <c r="H44" i="10"/>
  <c r="H45" i="10"/>
  <c r="H46" i="10"/>
  <c r="H47" i="10"/>
  <c r="H48" i="10"/>
  <c r="H49" i="10"/>
  <c r="H50" i="10"/>
  <c r="H51" i="10"/>
  <c r="H52" i="10"/>
  <c r="H53" i="10"/>
  <c r="H54" i="10"/>
  <c r="H55" i="10"/>
  <c r="H56" i="10"/>
  <c r="H57" i="10"/>
  <c r="H58" i="10"/>
  <c r="H59" i="10"/>
  <c r="H60" i="10"/>
  <c r="H61" i="10"/>
  <c r="H62" i="10"/>
  <c r="H63" i="10"/>
  <c r="H64" i="10"/>
  <c r="H65" i="10"/>
  <c r="H66" i="10"/>
  <c r="H67" i="10"/>
  <c r="H68" i="10"/>
  <c r="H69" i="10"/>
  <c r="H70" i="10"/>
  <c r="H71" i="10"/>
  <c r="H72" i="10"/>
  <c r="H73" i="10"/>
  <c r="H74" i="10"/>
  <c r="H75" i="10"/>
  <c r="H8" i="10"/>
  <c r="H7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135" i="10"/>
  <c r="F136" i="10"/>
  <c r="F137" i="10"/>
  <c r="F138" i="10"/>
  <c r="F139" i="10"/>
  <c r="F140" i="10"/>
  <c r="F141" i="10"/>
  <c r="F142" i="10"/>
  <c r="F143" i="10"/>
  <c r="F144" i="10"/>
  <c r="F145" i="10"/>
  <c r="F146" i="10"/>
  <c r="F147" i="10"/>
  <c r="F148" i="10"/>
  <c r="F149" i="10"/>
  <c r="F150" i="10"/>
  <c r="F151" i="10"/>
  <c r="F152" i="10"/>
  <c r="F153" i="10"/>
  <c r="F154" i="10"/>
  <c r="F155" i="10"/>
  <c r="F8" i="10"/>
  <c r="F7" i="10"/>
  <c r="Q68" i="10" l="1"/>
  <c r="Q7" i="10"/>
  <c r="Q8" i="10"/>
  <c r="Q12" i="10"/>
  <c r="Q67" i="10"/>
  <c r="G6" i="9"/>
  <c r="G7" i="9"/>
  <c r="N6" i="9" l="1"/>
  <c r="D155" i="34" l="1"/>
  <c r="C155" i="34"/>
  <c r="D154" i="34"/>
  <c r="C154" i="34"/>
  <c r="D153" i="34"/>
  <c r="C153" i="34"/>
  <c r="D152" i="34"/>
  <c r="C152" i="34"/>
  <c r="D151" i="34"/>
  <c r="C151" i="34"/>
  <c r="D150" i="34"/>
  <c r="C150" i="34"/>
  <c r="D149" i="34"/>
  <c r="C149" i="34"/>
  <c r="D148" i="34"/>
  <c r="C148" i="34"/>
  <c r="D147" i="34"/>
  <c r="C147" i="34"/>
  <c r="D146" i="34"/>
  <c r="C146" i="34"/>
  <c r="D145" i="34"/>
  <c r="C145" i="34"/>
  <c r="D144" i="34"/>
  <c r="C144" i="34"/>
  <c r="D143" i="34"/>
  <c r="C143" i="34"/>
  <c r="D142" i="34"/>
  <c r="C142" i="34"/>
  <c r="D141" i="34"/>
  <c r="C141" i="34"/>
  <c r="D140" i="34"/>
  <c r="C140" i="34"/>
  <c r="D139" i="34"/>
  <c r="C139" i="34"/>
  <c r="D138" i="34"/>
  <c r="C138" i="34"/>
  <c r="D137" i="34"/>
  <c r="C137" i="34"/>
  <c r="D136" i="34"/>
  <c r="C136" i="34"/>
  <c r="D135" i="34"/>
  <c r="C135" i="34"/>
  <c r="D134" i="34"/>
  <c r="C134" i="34"/>
  <c r="D133" i="34"/>
  <c r="C133" i="34"/>
  <c r="D132" i="34"/>
  <c r="C132" i="34"/>
  <c r="D131" i="34"/>
  <c r="C131" i="34"/>
  <c r="D130" i="34"/>
  <c r="C130" i="34"/>
  <c r="D129" i="34"/>
  <c r="C129" i="34"/>
  <c r="D128" i="34"/>
  <c r="C128" i="34"/>
  <c r="D127" i="34"/>
  <c r="C127" i="34"/>
  <c r="D126" i="34"/>
  <c r="C126" i="34"/>
  <c r="D125" i="34"/>
  <c r="C125" i="34"/>
  <c r="D124" i="34"/>
  <c r="C124" i="34"/>
  <c r="D123" i="34"/>
  <c r="C123" i="34"/>
  <c r="D122" i="34"/>
  <c r="C122" i="34"/>
  <c r="D121" i="34"/>
  <c r="C121" i="34"/>
  <c r="D120" i="34"/>
  <c r="C120" i="34"/>
  <c r="D119" i="34"/>
  <c r="C119" i="34"/>
  <c r="D118" i="34"/>
  <c r="C118" i="34"/>
  <c r="D117" i="34"/>
  <c r="C117" i="34"/>
  <c r="D116" i="34"/>
  <c r="C116" i="34"/>
  <c r="D115" i="34"/>
  <c r="C115" i="34"/>
  <c r="D114" i="34"/>
  <c r="C114" i="34"/>
  <c r="D113" i="34"/>
  <c r="C113" i="34"/>
  <c r="D112" i="34"/>
  <c r="C112" i="34"/>
  <c r="D111" i="34"/>
  <c r="C111" i="34"/>
  <c r="D110" i="34"/>
  <c r="C110" i="34"/>
  <c r="D109" i="34"/>
  <c r="C109" i="34"/>
  <c r="D108" i="34"/>
  <c r="C108" i="34"/>
  <c r="D107" i="34"/>
  <c r="C107" i="34"/>
  <c r="D106" i="34"/>
  <c r="C106" i="34"/>
  <c r="D105" i="34"/>
  <c r="C105" i="34"/>
  <c r="D104" i="34"/>
  <c r="C104" i="34"/>
  <c r="D103" i="34"/>
  <c r="C103" i="34"/>
  <c r="D102" i="34"/>
  <c r="C102" i="34"/>
  <c r="D101" i="34"/>
  <c r="C101" i="34"/>
  <c r="D100" i="34"/>
  <c r="C100" i="34"/>
  <c r="D99" i="34"/>
  <c r="C99" i="34"/>
  <c r="D98" i="34"/>
  <c r="C98" i="34"/>
  <c r="D97" i="34"/>
  <c r="C97" i="34"/>
  <c r="D96" i="34"/>
  <c r="C96" i="34"/>
  <c r="D95" i="34"/>
  <c r="C95" i="34"/>
  <c r="D94" i="34"/>
  <c r="C94" i="34"/>
  <c r="D93" i="34"/>
  <c r="C93" i="34"/>
  <c r="D92" i="34"/>
  <c r="C92" i="34"/>
  <c r="D91" i="34"/>
  <c r="C91" i="34"/>
  <c r="D90" i="34"/>
  <c r="C90" i="34"/>
  <c r="D89" i="34"/>
  <c r="C89" i="34"/>
  <c r="D88" i="34"/>
  <c r="C88" i="34"/>
  <c r="D87" i="34"/>
  <c r="C87" i="34"/>
  <c r="D86" i="34"/>
  <c r="C86" i="34"/>
  <c r="D85" i="34"/>
  <c r="C85" i="34"/>
  <c r="D84" i="34"/>
  <c r="C84" i="34"/>
  <c r="D83" i="34"/>
  <c r="C83" i="34"/>
  <c r="D82" i="34"/>
  <c r="C82" i="34"/>
  <c r="D81" i="34"/>
  <c r="C81" i="34"/>
  <c r="D80" i="34"/>
  <c r="C80" i="34"/>
  <c r="D79" i="34"/>
  <c r="C79" i="34"/>
  <c r="D78" i="34"/>
  <c r="C78" i="34"/>
  <c r="D77" i="34"/>
  <c r="C77" i="34"/>
  <c r="D76" i="34"/>
  <c r="C76" i="34"/>
  <c r="D75" i="34"/>
  <c r="C75" i="34"/>
  <c r="D74" i="34"/>
  <c r="C74" i="34"/>
  <c r="D73" i="34"/>
  <c r="C73" i="34"/>
  <c r="D72" i="34"/>
  <c r="C72" i="34"/>
  <c r="D71" i="34"/>
  <c r="C71" i="34"/>
  <c r="D70" i="34"/>
  <c r="C70" i="34"/>
  <c r="D69" i="34"/>
  <c r="C69" i="34"/>
  <c r="D68" i="34"/>
  <c r="C68" i="34"/>
  <c r="D67" i="34"/>
  <c r="C67" i="34"/>
  <c r="D66" i="34"/>
  <c r="C66" i="34"/>
  <c r="D65" i="34"/>
  <c r="C65" i="34"/>
  <c r="D64" i="34"/>
  <c r="C64" i="34"/>
  <c r="D63" i="34"/>
  <c r="C63" i="34"/>
  <c r="D62" i="34"/>
  <c r="C62" i="34"/>
  <c r="D61" i="34"/>
  <c r="C61" i="34"/>
  <c r="D60" i="34"/>
  <c r="C60" i="34"/>
  <c r="D59" i="34"/>
  <c r="C59" i="34"/>
  <c r="D58" i="34"/>
  <c r="C58" i="34"/>
  <c r="D57" i="34"/>
  <c r="C57" i="34"/>
  <c r="D56" i="34"/>
  <c r="C56" i="34"/>
  <c r="D55" i="34"/>
  <c r="C55" i="34"/>
  <c r="D54" i="34"/>
  <c r="C54" i="34"/>
  <c r="D53" i="34"/>
  <c r="C53" i="34"/>
  <c r="D52" i="34"/>
  <c r="C52" i="34"/>
  <c r="D51" i="34"/>
  <c r="C51" i="34"/>
  <c r="D50" i="34"/>
  <c r="C50" i="34"/>
  <c r="D49" i="34"/>
  <c r="C49" i="34"/>
  <c r="D48" i="34"/>
  <c r="C48" i="34"/>
  <c r="D47" i="34"/>
  <c r="C47" i="34"/>
  <c r="D46" i="34"/>
  <c r="C46" i="34"/>
  <c r="D45" i="34"/>
  <c r="C45" i="34"/>
  <c r="D44" i="34"/>
  <c r="C44" i="34"/>
  <c r="D43" i="34"/>
  <c r="C43" i="34"/>
  <c r="D42" i="34"/>
  <c r="C42" i="34"/>
  <c r="D41" i="34"/>
  <c r="C41" i="34"/>
  <c r="D40" i="34"/>
  <c r="C40" i="34"/>
  <c r="D39" i="34"/>
  <c r="C39" i="34"/>
  <c r="D38" i="34"/>
  <c r="C38" i="34"/>
  <c r="D37" i="34"/>
  <c r="C37" i="34"/>
  <c r="D36" i="34"/>
  <c r="C36" i="34"/>
  <c r="D35" i="34"/>
  <c r="C35" i="34"/>
  <c r="D34" i="34"/>
  <c r="C34" i="34"/>
  <c r="D33" i="34"/>
  <c r="C33" i="34"/>
  <c r="D32" i="34"/>
  <c r="C32" i="34"/>
  <c r="D31" i="34"/>
  <c r="C31" i="34"/>
  <c r="D30" i="34"/>
  <c r="C30" i="34"/>
  <c r="D29" i="34"/>
  <c r="C29" i="34"/>
  <c r="D28" i="34"/>
  <c r="C28" i="34"/>
  <c r="D27" i="34"/>
  <c r="C27" i="34"/>
  <c r="D26" i="34"/>
  <c r="C26" i="34"/>
  <c r="D25" i="34"/>
  <c r="C25" i="34"/>
  <c r="D24" i="34"/>
  <c r="C24" i="34"/>
  <c r="D23" i="34"/>
  <c r="C23" i="34"/>
  <c r="D22" i="34"/>
  <c r="C22" i="34"/>
  <c r="D21" i="34"/>
  <c r="C21" i="34"/>
  <c r="D20" i="34"/>
  <c r="C20" i="34"/>
  <c r="D19" i="34"/>
  <c r="C19" i="34"/>
  <c r="D18" i="34"/>
  <c r="C18" i="34"/>
  <c r="D17" i="34"/>
  <c r="C17" i="34"/>
  <c r="D16" i="34"/>
  <c r="C16" i="34"/>
  <c r="D15" i="34"/>
  <c r="C15" i="34"/>
  <c r="D14" i="34"/>
  <c r="C14" i="34"/>
  <c r="D13" i="34"/>
  <c r="C13" i="34"/>
  <c r="D12" i="34"/>
  <c r="C12" i="34"/>
  <c r="D11" i="34"/>
  <c r="C11" i="34"/>
  <c r="D10" i="34"/>
  <c r="C10" i="34"/>
  <c r="D9" i="34"/>
  <c r="C9" i="34"/>
  <c r="D8" i="34"/>
  <c r="C8" i="34"/>
  <c r="D7" i="34"/>
  <c r="C7" i="34"/>
  <c r="D6" i="34"/>
  <c r="C6" i="34"/>
  <c r="D155" i="18"/>
  <c r="C155" i="18"/>
  <c r="D154" i="18"/>
  <c r="C154" i="18"/>
  <c r="D153" i="18"/>
  <c r="C153" i="18"/>
  <c r="D152" i="18"/>
  <c r="C152" i="18"/>
  <c r="D151" i="18"/>
  <c r="C151" i="18"/>
  <c r="D150" i="18"/>
  <c r="C150" i="18"/>
  <c r="D149" i="18"/>
  <c r="C149" i="18"/>
  <c r="D148" i="18"/>
  <c r="C148" i="18"/>
  <c r="D147" i="18"/>
  <c r="C147" i="18"/>
  <c r="D146" i="18"/>
  <c r="C146" i="18"/>
  <c r="D145" i="18"/>
  <c r="C145" i="18"/>
  <c r="D144" i="18"/>
  <c r="C144" i="18"/>
  <c r="D143" i="18"/>
  <c r="C143" i="18"/>
  <c r="D142" i="18"/>
  <c r="C142" i="18"/>
  <c r="D141" i="18"/>
  <c r="C141" i="18"/>
  <c r="D140" i="18"/>
  <c r="C140" i="18"/>
  <c r="D139" i="18"/>
  <c r="C139" i="18"/>
  <c r="D138" i="18"/>
  <c r="C138" i="18"/>
  <c r="D137" i="18"/>
  <c r="C137" i="18"/>
  <c r="D136" i="18"/>
  <c r="C136" i="18"/>
  <c r="D135" i="18"/>
  <c r="C135" i="18"/>
  <c r="D134" i="18"/>
  <c r="C134" i="18"/>
  <c r="D133" i="18"/>
  <c r="C133" i="18"/>
  <c r="D132" i="18"/>
  <c r="C132" i="18"/>
  <c r="D131" i="18"/>
  <c r="C131" i="18"/>
  <c r="D130" i="18"/>
  <c r="C130" i="18"/>
  <c r="D129" i="18"/>
  <c r="C129" i="18"/>
  <c r="D128" i="18"/>
  <c r="C128" i="18"/>
  <c r="D127" i="18"/>
  <c r="C127" i="18"/>
  <c r="D126" i="18"/>
  <c r="C126" i="18"/>
  <c r="D125" i="18"/>
  <c r="C125" i="18"/>
  <c r="D124" i="18"/>
  <c r="C124" i="18"/>
  <c r="D123" i="18"/>
  <c r="C123" i="18"/>
  <c r="D122" i="18"/>
  <c r="C122" i="18"/>
  <c r="D121" i="18"/>
  <c r="C121" i="18"/>
  <c r="D120" i="18"/>
  <c r="C120" i="18"/>
  <c r="D119" i="18"/>
  <c r="C119" i="18"/>
  <c r="D118" i="18"/>
  <c r="C118" i="18"/>
  <c r="D117" i="18"/>
  <c r="C117" i="18"/>
  <c r="D116" i="18"/>
  <c r="C116" i="18"/>
  <c r="D115" i="18"/>
  <c r="C115" i="18"/>
  <c r="D114" i="18"/>
  <c r="C114" i="18"/>
  <c r="D113" i="18"/>
  <c r="C113" i="18"/>
  <c r="D112" i="18"/>
  <c r="C112" i="18"/>
  <c r="D111" i="18"/>
  <c r="C111" i="18"/>
  <c r="D110" i="18"/>
  <c r="C110" i="18"/>
  <c r="D109" i="18"/>
  <c r="C109" i="18"/>
  <c r="D108" i="18"/>
  <c r="C108" i="18"/>
  <c r="D107" i="18"/>
  <c r="C107" i="18"/>
  <c r="D106" i="18"/>
  <c r="C106" i="18"/>
  <c r="D105" i="18"/>
  <c r="C105" i="18"/>
  <c r="D104" i="18"/>
  <c r="C104" i="18"/>
  <c r="D103" i="18"/>
  <c r="C103" i="18"/>
  <c r="D102" i="18"/>
  <c r="C102" i="18"/>
  <c r="D101" i="18"/>
  <c r="C101" i="18"/>
  <c r="D100" i="18"/>
  <c r="C100" i="18"/>
  <c r="D99" i="18"/>
  <c r="C99" i="18"/>
  <c r="D98" i="18"/>
  <c r="C98" i="18"/>
  <c r="D97" i="18"/>
  <c r="C97" i="18"/>
  <c r="D96" i="18"/>
  <c r="C96" i="18"/>
  <c r="D95" i="18"/>
  <c r="C95" i="18"/>
  <c r="D94" i="18"/>
  <c r="C94" i="18"/>
  <c r="D93" i="18"/>
  <c r="C93" i="18"/>
  <c r="D92" i="18"/>
  <c r="C92" i="18"/>
  <c r="D91" i="18"/>
  <c r="C91" i="18"/>
  <c r="D90" i="18"/>
  <c r="C90" i="18"/>
  <c r="D89" i="18"/>
  <c r="C89" i="18"/>
  <c r="D88" i="18"/>
  <c r="C88" i="18"/>
  <c r="D87" i="18"/>
  <c r="C87" i="18"/>
  <c r="D86" i="18"/>
  <c r="C86" i="18"/>
  <c r="D85" i="18"/>
  <c r="C85" i="18"/>
  <c r="D84" i="18"/>
  <c r="C84" i="18"/>
  <c r="D83" i="18"/>
  <c r="C83" i="18"/>
  <c r="D82" i="18"/>
  <c r="C82" i="18"/>
  <c r="D81" i="18"/>
  <c r="C81" i="18"/>
  <c r="D80" i="18"/>
  <c r="C80" i="18"/>
  <c r="D79" i="18"/>
  <c r="C79" i="18"/>
  <c r="D78" i="18"/>
  <c r="C78" i="18"/>
  <c r="D77" i="18"/>
  <c r="C77" i="18"/>
  <c r="D76" i="18"/>
  <c r="C76" i="18"/>
  <c r="D75" i="18"/>
  <c r="C75" i="18"/>
  <c r="D74" i="18"/>
  <c r="C74" i="18"/>
  <c r="D73" i="18"/>
  <c r="C73" i="18"/>
  <c r="D72" i="18"/>
  <c r="C72" i="18"/>
  <c r="D71" i="18"/>
  <c r="C71" i="18"/>
  <c r="D70" i="18"/>
  <c r="C70" i="18"/>
  <c r="D69" i="18"/>
  <c r="C69" i="18"/>
  <c r="D68" i="18"/>
  <c r="C68" i="18"/>
  <c r="D67" i="18"/>
  <c r="C67" i="18"/>
  <c r="D66" i="18"/>
  <c r="C66" i="18"/>
  <c r="D65" i="18"/>
  <c r="C65" i="18"/>
  <c r="D64" i="18"/>
  <c r="C64" i="18"/>
  <c r="D63" i="18"/>
  <c r="C63" i="18"/>
  <c r="D62" i="18"/>
  <c r="C62" i="18"/>
  <c r="D61" i="18"/>
  <c r="C61" i="18"/>
  <c r="D60" i="18"/>
  <c r="C60" i="18"/>
  <c r="D59" i="18"/>
  <c r="C59" i="18"/>
  <c r="D58" i="18"/>
  <c r="C58" i="18"/>
  <c r="D57" i="18"/>
  <c r="C57" i="18"/>
  <c r="D56" i="18"/>
  <c r="C56" i="18"/>
  <c r="D55" i="18"/>
  <c r="C55" i="18"/>
  <c r="D54" i="18"/>
  <c r="C54" i="18"/>
  <c r="D53" i="18"/>
  <c r="C53" i="18"/>
  <c r="D52" i="18"/>
  <c r="C52" i="18"/>
  <c r="D51" i="18"/>
  <c r="C51" i="18"/>
  <c r="D50" i="18"/>
  <c r="C50" i="18"/>
  <c r="D49" i="18"/>
  <c r="C49" i="18"/>
  <c r="D48" i="18"/>
  <c r="C48" i="18"/>
  <c r="D47" i="18"/>
  <c r="C47" i="18"/>
  <c r="D46" i="18"/>
  <c r="C46" i="18"/>
  <c r="D45" i="18"/>
  <c r="C45" i="18"/>
  <c r="D44" i="18"/>
  <c r="C44" i="18"/>
  <c r="D43" i="18"/>
  <c r="C43" i="18"/>
  <c r="D42" i="18"/>
  <c r="C42" i="18"/>
  <c r="D41" i="18"/>
  <c r="C41" i="18"/>
  <c r="D40" i="18"/>
  <c r="C40" i="18"/>
  <c r="D39" i="18"/>
  <c r="C39" i="18"/>
  <c r="D38" i="18"/>
  <c r="C38" i="18"/>
  <c r="D37" i="18"/>
  <c r="C37" i="18"/>
  <c r="D36" i="18"/>
  <c r="C36" i="18"/>
  <c r="D35" i="18"/>
  <c r="C35" i="18"/>
  <c r="D34" i="18"/>
  <c r="C34" i="18"/>
  <c r="D33" i="18"/>
  <c r="C33" i="18"/>
  <c r="D32" i="18"/>
  <c r="C32" i="18"/>
  <c r="D31" i="18"/>
  <c r="C31" i="18"/>
  <c r="D30" i="18"/>
  <c r="C30" i="18"/>
  <c r="D29" i="18"/>
  <c r="C29" i="18"/>
  <c r="D28" i="18"/>
  <c r="C28" i="18"/>
  <c r="D27" i="18"/>
  <c r="C27" i="18"/>
  <c r="D26" i="18"/>
  <c r="C26" i="18"/>
  <c r="D25" i="18"/>
  <c r="C25" i="18"/>
  <c r="D24" i="18"/>
  <c r="C24" i="18"/>
  <c r="D23" i="18"/>
  <c r="C23" i="18"/>
  <c r="D22" i="18"/>
  <c r="C22" i="18"/>
  <c r="D21" i="18"/>
  <c r="C21" i="18"/>
  <c r="D20" i="18"/>
  <c r="C20" i="18"/>
  <c r="D19" i="18"/>
  <c r="C19" i="18"/>
  <c r="D18" i="18"/>
  <c r="C18" i="18"/>
  <c r="D17" i="18"/>
  <c r="C17" i="18"/>
  <c r="D16" i="18"/>
  <c r="C16" i="18"/>
  <c r="D15" i="18"/>
  <c r="C15" i="18"/>
  <c r="D14" i="18"/>
  <c r="C14" i="18"/>
  <c r="D13" i="18"/>
  <c r="C13" i="18"/>
  <c r="D12" i="18"/>
  <c r="C12" i="18"/>
  <c r="D11" i="18"/>
  <c r="C11" i="18"/>
  <c r="D10" i="18"/>
  <c r="C10" i="18"/>
  <c r="D9" i="18"/>
  <c r="C9" i="18"/>
  <c r="D8" i="18"/>
  <c r="C8" i="18"/>
  <c r="D7" i="18"/>
  <c r="C7" i="18"/>
  <c r="D154" i="11"/>
  <c r="C154" i="11"/>
  <c r="D153" i="11"/>
  <c r="C153" i="11"/>
  <c r="D152" i="11"/>
  <c r="C152" i="11"/>
  <c r="D151" i="11"/>
  <c r="C151" i="11"/>
  <c r="D150" i="11"/>
  <c r="C150" i="11"/>
  <c r="D149" i="11"/>
  <c r="C149" i="11"/>
  <c r="D148" i="11"/>
  <c r="C148" i="11"/>
  <c r="D147" i="11"/>
  <c r="C147" i="11"/>
  <c r="D146" i="11"/>
  <c r="C146" i="11"/>
  <c r="D145" i="11"/>
  <c r="C145" i="11"/>
  <c r="D144" i="11"/>
  <c r="C144" i="11"/>
  <c r="D143" i="11"/>
  <c r="C143" i="11"/>
  <c r="D142" i="11"/>
  <c r="C142" i="11"/>
  <c r="D141" i="11"/>
  <c r="C141" i="11"/>
  <c r="D140" i="11"/>
  <c r="C140" i="11"/>
  <c r="D139" i="11"/>
  <c r="C139" i="11"/>
  <c r="D138" i="11"/>
  <c r="C138" i="11"/>
  <c r="D137" i="11"/>
  <c r="C137" i="11"/>
  <c r="D136" i="11"/>
  <c r="C136" i="11"/>
  <c r="D135" i="11"/>
  <c r="C135" i="11"/>
  <c r="D134" i="11"/>
  <c r="C134" i="11"/>
  <c r="D133" i="11"/>
  <c r="C133" i="11"/>
  <c r="D132" i="11"/>
  <c r="C132" i="11"/>
  <c r="D131" i="11"/>
  <c r="C131" i="11"/>
  <c r="D130" i="11"/>
  <c r="C130" i="11"/>
  <c r="D129" i="11"/>
  <c r="C129" i="11"/>
  <c r="D128" i="11"/>
  <c r="C128" i="11"/>
  <c r="D127" i="11"/>
  <c r="C127" i="11"/>
  <c r="D126" i="11"/>
  <c r="C126" i="11"/>
  <c r="D125" i="11"/>
  <c r="C125" i="11"/>
  <c r="D124" i="11"/>
  <c r="C124" i="11"/>
  <c r="D123" i="11"/>
  <c r="C123" i="11"/>
  <c r="D122" i="11"/>
  <c r="C122" i="11"/>
  <c r="D121" i="11"/>
  <c r="C121" i="11"/>
  <c r="D120" i="11"/>
  <c r="C120" i="11"/>
  <c r="D119" i="11"/>
  <c r="C119" i="11"/>
  <c r="D118" i="11"/>
  <c r="C118" i="11"/>
  <c r="D117" i="11"/>
  <c r="C117" i="11"/>
  <c r="D116" i="11"/>
  <c r="C116" i="11"/>
  <c r="D115" i="11"/>
  <c r="C115" i="11"/>
  <c r="D114" i="11"/>
  <c r="C114" i="11"/>
  <c r="D113" i="11"/>
  <c r="C113" i="11"/>
  <c r="D112" i="11"/>
  <c r="C112" i="11"/>
  <c r="D111" i="11"/>
  <c r="C111" i="11"/>
  <c r="D110" i="11"/>
  <c r="C110" i="11"/>
  <c r="D109" i="11"/>
  <c r="C109" i="11"/>
  <c r="D108" i="11"/>
  <c r="C108" i="11"/>
  <c r="D107" i="11"/>
  <c r="C107" i="11"/>
  <c r="D106" i="11"/>
  <c r="C106" i="11"/>
  <c r="D105" i="11"/>
  <c r="C105" i="11"/>
  <c r="D104" i="11"/>
  <c r="C104" i="11"/>
  <c r="D103" i="11"/>
  <c r="C103" i="11"/>
  <c r="D102" i="11"/>
  <c r="C102" i="11"/>
  <c r="D101" i="11"/>
  <c r="C101" i="11"/>
  <c r="D100" i="11"/>
  <c r="C100" i="11"/>
  <c r="D99" i="11"/>
  <c r="C99" i="11"/>
  <c r="D98" i="11"/>
  <c r="C98" i="11"/>
  <c r="D97" i="11"/>
  <c r="C97" i="11"/>
  <c r="D96" i="11"/>
  <c r="C96" i="11"/>
  <c r="D95" i="11"/>
  <c r="C95" i="11"/>
  <c r="D94" i="11"/>
  <c r="C94" i="11"/>
  <c r="D93" i="11"/>
  <c r="C93" i="11"/>
  <c r="D92" i="11"/>
  <c r="C92" i="11"/>
  <c r="D91" i="11"/>
  <c r="C91" i="11"/>
  <c r="D90" i="11"/>
  <c r="C90" i="11"/>
  <c r="D89" i="11"/>
  <c r="C89" i="11"/>
  <c r="D88" i="11"/>
  <c r="C88" i="11"/>
  <c r="D87" i="11"/>
  <c r="C87" i="11"/>
  <c r="D86" i="11"/>
  <c r="C86" i="11"/>
  <c r="D85" i="11"/>
  <c r="C85" i="11"/>
  <c r="D84" i="11"/>
  <c r="C84" i="11"/>
  <c r="D83" i="11"/>
  <c r="C83" i="11"/>
  <c r="D82" i="11"/>
  <c r="C82" i="11"/>
  <c r="D81" i="11"/>
  <c r="C81" i="11"/>
  <c r="D80" i="11"/>
  <c r="C80" i="11"/>
  <c r="D79" i="11"/>
  <c r="C79" i="11"/>
  <c r="D78" i="11"/>
  <c r="C78" i="11"/>
  <c r="D77" i="11"/>
  <c r="C77" i="11"/>
  <c r="D76" i="11"/>
  <c r="C76" i="11"/>
  <c r="D75" i="11"/>
  <c r="C75" i="11"/>
  <c r="D74" i="11"/>
  <c r="C74" i="11"/>
  <c r="D73" i="11"/>
  <c r="C73" i="11"/>
  <c r="D72" i="11"/>
  <c r="C72" i="11"/>
  <c r="D71" i="11"/>
  <c r="C71" i="11"/>
  <c r="D70" i="11"/>
  <c r="C70" i="11"/>
  <c r="D69" i="11"/>
  <c r="C69" i="11"/>
  <c r="D68" i="11"/>
  <c r="C68" i="11"/>
  <c r="D67" i="11"/>
  <c r="C67" i="11"/>
  <c r="D66" i="11"/>
  <c r="C66" i="11"/>
  <c r="D65" i="11"/>
  <c r="C65" i="11"/>
  <c r="D64" i="11"/>
  <c r="C64" i="11"/>
  <c r="D63" i="11"/>
  <c r="C63" i="11"/>
  <c r="D62" i="11"/>
  <c r="C62" i="11"/>
  <c r="D61" i="11"/>
  <c r="C61" i="11"/>
  <c r="D60" i="11"/>
  <c r="C60" i="11"/>
  <c r="D59" i="11"/>
  <c r="C59" i="11"/>
  <c r="D58" i="11"/>
  <c r="C58" i="11"/>
  <c r="D57" i="11"/>
  <c r="C57" i="11"/>
  <c r="D56" i="11"/>
  <c r="C56" i="11"/>
  <c r="D55" i="11"/>
  <c r="C55" i="11"/>
  <c r="D54" i="11"/>
  <c r="C54" i="11"/>
  <c r="D53" i="11"/>
  <c r="C53" i="11"/>
  <c r="D52" i="11"/>
  <c r="C52" i="11"/>
  <c r="D51" i="11"/>
  <c r="C51" i="11"/>
  <c r="D50" i="11"/>
  <c r="C50" i="11"/>
  <c r="D49" i="11"/>
  <c r="C49" i="11"/>
  <c r="D48" i="11"/>
  <c r="C48" i="11"/>
  <c r="D47" i="11"/>
  <c r="C47" i="11"/>
  <c r="D46" i="11"/>
  <c r="C46" i="11"/>
  <c r="D45" i="11"/>
  <c r="C45" i="11"/>
  <c r="D44" i="11"/>
  <c r="C44" i="11"/>
  <c r="D43" i="11"/>
  <c r="C43" i="11"/>
  <c r="D42" i="11"/>
  <c r="C42" i="11"/>
  <c r="D41" i="11"/>
  <c r="C41" i="11"/>
  <c r="D40" i="11"/>
  <c r="C40" i="11"/>
  <c r="D39" i="11"/>
  <c r="C39" i="11"/>
  <c r="D38" i="11"/>
  <c r="C38" i="11"/>
  <c r="D37" i="11"/>
  <c r="C37" i="11"/>
  <c r="D36" i="11"/>
  <c r="C36" i="11"/>
  <c r="D35" i="11"/>
  <c r="C35" i="11"/>
  <c r="D34" i="11"/>
  <c r="C34" i="11"/>
  <c r="D33" i="11"/>
  <c r="C33" i="11"/>
  <c r="D32" i="11"/>
  <c r="C32" i="11"/>
  <c r="D31" i="11"/>
  <c r="C31" i="11"/>
  <c r="D30" i="11"/>
  <c r="C30" i="11"/>
  <c r="D29" i="11"/>
  <c r="C29" i="11"/>
  <c r="D28" i="11"/>
  <c r="C28" i="11"/>
  <c r="D27" i="11"/>
  <c r="C27" i="11"/>
  <c r="D26" i="11"/>
  <c r="C26" i="11"/>
  <c r="D25" i="11"/>
  <c r="C25" i="11"/>
  <c r="D24" i="11"/>
  <c r="C24" i="11"/>
  <c r="D23" i="11"/>
  <c r="C23" i="11"/>
  <c r="D22" i="11"/>
  <c r="C22" i="11"/>
  <c r="D21" i="11"/>
  <c r="C21" i="11"/>
  <c r="D20" i="11"/>
  <c r="C20" i="11"/>
  <c r="D19" i="11"/>
  <c r="C19" i="11"/>
  <c r="D18" i="11"/>
  <c r="C18" i="11"/>
  <c r="D17" i="11"/>
  <c r="C17" i="11"/>
  <c r="D16" i="11"/>
  <c r="C16" i="11"/>
  <c r="D15" i="11"/>
  <c r="C15" i="11"/>
  <c r="D14" i="11"/>
  <c r="C14" i="11"/>
  <c r="D13" i="11"/>
  <c r="C13" i="11"/>
  <c r="D12" i="11"/>
  <c r="C12" i="11"/>
  <c r="D11" i="11"/>
  <c r="C11" i="11"/>
  <c r="D10" i="11"/>
  <c r="C10" i="11"/>
  <c r="D9" i="11"/>
  <c r="C9" i="11"/>
  <c r="D8" i="11"/>
  <c r="C8" i="11"/>
  <c r="D7" i="11"/>
  <c r="C7" i="11"/>
  <c r="D6" i="11"/>
  <c r="C6" i="11"/>
  <c r="D154" i="3"/>
  <c r="C154" i="3"/>
  <c r="D153" i="3"/>
  <c r="C153" i="3"/>
  <c r="D152" i="3"/>
  <c r="C152" i="3"/>
  <c r="D151" i="3"/>
  <c r="C151" i="3"/>
  <c r="D150" i="3"/>
  <c r="C150" i="3"/>
  <c r="D149" i="3"/>
  <c r="C149" i="3"/>
  <c r="D148" i="3"/>
  <c r="C148" i="3"/>
  <c r="D147" i="3"/>
  <c r="C147" i="3"/>
  <c r="D146" i="3"/>
  <c r="C146" i="3"/>
  <c r="D145" i="3"/>
  <c r="C145" i="3"/>
  <c r="D144" i="3"/>
  <c r="C144" i="3"/>
  <c r="D143" i="3"/>
  <c r="C143" i="3"/>
  <c r="D142" i="3"/>
  <c r="C142" i="3"/>
  <c r="D141" i="3"/>
  <c r="C141" i="3"/>
  <c r="D140" i="3"/>
  <c r="C140" i="3"/>
  <c r="D139" i="3"/>
  <c r="C139" i="3"/>
  <c r="D138" i="3"/>
  <c r="C138" i="3"/>
  <c r="D137" i="3"/>
  <c r="C137" i="3"/>
  <c r="D136" i="3"/>
  <c r="C136" i="3"/>
  <c r="D135" i="3"/>
  <c r="C135" i="3"/>
  <c r="D134" i="3"/>
  <c r="C134" i="3"/>
  <c r="D133" i="3"/>
  <c r="C133" i="3"/>
  <c r="D132" i="3"/>
  <c r="C132" i="3"/>
  <c r="D131" i="3"/>
  <c r="C131" i="3"/>
  <c r="D130" i="3"/>
  <c r="C130" i="3"/>
  <c r="D129" i="3"/>
  <c r="C129" i="3"/>
  <c r="D128" i="3"/>
  <c r="C128" i="3"/>
  <c r="D127" i="3"/>
  <c r="C127" i="3"/>
  <c r="D126" i="3"/>
  <c r="C126" i="3"/>
  <c r="D125" i="3"/>
  <c r="C125" i="3"/>
  <c r="D124" i="3"/>
  <c r="C124" i="3"/>
  <c r="D123" i="3"/>
  <c r="C123" i="3"/>
  <c r="D122" i="3"/>
  <c r="C122" i="3"/>
  <c r="D121" i="3"/>
  <c r="C121" i="3"/>
  <c r="D120" i="3"/>
  <c r="C120" i="3"/>
  <c r="D119" i="3"/>
  <c r="C119" i="3"/>
  <c r="D118" i="3"/>
  <c r="C118" i="3"/>
  <c r="D117" i="3"/>
  <c r="C117" i="3"/>
  <c r="D116" i="3"/>
  <c r="C116" i="3"/>
  <c r="D115" i="3"/>
  <c r="C115" i="3"/>
  <c r="D114" i="3"/>
  <c r="C114" i="3"/>
  <c r="D113" i="3"/>
  <c r="C113" i="3"/>
  <c r="D112" i="3"/>
  <c r="C112" i="3"/>
  <c r="D111" i="3"/>
  <c r="C111" i="3"/>
  <c r="D110" i="3"/>
  <c r="C110" i="3"/>
  <c r="D109" i="3"/>
  <c r="C109" i="3"/>
  <c r="D108" i="3"/>
  <c r="C108" i="3"/>
  <c r="D107" i="3"/>
  <c r="C107" i="3"/>
  <c r="D106" i="3"/>
  <c r="C106" i="3"/>
  <c r="D105" i="3"/>
  <c r="C105" i="3"/>
  <c r="D104" i="3"/>
  <c r="C104" i="3"/>
  <c r="D103" i="3"/>
  <c r="C103" i="3"/>
  <c r="D102" i="3"/>
  <c r="C102" i="3"/>
  <c r="D101" i="3"/>
  <c r="C101" i="3"/>
  <c r="D100" i="3"/>
  <c r="C100" i="3"/>
  <c r="D99" i="3"/>
  <c r="C99" i="3"/>
  <c r="D98" i="3"/>
  <c r="C98" i="3"/>
  <c r="D97" i="3"/>
  <c r="C97" i="3"/>
  <c r="D96" i="3"/>
  <c r="C96" i="3"/>
  <c r="D95" i="3"/>
  <c r="C95" i="3"/>
  <c r="D94" i="3"/>
  <c r="C94" i="3"/>
  <c r="D93" i="3"/>
  <c r="C93" i="3"/>
  <c r="D92" i="3"/>
  <c r="C92" i="3"/>
  <c r="D91" i="3"/>
  <c r="C91" i="3"/>
  <c r="D90" i="3"/>
  <c r="C90" i="3"/>
  <c r="D89" i="3"/>
  <c r="C89" i="3"/>
  <c r="D88" i="3"/>
  <c r="C88" i="3"/>
  <c r="D87" i="3"/>
  <c r="C87" i="3"/>
  <c r="D86" i="3"/>
  <c r="C86" i="3"/>
  <c r="D85" i="3"/>
  <c r="C85" i="3"/>
  <c r="D84" i="3"/>
  <c r="C84" i="3"/>
  <c r="D83" i="3"/>
  <c r="C83" i="3"/>
  <c r="D82" i="3"/>
  <c r="C82" i="3"/>
  <c r="D81" i="3"/>
  <c r="C81" i="3"/>
  <c r="D80" i="3"/>
  <c r="C80" i="3"/>
  <c r="D79" i="3"/>
  <c r="C79" i="3"/>
  <c r="D78" i="3"/>
  <c r="C78" i="3"/>
  <c r="D77" i="3"/>
  <c r="C77" i="3"/>
  <c r="D76" i="3"/>
  <c r="C76" i="3"/>
  <c r="D75" i="3"/>
  <c r="C75" i="3"/>
  <c r="D74" i="3"/>
  <c r="C74" i="3"/>
  <c r="D73" i="3"/>
  <c r="C73" i="3"/>
  <c r="D72" i="3"/>
  <c r="C72" i="3"/>
  <c r="D71" i="3"/>
  <c r="C71" i="3"/>
  <c r="D70" i="3"/>
  <c r="C70" i="3"/>
  <c r="D69" i="3"/>
  <c r="C69" i="3"/>
  <c r="D68" i="3"/>
  <c r="C68" i="3"/>
  <c r="D67" i="3"/>
  <c r="C67" i="3"/>
  <c r="D66" i="3"/>
  <c r="C66" i="3"/>
  <c r="D65" i="3"/>
  <c r="C65" i="3"/>
  <c r="D64" i="3"/>
  <c r="C64" i="3"/>
  <c r="D63" i="3"/>
  <c r="C63" i="3"/>
  <c r="D62" i="3"/>
  <c r="C62" i="3"/>
  <c r="D61" i="3"/>
  <c r="C61" i="3"/>
  <c r="D60" i="3"/>
  <c r="C60" i="3"/>
  <c r="D59" i="3"/>
  <c r="C59" i="3"/>
  <c r="D58" i="3"/>
  <c r="C58" i="3"/>
  <c r="D57" i="3"/>
  <c r="C57" i="3"/>
  <c r="D56" i="3"/>
  <c r="C56" i="3"/>
  <c r="D55" i="3"/>
  <c r="C55" i="3"/>
  <c r="D54" i="3"/>
  <c r="C54" i="3"/>
  <c r="D53" i="3"/>
  <c r="C53" i="3"/>
  <c r="D52" i="3"/>
  <c r="C52" i="3"/>
  <c r="D51" i="3"/>
  <c r="C51" i="3"/>
  <c r="D50" i="3"/>
  <c r="C50" i="3"/>
  <c r="D49" i="3"/>
  <c r="C49" i="3"/>
  <c r="D48" i="3"/>
  <c r="C48" i="3"/>
  <c r="D47" i="3"/>
  <c r="C47" i="3"/>
  <c r="D46" i="3"/>
  <c r="C46" i="3"/>
  <c r="D45" i="3"/>
  <c r="C45" i="3"/>
  <c r="D44" i="3"/>
  <c r="C44" i="3"/>
  <c r="D43" i="3"/>
  <c r="C43" i="3"/>
  <c r="D42" i="3"/>
  <c r="C42" i="3"/>
  <c r="D41" i="3"/>
  <c r="C41" i="3"/>
  <c r="D40" i="3"/>
  <c r="C40" i="3"/>
  <c r="D39" i="3"/>
  <c r="C39" i="3"/>
  <c r="D38" i="3"/>
  <c r="C38" i="3"/>
  <c r="D37" i="3"/>
  <c r="C37" i="3"/>
  <c r="D36" i="3"/>
  <c r="C36" i="3"/>
  <c r="D35" i="3"/>
  <c r="C35" i="3"/>
  <c r="D34" i="3"/>
  <c r="C34" i="3"/>
  <c r="D33" i="3"/>
  <c r="C33" i="3"/>
  <c r="D32" i="3"/>
  <c r="C32" i="3"/>
  <c r="D31" i="3"/>
  <c r="C31" i="3"/>
  <c r="D30" i="3"/>
  <c r="C30" i="3"/>
  <c r="D29" i="3"/>
  <c r="C29" i="3"/>
  <c r="D28" i="3"/>
  <c r="C28" i="3"/>
  <c r="D27" i="3"/>
  <c r="C27" i="3"/>
  <c r="D26" i="3"/>
  <c r="C26" i="3"/>
  <c r="D25" i="3"/>
  <c r="C25" i="3"/>
  <c r="D24" i="3"/>
  <c r="C24" i="3"/>
  <c r="D23" i="3"/>
  <c r="C23" i="3"/>
  <c r="D22" i="3"/>
  <c r="C22" i="3"/>
  <c r="D21" i="3"/>
  <c r="C21" i="3"/>
  <c r="D20" i="3"/>
  <c r="C20" i="3"/>
  <c r="D19" i="3"/>
  <c r="C19" i="3"/>
  <c r="D18" i="3"/>
  <c r="C18" i="3"/>
  <c r="D17" i="3"/>
  <c r="C17" i="3"/>
  <c r="D16" i="3"/>
  <c r="C16" i="3"/>
  <c r="D15" i="3"/>
  <c r="C15" i="3"/>
  <c r="D14" i="3"/>
  <c r="C14" i="3"/>
  <c r="D13" i="3"/>
  <c r="C13" i="3"/>
  <c r="D12" i="3"/>
  <c r="C12" i="3"/>
  <c r="D11" i="3"/>
  <c r="C11" i="3"/>
  <c r="D10" i="3"/>
  <c r="C10" i="3"/>
  <c r="D9" i="3"/>
  <c r="C9" i="3"/>
  <c r="D8" i="3"/>
  <c r="C8" i="3"/>
  <c r="D7" i="3"/>
  <c r="C7" i="3"/>
  <c r="D6" i="3"/>
  <c r="C6" i="3"/>
  <c r="D155" i="22"/>
  <c r="C155" i="22"/>
  <c r="D154" i="22"/>
  <c r="C154" i="22"/>
  <c r="D153" i="22"/>
  <c r="C153" i="22"/>
  <c r="D152" i="22"/>
  <c r="C152" i="22"/>
  <c r="D151" i="22"/>
  <c r="C151" i="22"/>
  <c r="D150" i="22"/>
  <c r="C150" i="22"/>
  <c r="D149" i="22"/>
  <c r="C149" i="22"/>
  <c r="D148" i="22"/>
  <c r="C148" i="22"/>
  <c r="D147" i="22"/>
  <c r="C147" i="22"/>
  <c r="D146" i="22"/>
  <c r="C146" i="22"/>
  <c r="D145" i="22"/>
  <c r="C145" i="22"/>
  <c r="D144" i="22"/>
  <c r="C144" i="22"/>
  <c r="D143" i="22"/>
  <c r="C143" i="22"/>
  <c r="D142" i="22"/>
  <c r="C142" i="22"/>
  <c r="D141" i="22"/>
  <c r="C141" i="22"/>
  <c r="D140" i="22"/>
  <c r="C140" i="22"/>
  <c r="D139" i="22"/>
  <c r="C139" i="22"/>
  <c r="D138" i="22"/>
  <c r="C138" i="22"/>
  <c r="D137" i="22"/>
  <c r="C137" i="22"/>
  <c r="D136" i="22"/>
  <c r="C136" i="22"/>
  <c r="D135" i="22"/>
  <c r="C135" i="22"/>
  <c r="D134" i="22"/>
  <c r="C134" i="22"/>
  <c r="D133" i="22"/>
  <c r="C133" i="22"/>
  <c r="D132" i="22"/>
  <c r="C132" i="22"/>
  <c r="D131" i="22"/>
  <c r="C131" i="22"/>
  <c r="D130" i="22"/>
  <c r="C130" i="22"/>
  <c r="D129" i="22"/>
  <c r="C129" i="22"/>
  <c r="D128" i="22"/>
  <c r="C128" i="22"/>
  <c r="D127" i="22"/>
  <c r="C127" i="22"/>
  <c r="D126" i="22"/>
  <c r="C126" i="22"/>
  <c r="D125" i="22"/>
  <c r="C125" i="22"/>
  <c r="D124" i="22"/>
  <c r="C124" i="22"/>
  <c r="D123" i="22"/>
  <c r="C123" i="22"/>
  <c r="D122" i="22"/>
  <c r="C122" i="22"/>
  <c r="D121" i="22"/>
  <c r="C121" i="22"/>
  <c r="D120" i="22"/>
  <c r="C120" i="22"/>
  <c r="D119" i="22"/>
  <c r="C119" i="22"/>
  <c r="D118" i="22"/>
  <c r="C118" i="22"/>
  <c r="D117" i="22"/>
  <c r="C117" i="22"/>
  <c r="D116" i="22"/>
  <c r="C116" i="22"/>
  <c r="D115" i="22"/>
  <c r="C115" i="22"/>
  <c r="D114" i="22"/>
  <c r="C114" i="22"/>
  <c r="D113" i="22"/>
  <c r="C113" i="22"/>
  <c r="D112" i="22"/>
  <c r="C112" i="22"/>
  <c r="D111" i="22"/>
  <c r="C111" i="22"/>
  <c r="D110" i="22"/>
  <c r="C110" i="22"/>
  <c r="D109" i="22"/>
  <c r="C109" i="22"/>
  <c r="D108" i="22"/>
  <c r="C108" i="22"/>
  <c r="D107" i="22"/>
  <c r="C107" i="22"/>
  <c r="D106" i="22"/>
  <c r="C106" i="22"/>
  <c r="D105" i="22"/>
  <c r="C105" i="22"/>
  <c r="D104" i="22"/>
  <c r="C104" i="22"/>
  <c r="D103" i="22"/>
  <c r="C103" i="22"/>
  <c r="D102" i="22"/>
  <c r="C102" i="22"/>
  <c r="D101" i="22"/>
  <c r="C101" i="22"/>
  <c r="D100" i="22"/>
  <c r="C100" i="22"/>
  <c r="D99" i="22"/>
  <c r="C99" i="22"/>
  <c r="D98" i="22"/>
  <c r="C98" i="22"/>
  <c r="D97" i="22"/>
  <c r="C97" i="22"/>
  <c r="D96" i="22"/>
  <c r="C96" i="22"/>
  <c r="D95" i="22"/>
  <c r="C95" i="22"/>
  <c r="D94" i="22"/>
  <c r="C94" i="22"/>
  <c r="D93" i="22"/>
  <c r="C93" i="22"/>
  <c r="D92" i="22"/>
  <c r="C92" i="22"/>
  <c r="D91" i="22"/>
  <c r="C91" i="22"/>
  <c r="D90" i="22"/>
  <c r="C90" i="22"/>
  <c r="D89" i="22"/>
  <c r="C89" i="22"/>
  <c r="D88" i="22"/>
  <c r="C88" i="22"/>
  <c r="D87" i="22"/>
  <c r="C87" i="22"/>
  <c r="D86" i="22"/>
  <c r="C86" i="22"/>
  <c r="D85" i="22"/>
  <c r="C85" i="22"/>
  <c r="D84" i="22"/>
  <c r="C84" i="22"/>
  <c r="D83" i="22"/>
  <c r="C83" i="22"/>
  <c r="D82" i="22"/>
  <c r="C82" i="22"/>
  <c r="D81" i="22"/>
  <c r="C81" i="22"/>
  <c r="D80" i="22"/>
  <c r="C80" i="22"/>
  <c r="D79" i="22"/>
  <c r="C79" i="22"/>
  <c r="D78" i="22"/>
  <c r="C78" i="22"/>
  <c r="D77" i="22"/>
  <c r="C77" i="22"/>
  <c r="D76" i="22"/>
  <c r="C76" i="22"/>
  <c r="D75" i="22"/>
  <c r="C75" i="22"/>
  <c r="D74" i="22"/>
  <c r="C74" i="22"/>
  <c r="D73" i="22"/>
  <c r="C73" i="22"/>
  <c r="D72" i="22"/>
  <c r="C72" i="22"/>
  <c r="D71" i="22"/>
  <c r="C71" i="22"/>
  <c r="D70" i="22"/>
  <c r="C70" i="22"/>
  <c r="D69" i="22"/>
  <c r="C69" i="22"/>
  <c r="D68" i="22"/>
  <c r="C68" i="22"/>
  <c r="D67" i="22"/>
  <c r="C67" i="22"/>
  <c r="D66" i="22"/>
  <c r="C66" i="22"/>
  <c r="D65" i="22"/>
  <c r="C65" i="22"/>
  <c r="D64" i="22"/>
  <c r="C64" i="22"/>
  <c r="D63" i="22"/>
  <c r="C63" i="22"/>
  <c r="D62" i="22"/>
  <c r="C62" i="22"/>
  <c r="D61" i="22"/>
  <c r="C61" i="22"/>
  <c r="D60" i="22"/>
  <c r="C60" i="22"/>
  <c r="D59" i="22"/>
  <c r="C59" i="22"/>
  <c r="D58" i="22"/>
  <c r="C58" i="22"/>
  <c r="D57" i="22"/>
  <c r="C57" i="22"/>
  <c r="D56" i="22"/>
  <c r="C56" i="22"/>
  <c r="D55" i="22"/>
  <c r="C55" i="22"/>
  <c r="D54" i="22"/>
  <c r="C54" i="22"/>
  <c r="D53" i="22"/>
  <c r="C53" i="22"/>
  <c r="D52" i="22"/>
  <c r="C52" i="22"/>
  <c r="D51" i="22"/>
  <c r="C51" i="22"/>
  <c r="D50" i="22"/>
  <c r="C50" i="22"/>
  <c r="D49" i="22"/>
  <c r="C49" i="22"/>
  <c r="D48" i="22"/>
  <c r="C48" i="22"/>
  <c r="D47" i="22"/>
  <c r="C47" i="22"/>
  <c r="D46" i="22"/>
  <c r="C46" i="22"/>
  <c r="D45" i="22"/>
  <c r="C45" i="22"/>
  <c r="D44" i="22"/>
  <c r="C44" i="22"/>
  <c r="D43" i="22"/>
  <c r="C43" i="22"/>
  <c r="D42" i="22"/>
  <c r="C42" i="22"/>
  <c r="D41" i="22"/>
  <c r="C41" i="22"/>
  <c r="D40" i="22"/>
  <c r="C40" i="22"/>
  <c r="D39" i="22"/>
  <c r="C39" i="22"/>
  <c r="D38" i="22"/>
  <c r="C38" i="22"/>
  <c r="D37" i="22"/>
  <c r="C37" i="22"/>
  <c r="D36" i="22"/>
  <c r="C36" i="22"/>
  <c r="D35" i="22"/>
  <c r="C35" i="22"/>
  <c r="D34" i="22"/>
  <c r="C34" i="22"/>
  <c r="D33" i="22"/>
  <c r="C33" i="22"/>
  <c r="D32" i="22"/>
  <c r="C32" i="22"/>
  <c r="D31" i="22"/>
  <c r="C31" i="22"/>
  <c r="D30" i="22"/>
  <c r="C30" i="22"/>
  <c r="D29" i="22"/>
  <c r="C29" i="22"/>
  <c r="D28" i="22"/>
  <c r="C28" i="22"/>
  <c r="D27" i="22"/>
  <c r="C27" i="22"/>
  <c r="D26" i="22"/>
  <c r="C26" i="22"/>
  <c r="D25" i="22"/>
  <c r="C25" i="22"/>
  <c r="D24" i="22"/>
  <c r="C24" i="22"/>
  <c r="D23" i="22"/>
  <c r="C23" i="22"/>
  <c r="D22" i="22"/>
  <c r="C22" i="22"/>
  <c r="D21" i="22"/>
  <c r="C21" i="22"/>
  <c r="D20" i="22"/>
  <c r="C20" i="22"/>
  <c r="D19" i="22"/>
  <c r="C19" i="22"/>
  <c r="D18" i="22"/>
  <c r="C18" i="22"/>
  <c r="D17" i="22"/>
  <c r="C17" i="22"/>
  <c r="D16" i="22"/>
  <c r="C16" i="22"/>
  <c r="D15" i="22"/>
  <c r="C15" i="22"/>
  <c r="D14" i="22"/>
  <c r="C14" i="22"/>
  <c r="D13" i="22"/>
  <c r="C13" i="22"/>
  <c r="D12" i="22"/>
  <c r="C12" i="22"/>
  <c r="D11" i="22"/>
  <c r="C11" i="22"/>
  <c r="D10" i="22"/>
  <c r="C10" i="22"/>
  <c r="D9" i="22"/>
  <c r="C9" i="22"/>
  <c r="D8" i="22"/>
  <c r="C8" i="22"/>
  <c r="D7" i="22"/>
  <c r="C7" i="22"/>
  <c r="D154" i="31"/>
  <c r="C154" i="31"/>
  <c r="D153" i="31"/>
  <c r="C153" i="31"/>
  <c r="D152" i="31"/>
  <c r="C152" i="31"/>
  <c r="D151" i="31"/>
  <c r="C151" i="31"/>
  <c r="D150" i="31"/>
  <c r="C150" i="31"/>
  <c r="D149" i="31"/>
  <c r="C149" i="31"/>
  <c r="D148" i="31"/>
  <c r="C148" i="31"/>
  <c r="D147" i="31"/>
  <c r="C147" i="31"/>
  <c r="D146" i="31"/>
  <c r="C146" i="31"/>
  <c r="D145" i="31"/>
  <c r="C145" i="31"/>
  <c r="D144" i="31"/>
  <c r="C144" i="31"/>
  <c r="D143" i="31"/>
  <c r="C143" i="31"/>
  <c r="D142" i="31"/>
  <c r="C142" i="31"/>
  <c r="D141" i="31"/>
  <c r="C141" i="31"/>
  <c r="D140" i="31"/>
  <c r="C140" i="31"/>
  <c r="D139" i="31"/>
  <c r="C139" i="31"/>
  <c r="D138" i="31"/>
  <c r="C138" i="31"/>
  <c r="D137" i="31"/>
  <c r="C137" i="31"/>
  <c r="D136" i="31"/>
  <c r="C136" i="31"/>
  <c r="D135" i="31"/>
  <c r="C135" i="31"/>
  <c r="D134" i="31"/>
  <c r="C134" i="31"/>
  <c r="D133" i="31"/>
  <c r="C133" i="31"/>
  <c r="D132" i="31"/>
  <c r="C132" i="31"/>
  <c r="D131" i="31"/>
  <c r="C131" i="31"/>
  <c r="D130" i="31"/>
  <c r="C130" i="31"/>
  <c r="D129" i="31"/>
  <c r="C129" i="31"/>
  <c r="D128" i="31"/>
  <c r="C128" i="31"/>
  <c r="D127" i="31"/>
  <c r="C127" i="31"/>
  <c r="D126" i="31"/>
  <c r="C126" i="31"/>
  <c r="D125" i="31"/>
  <c r="C125" i="31"/>
  <c r="D124" i="31"/>
  <c r="C124" i="31"/>
  <c r="D123" i="31"/>
  <c r="C123" i="31"/>
  <c r="D122" i="31"/>
  <c r="C122" i="31"/>
  <c r="D121" i="31"/>
  <c r="C121" i="31"/>
  <c r="D120" i="31"/>
  <c r="C120" i="31"/>
  <c r="D119" i="31"/>
  <c r="C119" i="31"/>
  <c r="D118" i="31"/>
  <c r="C118" i="31"/>
  <c r="D117" i="31"/>
  <c r="C117" i="31"/>
  <c r="D116" i="31"/>
  <c r="C116" i="31"/>
  <c r="D115" i="31"/>
  <c r="C115" i="31"/>
  <c r="D114" i="31"/>
  <c r="C114" i="31"/>
  <c r="D113" i="31"/>
  <c r="C113" i="31"/>
  <c r="D112" i="31"/>
  <c r="C112" i="31"/>
  <c r="D111" i="31"/>
  <c r="C111" i="31"/>
  <c r="D110" i="31"/>
  <c r="C110" i="31"/>
  <c r="D109" i="31"/>
  <c r="C109" i="31"/>
  <c r="D108" i="31"/>
  <c r="C108" i="31"/>
  <c r="D107" i="31"/>
  <c r="C107" i="31"/>
  <c r="D106" i="31"/>
  <c r="C106" i="31"/>
  <c r="D105" i="31"/>
  <c r="C105" i="31"/>
  <c r="D104" i="31"/>
  <c r="C104" i="31"/>
  <c r="D103" i="31"/>
  <c r="C103" i="31"/>
  <c r="D102" i="31"/>
  <c r="C102" i="31"/>
  <c r="D101" i="31"/>
  <c r="C101" i="31"/>
  <c r="D100" i="31"/>
  <c r="C100" i="31"/>
  <c r="D99" i="31"/>
  <c r="C99" i="31"/>
  <c r="D98" i="31"/>
  <c r="C98" i="31"/>
  <c r="D97" i="31"/>
  <c r="C97" i="31"/>
  <c r="D96" i="31"/>
  <c r="C96" i="31"/>
  <c r="D95" i="31"/>
  <c r="C95" i="31"/>
  <c r="D94" i="31"/>
  <c r="C94" i="31"/>
  <c r="D93" i="31"/>
  <c r="C93" i="31"/>
  <c r="D92" i="31"/>
  <c r="C92" i="31"/>
  <c r="D91" i="31"/>
  <c r="C91" i="31"/>
  <c r="D90" i="31"/>
  <c r="C90" i="31"/>
  <c r="D89" i="31"/>
  <c r="C89" i="31"/>
  <c r="D88" i="31"/>
  <c r="C88" i="31"/>
  <c r="D87" i="31"/>
  <c r="C87" i="31"/>
  <c r="D86" i="31"/>
  <c r="C86" i="31"/>
  <c r="D85" i="31"/>
  <c r="C85" i="31"/>
  <c r="D84" i="31"/>
  <c r="C84" i="31"/>
  <c r="D83" i="31"/>
  <c r="C83" i="31"/>
  <c r="D82" i="31"/>
  <c r="C82" i="31"/>
  <c r="D81" i="31"/>
  <c r="C81" i="31"/>
  <c r="D80" i="31"/>
  <c r="C80" i="31"/>
  <c r="D79" i="31"/>
  <c r="C79" i="31"/>
  <c r="D78" i="31"/>
  <c r="C78" i="31"/>
  <c r="D77" i="31"/>
  <c r="C77" i="31"/>
  <c r="D76" i="31"/>
  <c r="C76" i="31"/>
  <c r="D75" i="31"/>
  <c r="C75" i="31"/>
  <c r="D74" i="31"/>
  <c r="C74" i="31"/>
  <c r="D73" i="31"/>
  <c r="C73" i="31"/>
  <c r="D72" i="31"/>
  <c r="C72" i="31"/>
  <c r="D71" i="31"/>
  <c r="C71" i="31"/>
  <c r="D70" i="31"/>
  <c r="C70" i="31"/>
  <c r="D69" i="31"/>
  <c r="C69" i="31"/>
  <c r="D68" i="31"/>
  <c r="C68" i="31"/>
  <c r="D67" i="31"/>
  <c r="C67" i="31"/>
  <c r="D66" i="31"/>
  <c r="C66" i="31"/>
  <c r="D65" i="31"/>
  <c r="C65" i="31"/>
  <c r="D64" i="31"/>
  <c r="C64" i="31"/>
  <c r="D63" i="31"/>
  <c r="C63" i="31"/>
  <c r="D62" i="31"/>
  <c r="C62" i="31"/>
  <c r="D61" i="31"/>
  <c r="C61" i="31"/>
  <c r="D60" i="31"/>
  <c r="C60" i="31"/>
  <c r="D59" i="31"/>
  <c r="C59" i="31"/>
  <c r="D58" i="31"/>
  <c r="C58" i="31"/>
  <c r="D57" i="31"/>
  <c r="C57" i="31"/>
  <c r="D56" i="31"/>
  <c r="C56" i="31"/>
  <c r="D55" i="31"/>
  <c r="C55" i="31"/>
  <c r="D54" i="31"/>
  <c r="C54" i="31"/>
  <c r="D53" i="31"/>
  <c r="C53" i="31"/>
  <c r="D52" i="31"/>
  <c r="C52" i="31"/>
  <c r="D51" i="31"/>
  <c r="C51" i="31"/>
  <c r="D50" i="31"/>
  <c r="C50" i="31"/>
  <c r="D49" i="31"/>
  <c r="C49" i="31"/>
  <c r="D48" i="31"/>
  <c r="C48" i="31"/>
  <c r="D47" i="31"/>
  <c r="C47" i="31"/>
  <c r="D46" i="31"/>
  <c r="C46" i="31"/>
  <c r="D45" i="31"/>
  <c r="C45" i="31"/>
  <c r="D44" i="31"/>
  <c r="C44" i="31"/>
  <c r="D43" i="31"/>
  <c r="C43" i="31"/>
  <c r="D42" i="31"/>
  <c r="C42" i="31"/>
  <c r="D41" i="31"/>
  <c r="C41" i="31"/>
  <c r="D40" i="31"/>
  <c r="C40" i="31"/>
  <c r="D39" i="31"/>
  <c r="C39" i="31"/>
  <c r="D38" i="31"/>
  <c r="C38" i="31"/>
  <c r="D37" i="31"/>
  <c r="C37" i="31"/>
  <c r="D36" i="31"/>
  <c r="C36" i="31"/>
  <c r="D35" i="31"/>
  <c r="C35" i="31"/>
  <c r="D34" i="31"/>
  <c r="C34" i="31"/>
  <c r="D33" i="31"/>
  <c r="C33" i="31"/>
  <c r="D32" i="31"/>
  <c r="C32" i="31"/>
  <c r="D31" i="31"/>
  <c r="C31" i="31"/>
  <c r="D30" i="31"/>
  <c r="C30" i="31"/>
  <c r="D29" i="31"/>
  <c r="C29" i="31"/>
  <c r="D28" i="31"/>
  <c r="C28" i="31"/>
  <c r="D27" i="31"/>
  <c r="C27" i="31"/>
  <c r="D26" i="31"/>
  <c r="C26" i="31"/>
  <c r="D25" i="31"/>
  <c r="C25" i="31"/>
  <c r="D24" i="31"/>
  <c r="C24" i="31"/>
  <c r="D23" i="31"/>
  <c r="C23" i="31"/>
  <c r="D22" i="31"/>
  <c r="C22" i="31"/>
  <c r="D21" i="31"/>
  <c r="C21" i="31"/>
  <c r="D20" i="31"/>
  <c r="C20" i="31"/>
  <c r="D19" i="31"/>
  <c r="C19" i="31"/>
  <c r="D18" i="31"/>
  <c r="C18" i="31"/>
  <c r="D17" i="31"/>
  <c r="C17" i="31"/>
  <c r="D16" i="31"/>
  <c r="C16" i="31"/>
  <c r="D15" i="31"/>
  <c r="C15" i="31"/>
  <c r="D14" i="31"/>
  <c r="C14" i="31"/>
  <c r="D13" i="31"/>
  <c r="C13" i="31"/>
  <c r="D12" i="31"/>
  <c r="C12" i="31"/>
  <c r="D11" i="31"/>
  <c r="C11" i="31"/>
  <c r="D10" i="31"/>
  <c r="C10" i="31"/>
  <c r="D9" i="31"/>
  <c r="C9" i="31"/>
  <c r="D8" i="31"/>
  <c r="C8" i="31"/>
  <c r="D7" i="31"/>
  <c r="C7" i="31"/>
  <c r="D6" i="31"/>
  <c r="C6" i="31"/>
  <c r="D154" i="37"/>
  <c r="C154" i="37"/>
  <c r="D153" i="37"/>
  <c r="C153" i="37"/>
  <c r="D152" i="37"/>
  <c r="C152" i="37"/>
  <c r="D151" i="37"/>
  <c r="C151" i="37"/>
  <c r="D150" i="37"/>
  <c r="C150" i="37"/>
  <c r="D149" i="37"/>
  <c r="C149" i="37"/>
  <c r="D148" i="37"/>
  <c r="C148" i="37"/>
  <c r="D147" i="37"/>
  <c r="C147" i="37"/>
  <c r="D146" i="37"/>
  <c r="C146" i="37"/>
  <c r="D145" i="37"/>
  <c r="C145" i="37"/>
  <c r="D144" i="37"/>
  <c r="C144" i="37"/>
  <c r="D143" i="37"/>
  <c r="C143" i="37"/>
  <c r="D142" i="37"/>
  <c r="C142" i="37"/>
  <c r="D141" i="37"/>
  <c r="C141" i="37"/>
  <c r="D140" i="37"/>
  <c r="C140" i="37"/>
  <c r="D139" i="37"/>
  <c r="C139" i="37"/>
  <c r="D138" i="37"/>
  <c r="C138" i="37"/>
  <c r="D137" i="37"/>
  <c r="C137" i="37"/>
  <c r="D136" i="37"/>
  <c r="C136" i="37"/>
  <c r="D135" i="37"/>
  <c r="C135" i="37"/>
  <c r="D134" i="37"/>
  <c r="C134" i="37"/>
  <c r="D133" i="37"/>
  <c r="C133" i="37"/>
  <c r="D132" i="37"/>
  <c r="C132" i="37"/>
  <c r="D131" i="37"/>
  <c r="C131" i="37"/>
  <c r="D130" i="37"/>
  <c r="C130" i="37"/>
  <c r="D129" i="37"/>
  <c r="C129" i="37"/>
  <c r="D128" i="37"/>
  <c r="C128" i="37"/>
  <c r="D127" i="37"/>
  <c r="C127" i="37"/>
  <c r="D126" i="37"/>
  <c r="C126" i="37"/>
  <c r="D125" i="37"/>
  <c r="C125" i="37"/>
  <c r="D124" i="37"/>
  <c r="C124" i="37"/>
  <c r="D123" i="37"/>
  <c r="C123" i="37"/>
  <c r="D122" i="37"/>
  <c r="C122" i="37"/>
  <c r="D121" i="37"/>
  <c r="C121" i="37"/>
  <c r="D120" i="37"/>
  <c r="C120" i="37"/>
  <c r="D119" i="37"/>
  <c r="C119" i="37"/>
  <c r="D118" i="37"/>
  <c r="C118" i="37"/>
  <c r="D117" i="37"/>
  <c r="C117" i="37"/>
  <c r="D116" i="37"/>
  <c r="C116" i="37"/>
  <c r="D115" i="37"/>
  <c r="C115" i="37"/>
  <c r="D114" i="37"/>
  <c r="C114" i="37"/>
  <c r="D113" i="37"/>
  <c r="C113" i="37"/>
  <c r="D112" i="37"/>
  <c r="C112" i="37"/>
  <c r="D111" i="37"/>
  <c r="C111" i="37"/>
  <c r="D110" i="37"/>
  <c r="C110" i="37"/>
  <c r="D109" i="37"/>
  <c r="C109" i="37"/>
  <c r="D108" i="37"/>
  <c r="C108" i="37"/>
  <c r="D107" i="37"/>
  <c r="C107" i="37"/>
  <c r="D106" i="37"/>
  <c r="C106" i="37"/>
  <c r="D105" i="37"/>
  <c r="C105" i="37"/>
  <c r="D104" i="37"/>
  <c r="C104" i="37"/>
  <c r="D103" i="37"/>
  <c r="C103" i="37"/>
  <c r="D102" i="37"/>
  <c r="C102" i="37"/>
  <c r="D101" i="37"/>
  <c r="C101" i="37"/>
  <c r="D100" i="37"/>
  <c r="C100" i="37"/>
  <c r="D99" i="37"/>
  <c r="C99" i="37"/>
  <c r="D98" i="37"/>
  <c r="C98" i="37"/>
  <c r="D97" i="37"/>
  <c r="C97" i="37"/>
  <c r="D96" i="37"/>
  <c r="C96" i="37"/>
  <c r="D95" i="37"/>
  <c r="C95" i="37"/>
  <c r="D94" i="37"/>
  <c r="C94" i="37"/>
  <c r="D93" i="37"/>
  <c r="C93" i="37"/>
  <c r="D92" i="37"/>
  <c r="C92" i="37"/>
  <c r="D91" i="37"/>
  <c r="C91" i="37"/>
  <c r="D90" i="37"/>
  <c r="C90" i="37"/>
  <c r="D89" i="37"/>
  <c r="C89" i="37"/>
  <c r="D88" i="37"/>
  <c r="C88" i="37"/>
  <c r="D87" i="37"/>
  <c r="C87" i="37"/>
  <c r="D86" i="37"/>
  <c r="C86" i="37"/>
  <c r="D85" i="37"/>
  <c r="C85" i="37"/>
  <c r="D84" i="37"/>
  <c r="C84" i="37"/>
  <c r="D83" i="37"/>
  <c r="C83" i="37"/>
  <c r="D82" i="37"/>
  <c r="C82" i="37"/>
  <c r="D81" i="37"/>
  <c r="C81" i="37"/>
  <c r="D80" i="37"/>
  <c r="C80" i="37"/>
  <c r="D79" i="37"/>
  <c r="C79" i="37"/>
  <c r="D78" i="37"/>
  <c r="C78" i="37"/>
  <c r="D77" i="37"/>
  <c r="C77" i="37"/>
  <c r="D76" i="37"/>
  <c r="C76" i="37"/>
  <c r="D75" i="37"/>
  <c r="C75" i="37"/>
  <c r="D74" i="37"/>
  <c r="C74" i="37"/>
  <c r="D73" i="37"/>
  <c r="C73" i="37"/>
  <c r="D72" i="37"/>
  <c r="C72" i="37"/>
  <c r="D71" i="37"/>
  <c r="C71" i="37"/>
  <c r="D70" i="37"/>
  <c r="C70" i="37"/>
  <c r="D69" i="37"/>
  <c r="C69" i="37"/>
  <c r="D68" i="37"/>
  <c r="C68" i="37"/>
  <c r="D67" i="37"/>
  <c r="C67" i="37"/>
  <c r="D66" i="37"/>
  <c r="C66" i="37"/>
  <c r="D65" i="37"/>
  <c r="C65" i="37"/>
  <c r="D64" i="37"/>
  <c r="C64" i="37"/>
  <c r="D63" i="37"/>
  <c r="C63" i="37"/>
  <c r="D62" i="37"/>
  <c r="C62" i="37"/>
  <c r="D61" i="37"/>
  <c r="C61" i="37"/>
  <c r="D60" i="37"/>
  <c r="C60" i="37"/>
  <c r="D59" i="37"/>
  <c r="C59" i="37"/>
  <c r="D58" i="37"/>
  <c r="C58" i="37"/>
  <c r="D57" i="37"/>
  <c r="C57" i="37"/>
  <c r="D56" i="37"/>
  <c r="C56" i="37"/>
  <c r="D55" i="37"/>
  <c r="C55" i="37"/>
  <c r="D54" i="37"/>
  <c r="C54" i="37"/>
  <c r="D53" i="37"/>
  <c r="C53" i="37"/>
  <c r="D52" i="37"/>
  <c r="C52" i="37"/>
  <c r="D51" i="37"/>
  <c r="C51" i="37"/>
  <c r="D50" i="37"/>
  <c r="C50" i="37"/>
  <c r="D49" i="37"/>
  <c r="C49" i="37"/>
  <c r="D48" i="37"/>
  <c r="C48" i="37"/>
  <c r="D47" i="37"/>
  <c r="C47" i="37"/>
  <c r="D46" i="37"/>
  <c r="C46" i="37"/>
  <c r="D45" i="37"/>
  <c r="C45" i="37"/>
  <c r="D44" i="37"/>
  <c r="C44" i="37"/>
  <c r="D43" i="37"/>
  <c r="C43" i="37"/>
  <c r="D42" i="37"/>
  <c r="C42" i="37"/>
  <c r="D41" i="37"/>
  <c r="C41" i="37"/>
  <c r="D40" i="37"/>
  <c r="C40" i="37"/>
  <c r="D39" i="37"/>
  <c r="C39" i="37"/>
  <c r="D38" i="37"/>
  <c r="C38" i="37"/>
  <c r="D37" i="37"/>
  <c r="C37" i="37"/>
  <c r="D36" i="37"/>
  <c r="C36" i="37"/>
  <c r="D35" i="37"/>
  <c r="C35" i="37"/>
  <c r="D34" i="37"/>
  <c r="C34" i="37"/>
  <c r="D33" i="37"/>
  <c r="C33" i="37"/>
  <c r="D32" i="37"/>
  <c r="C32" i="37"/>
  <c r="D31" i="37"/>
  <c r="C31" i="37"/>
  <c r="D30" i="37"/>
  <c r="C30" i="37"/>
  <c r="D29" i="37"/>
  <c r="C29" i="37"/>
  <c r="D28" i="37"/>
  <c r="C28" i="37"/>
  <c r="D27" i="37"/>
  <c r="C27" i="37"/>
  <c r="D26" i="37"/>
  <c r="C26" i="37"/>
  <c r="D25" i="37"/>
  <c r="C25" i="37"/>
  <c r="D24" i="37"/>
  <c r="C24" i="37"/>
  <c r="D23" i="37"/>
  <c r="C23" i="37"/>
  <c r="D22" i="37"/>
  <c r="C22" i="37"/>
  <c r="D21" i="37"/>
  <c r="C21" i="37"/>
  <c r="D20" i="37"/>
  <c r="C20" i="37"/>
  <c r="D19" i="37"/>
  <c r="C19" i="37"/>
  <c r="D18" i="37"/>
  <c r="C18" i="37"/>
  <c r="D17" i="37"/>
  <c r="C17" i="37"/>
  <c r="D16" i="37"/>
  <c r="C16" i="37"/>
  <c r="D15" i="37"/>
  <c r="C15" i="37"/>
  <c r="D14" i="37"/>
  <c r="C14" i="37"/>
  <c r="D13" i="37"/>
  <c r="C13" i="37"/>
  <c r="D12" i="37"/>
  <c r="C12" i="37"/>
  <c r="D11" i="37"/>
  <c r="C11" i="37"/>
  <c r="D10" i="37"/>
  <c r="C10" i="37"/>
  <c r="D9" i="37"/>
  <c r="C9" i="37"/>
  <c r="D8" i="37"/>
  <c r="C8" i="37"/>
  <c r="D7" i="37"/>
  <c r="C7" i="37"/>
  <c r="D6" i="37"/>
  <c r="C6" i="37"/>
  <c r="D154" i="36"/>
  <c r="C154" i="36"/>
  <c r="D153" i="36"/>
  <c r="C153" i="36"/>
  <c r="D152" i="36"/>
  <c r="C152" i="36"/>
  <c r="D151" i="36"/>
  <c r="C151" i="36"/>
  <c r="D150" i="36"/>
  <c r="C150" i="36"/>
  <c r="D149" i="36"/>
  <c r="C149" i="36"/>
  <c r="D148" i="36"/>
  <c r="C148" i="36"/>
  <c r="D147" i="36"/>
  <c r="C147" i="36"/>
  <c r="D146" i="36"/>
  <c r="C146" i="36"/>
  <c r="D145" i="36"/>
  <c r="C145" i="36"/>
  <c r="D144" i="36"/>
  <c r="C144" i="36"/>
  <c r="D143" i="36"/>
  <c r="C143" i="36"/>
  <c r="D142" i="36"/>
  <c r="C142" i="36"/>
  <c r="D141" i="36"/>
  <c r="C141" i="36"/>
  <c r="D140" i="36"/>
  <c r="C140" i="36"/>
  <c r="D139" i="36"/>
  <c r="C139" i="36"/>
  <c r="D138" i="36"/>
  <c r="C138" i="36"/>
  <c r="D137" i="36"/>
  <c r="C137" i="36"/>
  <c r="D136" i="36"/>
  <c r="C136" i="36"/>
  <c r="D135" i="36"/>
  <c r="C135" i="36"/>
  <c r="D134" i="36"/>
  <c r="C134" i="36"/>
  <c r="D133" i="36"/>
  <c r="C133" i="36"/>
  <c r="D132" i="36"/>
  <c r="C132" i="36"/>
  <c r="D131" i="36"/>
  <c r="C131" i="36"/>
  <c r="D130" i="36"/>
  <c r="C130" i="36"/>
  <c r="D129" i="36"/>
  <c r="C129" i="36"/>
  <c r="D128" i="36"/>
  <c r="C128" i="36"/>
  <c r="D127" i="36"/>
  <c r="C127" i="36"/>
  <c r="D126" i="36"/>
  <c r="C126" i="36"/>
  <c r="D125" i="36"/>
  <c r="C125" i="36"/>
  <c r="D124" i="36"/>
  <c r="C124" i="36"/>
  <c r="D123" i="36"/>
  <c r="C123" i="36"/>
  <c r="D122" i="36"/>
  <c r="C122" i="36"/>
  <c r="D121" i="36"/>
  <c r="C121" i="36"/>
  <c r="D120" i="36"/>
  <c r="C120" i="36"/>
  <c r="D119" i="36"/>
  <c r="C119" i="36"/>
  <c r="D118" i="36"/>
  <c r="C118" i="36"/>
  <c r="D117" i="36"/>
  <c r="C117" i="36"/>
  <c r="D116" i="36"/>
  <c r="C116" i="36"/>
  <c r="D115" i="36"/>
  <c r="C115" i="36"/>
  <c r="D114" i="36"/>
  <c r="C114" i="36"/>
  <c r="D113" i="36"/>
  <c r="C113" i="36"/>
  <c r="D112" i="36"/>
  <c r="C112" i="36"/>
  <c r="D111" i="36"/>
  <c r="C111" i="36"/>
  <c r="D110" i="36"/>
  <c r="C110" i="36"/>
  <c r="D109" i="36"/>
  <c r="C109" i="36"/>
  <c r="D108" i="36"/>
  <c r="C108" i="36"/>
  <c r="D107" i="36"/>
  <c r="C107" i="36"/>
  <c r="D106" i="36"/>
  <c r="C106" i="36"/>
  <c r="D105" i="36"/>
  <c r="C105" i="36"/>
  <c r="D104" i="36"/>
  <c r="C104" i="36"/>
  <c r="D103" i="36"/>
  <c r="C103" i="36"/>
  <c r="D102" i="36"/>
  <c r="C102" i="36"/>
  <c r="D101" i="36"/>
  <c r="C101" i="36"/>
  <c r="D100" i="36"/>
  <c r="C100" i="36"/>
  <c r="D99" i="36"/>
  <c r="C99" i="36"/>
  <c r="D98" i="36"/>
  <c r="C98" i="36"/>
  <c r="D97" i="36"/>
  <c r="C97" i="36"/>
  <c r="D96" i="36"/>
  <c r="C96" i="36"/>
  <c r="D95" i="36"/>
  <c r="C95" i="36"/>
  <c r="D94" i="36"/>
  <c r="C94" i="36"/>
  <c r="D93" i="36"/>
  <c r="C93" i="36"/>
  <c r="D92" i="36"/>
  <c r="C92" i="36"/>
  <c r="D91" i="36"/>
  <c r="C91" i="36"/>
  <c r="D90" i="36"/>
  <c r="C90" i="36"/>
  <c r="D89" i="36"/>
  <c r="C89" i="36"/>
  <c r="D88" i="36"/>
  <c r="C88" i="36"/>
  <c r="D87" i="36"/>
  <c r="C87" i="36"/>
  <c r="D86" i="36"/>
  <c r="C86" i="36"/>
  <c r="D85" i="36"/>
  <c r="C85" i="36"/>
  <c r="D84" i="36"/>
  <c r="C84" i="36"/>
  <c r="D83" i="36"/>
  <c r="C83" i="36"/>
  <c r="D82" i="36"/>
  <c r="C82" i="36"/>
  <c r="D81" i="36"/>
  <c r="C81" i="36"/>
  <c r="D80" i="36"/>
  <c r="C80" i="36"/>
  <c r="D79" i="36"/>
  <c r="C79" i="36"/>
  <c r="D78" i="36"/>
  <c r="C78" i="36"/>
  <c r="D77" i="36"/>
  <c r="C77" i="36"/>
  <c r="D76" i="36"/>
  <c r="C76" i="36"/>
  <c r="D75" i="36"/>
  <c r="C75" i="36"/>
  <c r="D74" i="36"/>
  <c r="C74" i="36"/>
  <c r="D73" i="36"/>
  <c r="C73" i="36"/>
  <c r="D72" i="36"/>
  <c r="C72" i="36"/>
  <c r="D71" i="36"/>
  <c r="C71" i="36"/>
  <c r="D70" i="36"/>
  <c r="C70" i="36"/>
  <c r="D69" i="36"/>
  <c r="C69" i="36"/>
  <c r="D68" i="36"/>
  <c r="C68" i="36"/>
  <c r="D67" i="36"/>
  <c r="C67" i="36"/>
  <c r="D66" i="36"/>
  <c r="C66" i="36"/>
  <c r="D65" i="36"/>
  <c r="C65" i="36"/>
  <c r="D64" i="36"/>
  <c r="C64" i="36"/>
  <c r="D63" i="36"/>
  <c r="C63" i="36"/>
  <c r="D62" i="36"/>
  <c r="C62" i="36"/>
  <c r="D61" i="36"/>
  <c r="C61" i="36"/>
  <c r="D60" i="36"/>
  <c r="C60" i="36"/>
  <c r="D59" i="36"/>
  <c r="C59" i="36"/>
  <c r="D58" i="36"/>
  <c r="C58" i="36"/>
  <c r="D57" i="36"/>
  <c r="C57" i="36"/>
  <c r="D56" i="36"/>
  <c r="C56" i="36"/>
  <c r="D55" i="36"/>
  <c r="C55" i="36"/>
  <c r="D54" i="36"/>
  <c r="C54" i="36"/>
  <c r="D53" i="36"/>
  <c r="C53" i="36"/>
  <c r="D52" i="36"/>
  <c r="C52" i="36"/>
  <c r="D51" i="36"/>
  <c r="C51" i="36"/>
  <c r="D50" i="36"/>
  <c r="C50" i="36"/>
  <c r="D49" i="36"/>
  <c r="C49" i="36"/>
  <c r="D48" i="36"/>
  <c r="C48" i="36"/>
  <c r="D47" i="36"/>
  <c r="C47" i="36"/>
  <c r="D46" i="36"/>
  <c r="C46" i="36"/>
  <c r="D45" i="36"/>
  <c r="C45" i="36"/>
  <c r="D44" i="36"/>
  <c r="C44" i="36"/>
  <c r="D43" i="36"/>
  <c r="C43" i="36"/>
  <c r="D42" i="36"/>
  <c r="C42" i="36"/>
  <c r="D41" i="36"/>
  <c r="C41" i="36"/>
  <c r="D40" i="36"/>
  <c r="C40" i="36"/>
  <c r="D39" i="36"/>
  <c r="C39" i="36"/>
  <c r="D38" i="36"/>
  <c r="C38" i="36"/>
  <c r="D37" i="36"/>
  <c r="C37" i="36"/>
  <c r="D36" i="36"/>
  <c r="C36" i="36"/>
  <c r="D35" i="36"/>
  <c r="C35" i="36"/>
  <c r="D34" i="36"/>
  <c r="C34" i="36"/>
  <c r="D33" i="36"/>
  <c r="C33" i="36"/>
  <c r="D32" i="36"/>
  <c r="C32" i="36"/>
  <c r="D31" i="36"/>
  <c r="C31" i="36"/>
  <c r="D30" i="36"/>
  <c r="C30" i="36"/>
  <c r="D29" i="36"/>
  <c r="C29" i="36"/>
  <c r="D28" i="36"/>
  <c r="C28" i="36"/>
  <c r="D27" i="36"/>
  <c r="C27" i="36"/>
  <c r="D26" i="36"/>
  <c r="C26" i="36"/>
  <c r="D25" i="36"/>
  <c r="C25" i="36"/>
  <c r="D24" i="36"/>
  <c r="C24" i="36"/>
  <c r="D23" i="36"/>
  <c r="C23" i="36"/>
  <c r="D22" i="36"/>
  <c r="C22" i="36"/>
  <c r="D21" i="36"/>
  <c r="C21" i="36"/>
  <c r="D20" i="36"/>
  <c r="C20" i="36"/>
  <c r="D19" i="36"/>
  <c r="C19" i="36"/>
  <c r="D18" i="36"/>
  <c r="C18" i="36"/>
  <c r="D17" i="36"/>
  <c r="C17" i="36"/>
  <c r="D16" i="36"/>
  <c r="C16" i="36"/>
  <c r="D15" i="36"/>
  <c r="C15" i="36"/>
  <c r="D14" i="36"/>
  <c r="C14" i="36"/>
  <c r="D13" i="36"/>
  <c r="C13" i="36"/>
  <c r="D12" i="36"/>
  <c r="C12" i="36"/>
  <c r="D11" i="36"/>
  <c r="C11" i="36"/>
  <c r="D10" i="36"/>
  <c r="C10" i="36"/>
  <c r="D9" i="36"/>
  <c r="C9" i="36"/>
  <c r="D8" i="36"/>
  <c r="C8" i="36"/>
  <c r="D7" i="36"/>
  <c r="C7" i="36"/>
  <c r="D6" i="36"/>
  <c r="C6" i="36"/>
  <c r="D155" i="10"/>
  <c r="C155" i="10"/>
  <c r="D154" i="10"/>
  <c r="C154" i="10"/>
  <c r="D153" i="10"/>
  <c r="C153" i="10"/>
  <c r="D152" i="10"/>
  <c r="C152" i="10"/>
  <c r="D151" i="10"/>
  <c r="C151" i="10"/>
  <c r="D150" i="10"/>
  <c r="C150" i="10"/>
  <c r="D149" i="10"/>
  <c r="C149" i="10"/>
  <c r="D148" i="10"/>
  <c r="C148" i="10"/>
  <c r="D147" i="10"/>
  <c r="C147" i="10"/>
  <c r="D146" i="10"/>
  <c r="C146" i="10"/>
  <c r="D145" i="10"/>
  <c r="C145" i="10"/>
  <c r="D144" i="10"/>
  <c r="C144" i="10"/>
  <c r="D143" i="10"/>
  <c r="C143" i="10"/>
  <c r="D142" i="10"/>
  <c r="C142" i="10"/>
  <c r="D141" i="10"/>
  <c r="C141" i="10"/>
  <c r="D140" i="10"/>
  <c r="C140" i="10"/>
  <c r="D139" i="10"/>
  <c r="C139" i="10"/>
  <c r="D138" i="10"/>
  <c r="C138" i="10"/>
  <c r="D137" i="10"/>
  <c r="C137" i="10"/>
  <c r="D136" i="10"/>
  <c r="C136" i="10"/>
  <c r="D135" i="10"/>
  <c r="C135" i="10"/>
  <c r="D134" i="10"/>
  <c r="C134" i="10"/>
  <c r="D133" i="10"/>
  <c r="C133" i="10"/>
  <c r="D132" i="10"/>
  <c r="C132" i="10"/>
  <c r="D131" i="10"/>
  <c r="C131" i="10"/>
  <c r="D130" i="10"/>
  <c r="C130" i="10"/>
  <c r="D129" i="10"/>
  <c r="C129" i="10"/>
  <c r="D128" i="10"/>
  <c r="C128" i="10"/>
  <c r="D127" i="10"/>
  <c r="C127" i="10"/>
  <c r="D126" i="10"/>
  <c r="C126" i="10"/>
  <c r="D125" i="10"/>
  <c r="C125" i="10"/>
  <c r="D124" i="10"/>
  <c r="C124" i="10"/>
  <c r="D123" i="10"/>
  <c r="C123" i="10"/>
  <c r="D122" i="10"/>
  <c r="C122" i="10"/>
  <c r="D121" i="10"/>
  <c r="C121" i="10"/>
  <c r="D120" i="10"/>
  <c r="C120" i="10"/>
  <c r="D119" i="10"/>
  <c r="C119" i="10"/>
  <c r="D118" i="10"/>
  <c r="C118" i="10"/>
  <c r="D117" i="10"/>
  <c r="C117" i="10"/>
  <c r="D116" i="10"/>
  <c r="C116" i="10"/>
  <c r="D115" i="10"/>
  <c r="C115" i="10"/>
  <c r="D114" i="10"/>
  <c r="C114" i="10"/>
  <c r="D113" i="10"/>
  <c r="C113" i="10"/>
  <c r="D112" i="10"/>
  <c r="C112" i="10"/>
  <c r="D111" i="10"/>
  <c r="C111" i="10"/>
  <c r="D110" i="10"/>
  <c r="C110" i="10"/>
  <c r="D109" i="10"/>
  <c r="C109" i="10"/>
  <c r="D108" i="10"/>
  <c r="C108" i="10"/>
  <c r="D107" i="10"/>
  <c r="C107" i="10"/>
  <c r="D106" i="10"/>
  <c r="C106" i="10"/>
  <c r="D105" i="10"/>
  <c r="C105" i="10"/>
  <c r="D104" i="10"/>
  <c r="C104" i="10"/>
  <c r="D103" i="10"/>
  <c r="C103" i="10"/>
  <c r="D102" i="10"/>
  <c r="C102" i="10"/>
  <c r="D101" i="10"/>
  <c r="C101" i="10"/>
  <c r="D100" i="10"/>
  <c r="C100" i="10"/>
  <c r="D99" i="10"/>
  <c r="C99" i="10"/>
  <c r="D98" i="10"/>
  <c r="C98" i="10"/>
  <c r="D97" i="10"/>
  <c r="C97" i="10"/>
  <c r="D96" i="10"/>
  <c r="C96" i="10"/>
  <c r="D95" i="10"/>
  <c r="C95" i="10"/>
  <c r="D94" i="10"/>
  <c r="C94" i="10"/>
  <c r="D93" i="10"/>
  <c r="C93" i="10"/>
  <c r="D92" i="10"/>
  <c r="C92" i="10"/>
  <c r="D91" i="10"/>
  <c r="C91" i="10"/>
  <c r="D90" i="10"/>
  <c r="C90" i="10"/>
  <c r="D89" i="10"/>
  <c r="C89" i="10"/>
  <c r="D88" i="10"/>
  <c r="C88" i="10"/>
  <c r="D87" i="10"/>
  <c r="C87" i="10"/>
  <c r="D86" i="10"/>
  <c r="C86" i="10"/>
  <c r="D85" i="10"/>
  <c r="C85" i="10"/>
  <c r="D84" i="10"/>
  <c r="C84" i="10"/>
  <c r="D83" i="10"/>
  <c r="C83" i="10"/>
  <c r="D82" i="10"/>
  <c r="C82" i="10"/>
  <c r="D81" i="10"/>
  <c r="C81" i="10"/>
  <c r="D80" i="10"/>
  <c r="C80" i="10"/>
  <c r="D79" i="10"/>
  <c r="C79" i="10"/>
  <c r="D78" i="10"/>
  <c r="C78" i="10"/>
  <c r="D77" i="10"/>
  <c r="C77" i="10"/>
  <c r="D76" i="10"/>
  <c r="C76" i="10"/>
  <c r="D75" i="10"/>
  <c r="C75" i="10"/>
  <c r="D74" i="10"/>
  <c r="C74" i="10"/>
  <c r="D73" i="10"/>
  <c r="C73" i="10"/>
  <c r="D72" i="10"/>
  <c r="C72" i="10"/>
  <c r="D71" i="10"/>
  <c r="C71" i="10"/>
  <c r="D70" i="10"/>
  <c r="C70" i="10"/>
  <c r="D69" i="10"/>
  <c r="C69" i="10"/>
  <c r="D68" i="10"/>
  <c r="C68" i="10"/>
  <c r="D67" i="10"/>
  <c r="C67" i="10"/>
  <c r="D66" i="10"/>
  <c r="C66" i="10"/>
  <c r="D65" i="10"/>
  <c r="C65" i="10"/>
  <c r="D64" i="10"/>
  <c r="C64" i="10"/>
  <c r="D63" i="10"/>
  <c r="C63" i="10"/>
  <c r="D62" i="10"/>
  <c r="C62" i="10"/>
  <c r="D61" i="10"/>
  <c r="C61" i="10"/>
  <c r="D60" i="10"/>
  <c r="C60" i="10"/>
  <c r="D59" i="10"/>
  <c r="C59" i="10"/>
  <c r="D58" i="10"/>
  <c r="C58" i="10"/>
  <c r="D57" i="10"/>
  <c r="C57" i="10"/>
  <c r="D56" i="10"/>
  <c r="C56" i="10"/>
  <c r="D55" i="10"/>
  <c r="C55" i="10"/>
  <c r="D54" i="10"/>
  <c r="C54" i="10"/>
  <c r="D53" i="10"/>
  <c r="C53" i="10"/>
  <c r="D52" i="10"/>
  <c r="C52" i="10"/>
  <c r="D51" i="10"/>
  <c r="C51" i="10"/>
  <c r="D50" i="10"/>
  <c r="C50" i="10"/>
  <c r="D49" i="10"/>
  <c r="C49" i="10"/>
  <c r="D48" i="10"/>
  <c r="C48" i="10"/>
  <c r="D47" i="10"/>
  <c r="C47" i="10"/>
  <c r="D46" i="10"/>
  <c r="C46" i="10"/>
  <c r="D45" i="10"/>
  <c r="C45" i="10"/>
  <c r="D44" i="10"/>
  <c r="C44" i="10"/>
  <c r="D43" i="10"/>
  <c r="C43" i="10"/>
  <c r="D42" i="10"/>
  <c r="C42" i="10"/>
  <c r="D41" i="10"/>
  <c r="C41" i="10"/>
  <c r="D40" i="10"/>
  <c r="C40" i="10"/>
  <c r="D39" i="10"/>
  <c r="C39" i="10"/>
  <c r="D38" i="10"/>
  <c r="C38" i="10"/>
  <c r="D37" i="10"/>
  <c r="C37" i="10"/>
  <c r="D36" i="10"/>
  <c r="C36" i="10"/>
  <c r="D35" i="10"/>
  <c r="C35" i="10"/>
  <c r="D34" i="10"/>
  <c r="C34" i="10"/>
  <c r="D33" i="10"/>
  <c r="C33" i="10"/>
  <c r="D32" i="10"/>
  <c r="C32" i="10"/>
  <c r="D31" i="10"/>
  <c r="C31" i="10"/>
  <c r="D30" i="10"/>
  <c r="C30" i="10"/>
  <c r="D29" i="10"/>
  <c r="C29" i="10"/>
  <c r="D28" i="10"/>
  <c r="C28" i="10"/>
  <c r="D27" i="10"/>
  <c r="C27" i="10"/>
  <c r="D26" i="10"/>
  <c r="C26" i="10"/>
  <c r="D25" i="10"/>
  <c r="C25" i="10"/>
  <c r="D24" i="10"/>
  <c r="C24" i="10"/>
  <c r="D23" i="10"/>
  <c r="C23" i="10"/>
  <c r="D22" i="10"/>
  <c r="C22" i="10"/>
  <c r="D21" i="10"/>
  <c r="C21" i="10"/>
  <c r="D20" i="10"/>
  <c r="C20" i="10"/>
  <c r="D19" i="10"/>
  <c r="C19" i="10"/>
  <c r="D18" i="10"/>
  <c r="C18" i="10"/>
  <c r="D17" i="10"/>
  <c r="C17" i="10"/>
  <c r="D16" i="10"/>
  <c r="C16" i="10"/>
  <c r="D15" i="10"/>
  <c r="C15" i="10"/>
  <c r="D14" i="10"/>
  <c r="C14" i="10"/>
  <c r="D13" i="10"/>
  <c r="C13" i="10"/>
  <c r="D12" i="10"/>
  <c r="C12" i="10"/>
  <c r="D11" i="10"/>
  <c r="C11" i="10"/>
  <c r="D10" i="10"/>
  <c r="C10" i="10"/>
  <c r="D9" i="10"/>
  <c r="C9" i="10"/>
  <c r="D8" i="10"/>
  <c r="C8" i="10"/>
  <c r="D7" i="10"/>
  <c r="C7" i="10"/>
  <c r="D154" i="35"/>
  <c r="C154" i="35"/>
  <c r="D153" i="35"/>
  <c r="C153" i="35"/>
  <c r="D152" i="35"/>
  <c r="C152" i="35"/>
  <c r="D151" i="35"/>
  <c r="C151" i="35"/>
  <c r="D150" i="35"/>
  <c r="C150" i="35"/>
  <c r="D149" i="35"/>
  <c r="C149" i="35"/>
  <c r="D148" i="35"/>
  <c r="C148" i="35"/>
  <c r="D147" i="35"/>
  <c r="C147" i="35"/>
  <c r="D146" i="35"/>
  <c r="C146" i="35"/>
  <c r="D145" i="35"/>
  <c r="C145" i="35"/>
  <c r="D144" i="35"/>
  <c r="C144" i="35"/>
  <c r="D143" i="35"/>
  <c r="C143" i="35"/>
  <c r="D142" i="35"/>
  <c r="C142" i="35"/>
  <c r="D141" i="35"/>
  <c r="C141" i="35"/>
  <c r="D140" i="35"/>
  <c r="C140" i="35"/>
  <c r="D139" i="35"/>
  <c r="C139" i="35"/>
  <c r="D138" i="35"/>
  <c r="C138" i="35"/>
  <c r="D137" i="35"/>
  <c r="C137" i="35"/>
  <c r="D136" i="35"/>
  <c r="C136" i="35"/>
  <c r="D135" i="35"/>
  <c r="C135" i="35"/>
  <c r="D134" i="35"/>
  <c r="C134" i="35"/>
  <c r="D133" i="35"/>
  <c r="C133" i="35"/>
  <c r="D132" i="35"/>
  <c r="C132" i="35"/>
  <c r="D131" i="35"/>
  <c r="C131" i="35"/>
  <c r="D130" i="35"/>
  <c r="C130" i="35"/>
  <c r="D129" i="35"/>
  <c r="C129" i="35"/>
  <c r="D128" i="35"/>
  <c r="C128" i="35"/>
  <c r="D127" i="35"/>
  <c r="C127" i="35"/>
  <c r="D126" i="35"/>
  <c r="C126" i="35"/>
  <c r="D125" i="35"/>
  <c r="C125" i="35"/>
  <c r="D124" i="35"/>
  <c r="C124" i="35"/>
  <c r="D123" i="35"/>
  <c r="C123" i="35"/>
  <c r="D122" i="35"/>
  <c r="C122" i="35"/>
  <c r="D121" i="35"/>
  <c r="C121" i="35"/>
  <c r="D120" i="35"/>
  <c r="C120" i="35"/>
  <c r="D119" i="35"/>
  <c r="C119" i="35"/>
  <c r="D118" i="35"/>
  <c r="C118" i="35"/>
  <c r="D117" i="35"/>
  <c r="C117" i="35"/>
  <c r="D116" i="35"/>
  <c r="C116" i="35"/>
  <c r="D115" i="35"/>
  <c r="C115" i="35"/>
  <c r="D114" i="35"/>
  <c r="C114" i="35"/>
  <c r="D113" i="35"/>
  <c r="C113" i="35"/>
  <c r="D112" i="35"/>
  <c r="C112" i="35"/>
  <c r="D111" i="35"/>
  <c r="C111" i="35"/>
  <c r="D110" i="35"/>
  <c r="C110" i="35"/>
  <c r="D109" i="35"/>
  <c r="C109" i="35"/>
  <c r="D108" i="35"/>
  <c r="C108" i="35"/>
  <c r="D107" i="35"/>
  <c r="C107" i="35"/>
  <c r="D106" i="35"/>
  <c r="C106" i="35"/>
  <c r="D105" i="35"/>
  <c r="C105" i="35"/>
  <c r="D104" i="35"/>
  <c r="C104" i="35"/>
  <c r="D103" i="35"/>
  <c r="C103" i="35"/>
  <c r="D102" i="35"/>
  <c r="C102" i="35"/>
  <c r="D101" i="35"/>
  <c r="C101" i="35"/>
  <c r="D100" i="35"/>
  <c r="C100" i="35"/>
  <c r="D99" i="35"/>
  <c r="C99" i="35"/>
  <c r="D98" i="35"/>
  <c r="C98" i="35"/>
  <c r="D97" i="35"/>
  <c r="C97" i="35"/>
  <c r="D96" i="35"/>
  <c r="C96" i="35"/>
  <c r="D95" i="35"/>
  <c r="C95" i="35"/>
  <c r="D94" i="35"/>
  <c r="C94" i="35"/>
  <c r="D93" i="35"/>
  <c r="C93" i="35"/>
  <c r="D92" i="35"/>
  <c r="C92" i="35"/>
  <c r="D91" i="35"/>
  <c r="C91" i="35"/>
  <c r="D90" i="35"/>
  <c r="C90" i="35"/>
  <c r="D89" i="35"/>
  <c r="C89" i="35"/>
  <c r="D88" i="35"/>
  <c r="C88" i="35"/>
  <c r="D87" i="35"/>
  <c r="C87" i="35"/>
  <c r="D86" i="35"/>
  <c r="C86" i="35"/>
  <c r="D85" i="35"/>
  <c r="C85" i="35"/>
  <c r="D84" i="35"/>
  <c r="C84" i="35"/>
  <c r="D83" i="35"/>
  <c r="C83" i="35"/>
  <c r="D82" i="35"/>
  <c r="C82" i="35"/>
  <c r="D81" i="35"/>
  <c r="C81" i="35"/>
  <c r="D80" i="35"/>
  <c r="C80" i="35"/>
  <c r="D79" i="35"/>
  <c r="C79" i="35"/>
  <c r="D78" i="35"/>
  <c r="C78" i="35"/>
  <c r="D77" i="35"/>
  <c r="C77" i="35"/>
  <c r="D76" i="35"/>
  <c r="C76" i="35"/>
  <c r="D75" i="35"/>
  <c r="C75" i="35"/>
  <c r="D74" i="35"/>
  <c r="C74" i="35"/>
  <c r="D73" i="35"/>
  <c r="C73" i="35"/>
  <c r="D72" i="35"/>
  <c r="C72" i="35"/>
  <c r="D71" i="35"/>
  <c r="C71" i="35"/>
  <c r="D70" i="35"/>
  <c r="C70" i="35"/>
  <c r="D69" i="35"/>
  <c r="C69" i="35"/>
  <c r="D68" i="35"/>
  <c r="C68" i="35"/>
  <c r="D67" i="35"/>
  <c r="C67" i="35"/>
  <c r="D66" i="35"/>
  <c r="C66" i="35"/>
  <c r="D65" i="35"/>
  <c r="C65" i="35"/>
  <c r="D64" i="35"/>
  <c r="C64" i="35"/>
  <c r="D63" i="35"/>
  <c r="C63" i="35"/>
  <c r="D62" i="35"/>
  <c r="C62" i="35"/>
  <c r="D61" i="35"/>
  <c r="C61" i="35"/>
  <c r="D60" i="35"/>
  <c r="C60" i="35"/>
  <c r="D59" i="35"/>
  <c r="C59" i="35"/>
  <c r="D58" i="35"/>
  <c r="C58" i="35"/>
  <c r="D57" i="35"/>
  <c r="C57" i="35"/>
  <c r="D56" i="35"/>
  <c r="C56" i="35"/>
  <c r="D55" i="35"/>
  <c r="C55" i="35"/>
  <c r="D54" i="35"/>
  <c r="C54" i="35"/>
  <c r="D53" i="35"/>
  <c r="C53" i="35"/>
  <c r="D52" i="35"/>
  <c r="C52" i="35"/>
  <c r="D51" i="35"/>
  <c r="C51" i="35"/>
  <c r="D50" i="35"/>
  <c r="C50" i="35"/>
  <c r="D49" i="35"/>
  <c r="C49" i="35"/>
  <c r="D48" i="35"/>
  <c r="C48" i="35"/>
  <c r="D47" i="35"/>
  <c r="C47" i="35"/>
  <c r="D46" i="35"/>
  <c r="C46" i="35"/>
  <c r="D45" i="35"/>
  <c r="C45" i="35"/>
  <c r="D44" i="35"/>
  <c r="C44" i="35"/>
  <c r="D43" i="35"/>
  <c r="C43" i="35"/>
  <c r="D42" i="35"/>
  <c r="C42" i="35"/>
  <c r="D41" i="35"/>
  <c r="C41" i="35"/>
  <c r="D40" i="35"/>
  <c r="C40" i="35"/>
  <c r="D39" i="35"/>
  <c r="C39" i="35"/>
  <c r="D38" i="35"/>
  <c r="C38" i="35"/>
  <c r="D37" i="35"/>
  <c r="C37" i="35"/>
  <c r="D36" i="35"/>
  <c r="C36" i="35"/>
  <c r="D35" i="35"/>
  <c r="C35" i="35"/>
  <c r="D34" i="35"/>
  <c r="C34" i="35"/>
  <c r="D33" i="35"/>
  <c r="C33" i="35"/>
  <c r="D32" i="35"/>
  <c r="C32" i="35"/>
  <c r="D31" i="35"/>
  <c r="C31" i="35"/>
  <c r="D30" i="35"/>
  <c r="C30" i="35"/>
  <c r="D29" i="35"/>
  <c r="C29" i="35"/>
  <c r="D28" i="35"/>
  <c r="C28" i="35"/>
  <c r="D27" i="35"/>
  <c r="C27" i="35"/>
  <c r="D26" i="35"/>
  <c r="C26" i="35"/>
  <c r="D25" i="35"/>
  <c r="C25" i="35"/>
  <c r="D24" i="35"/>
  <c r="C24" i="35"/>
  <c r="D23" i="35"/>
  <c r="C23" i="35"/>
  <c r="D22" i="35"/>
  <c r="C22" i="35"/>
  <c r="D21" i="35"/>
  <c r="C21" i="35"/>
  <c r="D20" i="35"/>
  <c r="C20" i="35"/>
  <c r="D19" i="35"/>
  <c r="C19" i="35"/>
  <c r="D18" i="35"/>
  <c r="C18" i="35"/>
  <c r="D17" i="35"/>
  <c r="C17" i="35"/>
  <c r="D16" i="35"/>
  <c r="C16" i="35"/>
  <c r="D15" i="35"/>
  <c r="C15" i="35"/>
  <c r="D14" i="35"/>
  <c r="C14" i="35"/>
  <c r="D13" i="35"/>
  <c r="C13" i="35"/>
  <c r="D12" i="35"/>
  <c r="C12" i="35"/>
  <c r="D11" i="35"/>
  <c r="C11" i="35"/>
  <c r="D10" i="35"/>
  <c r="C10" i="35"/>
  <c r="D9" i="35"/>
  <c r="C9" i="35"/>
  <c r="D8" i="35"/>
  <c r="C8" i="35"/>
  <c r="D7" i="35"/>
  <c r="C7" i="35"/>
  <c r="D6" i="35"/>
  <c r="C6" i="35"/>
  <c r="C8" i="9"/>
  <c r="D8" i="9"/>
  <c r="C9" i="9"/>
  <c r="D9" i="9"/>
  <c r="C10" i="9"/>
  <c r="D10" i="9"/>
  <c r="C11" i="9"/>
  <c r="D11" i="9"/>
  <c r="C12" i="9"/>
  <c r="D12" i="9"/>
  <c r="C13" i="9"/>
  <c r="D13" i="9"/>
  <c r="C14" i="9"/>
  <c r="D14" i="9"/>
  <c r="C15" i="9"/>
  <c r="D15" i="9"/>
  <c r="C16" i="9"/>
  <c r="D16" i="9"/>
  <c r="C17" i="9"/>
  <c r="D17" i="9"/>
  <c r="C18" i="9"/>
  <c r="D18" i="9"/>
  <c r="C19" i="9"/>
  <c r="D19" i="9"/>
  <c r="C20" i="9"/>
  <c r="D20" i="9"/>
  <c r="C21" i="9"/>
  <c r="D21" i="9"/>
  <c r="C22" i="9"/>
  <c r="D22" i="9"/>
  <c r="C23" i="9"/>
  <c r="D23" i="9"/>
  <c r="C24" i="9"/>
  <c r="D24" i="9"/>
  <c r="C25" i="9"/>
  <c r="D25" i="9"/>
  <c r="C26" i="9"/>
  <c r="D26" i="9"/>
  <c r="C27" i="9"/>
  <c r="D27" i="9"/>
  <c r="C28" i="9"/>
  <c r="D28" i="9"/>
  <c r="C29" i="9"/>
  <c r="D29" i="9"/>
  <c r="C30" i="9"/>
  <c r="D30" i="9"/>
  <c r="C31" i="9"/>
  <c r="D31" i="9"/>
  <c r="C32" i="9"/>
  <c r="D32" i="9"/>
  <c r="C33" i="9"/>
  <c r="D33" i="9"/>
  <c r="C34" i="9"/>
  <c r="D34" i="9"/>
  <c r="C35" i="9"/>
  <c r="D35" i="9"/>
  <c r="C36" i="9"/>
  <c r="D36" i="9"/>
  <c r="C37" i="9"/>
  <c r="D37" i="9"/>
  <c r="C38" i="9"/>
  <c r="D38" i="9"/>
  <c r="C39" i="9"/>
  <c r="D39" i="9"/>
  <c r="C40" i="9"/>
  <c r="D40" i="9"/>
  <c r="C41" i="9"/>
  <c r="D41" i="9"/>
  <c r="C42" i="9"/>
  <c r="D42" i="9"/>
  <c r="C43" i="9"/>
  <c r="D43" i="9"/>
  <c r="C44" i="9"/>
  <c r="D44" i="9"/>
  <c r="C45" i="9"/>
  <c r="D45" i="9"/>
  <c r="C46" i="9"/>
  <c r="D46" i="9"/>
  <c r="C47" i="9"/>
  <c r="D47" i="9"/>
  <c r="C48" i="9"/>
  <c r="D48" i="9"/>
  <c r="C49" i="9"/>
  <c r="D49" i="9"/>
  <c r="C50" i="9"/>
  <c r="D50" i="9"/>
  <c r="C51" i="9"/>
  <c r="D51" i="9"/>
  <c r="C52" i="9"/>
  <c r="D52" i="9"/>
  <c r="C53" i="9"/>
  <c r="D53" i="9"/>
  <c r="C54" i="9"/>
  <c r="D54" i="9"/>
  <c r="C55" i="9"/>
  <c r="D55" i="9"/>
  <c r="C56" i="9"/>
  <c r="D56" i="9"/>
  <c r="C57" i="9"/>
  <c r="D57" i="9"/>
  <c r="C58" i="9"/>
  <c r="D58" i="9"/>
  <c r="C59" i="9"/>
  <c r="D59" i="9"/>
  <c r="C60" i="9"/>
  <c r="D60" i="9"/>
  <c r="C61" i="9"/>
  <c r="D61" i="9"/>
  <c r="C62" i="9"/>
  <c r="D62" i="9"/>
  <c r="C63" i="9"/>
  <c r="D63" i="9"/>
  <c r="C64" i="9"/>
  <c r="D64" i="9"/>
  <c r="C65" i="9"/>
  <c r="D65" i="9"/>
  <c r="C66" i="9"/>
  <c r="D66" i="9"/>
  <c r="C67" i="9"/>
  <c r="D67" i="9"/>
  <c r="C68" i="9"/>
  <c r="D68" i="9"/>
  <c r="C69" i="9"/>
  <c r="D69" i="9"/>
  <c r="C70" i="9"/>
  <c r="D70" i="9"/>
  <c r="C71" i="9"/>
  <c r="D71" i="9"/>
  <c r="C72" i="9"/>
  <c r="D72" i="9"/>
  <c r="C73" i="9"/>
  <c r="D73" i="9"/>
  <c r="C74" i="9"/>
  <c r="D74" i="9"/>
  <c r="C75" i="9"/>
  <c r="D75" i="9"/>
  <c r="C76" i="9"/>
  <c r="D76" i="9"/>
  <c r="C77" i="9"/>
  <c r="D77" i="9"/>
  <c r="C78" i="9"/>
  <c r="D78" i="9"/>
  <c r="C79" i="9"/>
  <c r="D79" i="9"/>
  <c r="C80" i="9"/>
  <c r="D80" i="9"/>
  <c r="C81" i="9"/>
  <c r="D81" i="9"/>
  <c r="C82" i="9"/>
  <c r="D82" i="9"/>
  <c r="C83" i="9"/>
  <c r="D83" i="9"/>
  <c r="C84" i="9"/>
  <c r="D84" i="9"/>
  <c r="C85" i="9"/>
  <c r="D85" i="9"/>
  <c r="C86" i="9"/>
  <c r="D86" i="9"/>
  <c r="C87" i="9"/>
  <c r="D87" i="9"/>
  <c r="C88" i="9"/>
  <c r="D88" i="9"/>
  <c r="C89" i="9"/>
  <c r="D89" i="9"/>
  <c r="C90" i="9"/>
  <c r="D90" i="9"/>
  <c r="C91" i="9"/>
  <c r="D91" i="9"/>
  <c r="C92" i="9"/>
  <c r="D92" i="9"/>
  <c r="C93" i="9"/>
  <c r="D93" i="9"/>
  <c r="C94" i="9"/>
  <c r="D94" i="9"/>
  <c r="C95" i="9"/>
  <c r="D95" i="9"/>
  <c r="C96" i="9"/>
  <c r="D96" i="9"/>
  <c r="C97" i="9"/>
  <c r="D97" i="9"/>
  <c r="C98" i="9"/>
  <c r="D98" i="9"/>
  <c r="C99" i="9"/>
  <c r="D99" i="9"/>
  <c r="C100" i="9"/>
  <c r="D100" i="9"/>
  <c r="C101" i="9"/>
  <c r="D101" i="9"/>
  <c r="C102" i="9"/>
  <c r="D102" i="9"/>
  <c r="C103" i="9"/>
  <c r="D103" i="9"/>
  <c r="C104" i="9"/>
  <c r="D104" i="9"/>
  <c r="C105" i="9"/>
  <c r="D105" i="9"/>
  <c r="C106" i="9"/>
  <c r="D106" i="9"/>
  <c r="C107" i="9"/>
  <c r="D107" i="9"/>
  <c r="C108" i="9"/>
  <c r="D108" i="9"/>
  <c r="C109" i="9"/>
  <c r="D109" i="9"/>
  <c r="C110" i="9"/>
  <c r="D110" i="9"/>
  <c r="C111" i="9"/>
  <c r="D111" i="9"/>
  <c r="C112" i="9"/>
  <c r="D112" i="9"/>
  <c r="C113" i="9"/>
  <c r="D113" i="9"/>
  <c r="C114" i="9"/>
  <c r="D114" i="9"/>
  <c r="C115" i="9"/>
  <c r="D115" i="9"/>
  <c r="C116" i="9"/>
  <c r="D116" i="9"/>
  <c r="C117" i="9"/>
  <c r="D117" i="9"/>
  <c r="C118" i="9"/>
  <c r="D118" i="9"/>
  <c r="C119" i="9"/>
  <c r="D119" i="9"/>
  <c r="C120" i="9"/>
  <c r="D120" i="9"/>
  <c r="C121" i="9"/>
  <c r="D121" i="9"/>
  <c r="C122" i="9"/>
  <c r="D122" i="9"/>
  <c r="C123" i="9"/>
  <c r="D123" i="9"/>
  <c r="C124" i="9"/>
  <c r="D124" i="9"/>
  <c r="C125" i="9"/>
  <c r="D125" i="9"/>
  <c r="C126" i="9"/>
  <c r="D126" i="9"/>
  <c r="C127" i="9"/>
  <c r="D127" i="9"/>
  <c r="C128" i="9"/>
  <c r="D128" i="9"/>
  <c r="C129" i="9"/>
  <c r="D129" i="9"/>
  <c r="C130" i="9"/>
  <c r="D130" i="9"/>
  <c r="C131" i="9"/>
  <c r="D131" i="9"/>
  <c r="C132" i="9"/>
  <c r="D132" i="9"/>
  <c r="C133" i="9"/>
  <c r="D133" i="9"/>
  <c r="C134" i="9"/>
  <c r="D134" i="9"/>
  <c r="C135" i="9"/>
  <c r="D135" i="9"/>
  <c r="C136" i="9"/>
  <c r="D136" i="9"/>
  <c r="C137" i="9"/>
  <c r="D137" i="9"/>
  <c r="C138" i="9"/>
  <c r="D138" i="9"/>
  <c r="C139" i="9"/>
  <c r="D139" i="9"/>
  <c r="C140" i="9"/>
  <c r="D140" i="9"/>
  <c r="C141" i="9"/>
  <c r="D141" i="9"/>
  <c r="C142" i="9"/>
  <c r="D142" i="9"/>
  <c r="C143" i="9"/>
  <c r="D143" i="9"/>
  <c r="C144" i="9"/>
  <c r="D144" i="9"/>
  <c r="C145" i="9"/>
  <c r="D145" i="9"/>
  <c r="C146" i="9"/>
  <c r="D146" i="9"/>
  <c r="C147" i="9"/>
  <c r="D147" i="9"/>
  <c r="C148" i="9"/>
  <c r="D148" i="9"/>
  <c r="C149" i="9"/>
  <c r="D149" i="9"/>
  <c r="C150" i="9"/>
  <c r="D150" i="9"/>
  <c r="C151" i="9"/>
  <c r="D151" i="9"/>
  <c r="C152" i="9"/>
  <c r="D152" i="9"/>
  <c r="C153" i="9"/>
  <c r="D153" i="9"/>
  <c r="C154" i="9"/>
  <c r="D154" i="9"/>
  <c r="D7" i="9"/>
  <c r="D6" i="9"/>
  <c r="C6" i="9"/>
  <c r="C7" i="9"/>
  <c r="C23" i="2" l="1"/>
  <c r="D23" i="2"/>
  <c r="E23" i="2"/>
  <c r="V23" i="2" s="1"/>
  <c r="C24" i="2"/>
  <c r="D24" i="2"/>
  <c r="E24" i="2"/>
  <c r="V24" i="2" s="1"/>
  <c r="C25" i="2"/>
  <c r="D25" i="2"/>
  <c r="E25" i="2"/>
  <c r="V25" i="2" s="1"/>
  <c r="C26" i="2"/>
  <c r="D26" i="2"/>
  <c r="E26" i="2"/>
  <c r="V26" i="2" s="1"/>
  <c r="C27" i="2"/>
  <c r="D27" i="2"/>
  <c r="E27" i="2"/>
  <c r="V27" i="2" s="1"/>
  <c r="C28" i="2"/>
  <c r="D28" i="2"/>
  <c r="E28" i="2"/>
  <c r="V28" i="2" s="1"/>
  <c r="C29" i="2"/>
  <c r="D29" i="2"/>
  <c r="E29" i="2"/>
  <c r="V29" i="2" s="1"/>
  <c r="C30" i="2"/>
  <c r="D30" i="2"/>
  <c r="E30" i="2"/>
  <c r="V30" i="2" s="1"/>
  <c r="C31" i="2"/>
  <c r="D31" i="2"/>
  <c r="E31" i="2"/>
  <c r="V31" i="2" s="1"/>
  <c r="C32" i="2"/>
  <c r="D32" i="2"/>
  <c r="E32" i="2"/>
  <c r="V32" i="2" s="1"/>
  <c r="C33" i="2"/>
  <c r="D33" i="2"/>
  <c r="E33" i="2"/>
  <c r="V33" i="2" s="1"/>
  <c r="C34" i="2"/>
  <c r="D34" i="2"/>
  <c r="E34" i="2"/>
  <c r="V34" i="2" s="1"/>
  <c r="C35" i="2"/>
  <c r="D35" i="2"/>
  <c r="E35" i="2"/>
  <c r="V35" i="2" s="1"/>
  <c r="C36" i="2"/>
  <c r="D36" i="2"/>
  <c r="E36" i="2"/>
  <c r="V36" i="2" s="1"/>
  <c r="C37" i="2"/>
  <c r="D37" i="2"/>
  <c r="E37" i="2"/>
  <c r="V37" i="2" s="1"/>
  <c r="C38" i="2"/>
  <c r="D38" i="2"/>
  <c r="E38" i="2"/>
  <c r="V38" i="2" s="1"/>
  <c r="C39" i="2"/>
  <c r="D39" i="2"/>
  <c r="E39" i="2"/>
  <c r="V39" i="2" s="1"/>
  <c r="C40" i="2"/>
  <c r="D40" i="2"/>
  <c r="E40" i="2"/>
  <c r="V40" i="2" s="1"/>
  <c r="C41" i="2"/>
  <c r="D41" i="2"/>
  <c r="E41" i="2"/>
  <c r="V41" i="2" s="1"/>
  <c r="C42" i="2"/>
  <c r="D42" i="2"/>
  <c r="E42" i="2"/>
  <c r="V42" i="2" s="1"/>
  <c r="C43" i="2"/>
  <c r="D43" i="2"/>
  <c r="E43" i="2"/>
  <c r="V43" i="2" s="1"/>
  <c r="C44" i="2"/>
  <c r="D44" i="2"/>
  <c r="E44" i="2"/>
  <c r="V44" i="2" s="1"/>
  <c r="C45" i="2"/>
  <c r="D45" i="2"/>
  <c r="E45" i="2"/>
  <c r="V45" i="2" s="1"/>
  <c r="C46" i="2"/>
  <c r="D46" i="2"/>
  <c r="E46" i="2"/>
  <c r="V46" i="2" s="1"/>
  <c r="C47" i="2"/>
  <c r="D47" i="2"/>
  <c r="E47" i="2"/>
  <c r="V47" i="2" s="1"/>
  <c r="C48" i="2"/>
  <c r="D48" i="2"/>
  <c r="E48" i="2"/>
  <c r="V48" i="2" s="1"/>
  <c r="C49" i="2"/>
  <c r="D49" i="2"/>
  <c r="E49" i="2"/>
  <c r="V49" i="2" s="1"/>
  <c r="C50" i="2"/>
  <c r="D50" i="2"/>
  <c r="E50" i="2"/>
  <c r="V50" i="2" s="1"/>
  <c r="C51" i="2"/>
  <c r="D51" i="2"/>
  <c r="E51" i="2"/>
  <c r="V51" i="2" s="1"/>
  <c r="C52" i="2"/>
  <c r="D52" i="2"/>
  <c r="E52" i="2"/>
  <c r="V52" i="2" s="1"/>
  <c r="C53" i="2"/>
  <c r="D53" i="2"/>
  <c r="E53" i="2"/>
  <c r="V53" i="2" s="1"/>
  <c r="C54" i="2"/>
  <c r="D54" i="2"/>
  <c r="E54" i="2"/>
  <c r="V54" i="2" s="1"/>
  <c r="C55" i="2"/>
  <c r="D55" i="2"/>
  <c r="E55" i="2"/>
  <c r="V55" i="2" s="1"/>
  <c r="C56" i="2"/>
  <c r="D56" i="2"/>
  <c r="E56" i="2"/>
  <c r="V56" i="2" s="1"/>
  <c r="C57" i="2"/>
  <c r="D57" i="2"/>
  <c r="E57" i="2"/>
  <c r="V57" i="2" s="1"/>
  <c r="C58" i="2"/>
  <c r="D58" i="2"/>
  <c r="E58" i="2"/>
  <c r="V58" i="2" s="1"/>
  <c r="C59" i="2"/>
  <c r="D59" i="2"/>
  <c r="E59" i="2"/>
  <c r="V59" i="2" s="1"/>
  <c r="C60" i="2"/>
  <c r="D60" i="2"/>
  <c r="E60" i="2"/>
  <c r="V60" i="2" s="1"/>
  <c r="C61" i="2"/>
  <c r="D61" i="2"/>
  <c r="E61" i="2"/>
  <c r="V61" i="2" s="1"/>
  <c r="C62" i="2"/>
  <c r="D62" i="2"/>
  <c r="E62" i="2"/>
  <c r="V62" i="2" s="1"/>
  <c r="C63" i="2"/>
  <c r="D63" i="2"/>
  <c r="E63" i="2"/>
  <c r="V63" i="2" s="1"/>
  <c r="C64" i="2"/>
  <c r="D64" i="2"/>
  <c r="E64" i="2"/>
  <c r="V64" i="2" s="1"/>
  <c r="C65" i="2"/>
  <c r="D65" i="2"/>
  <c r="E65" i="2"/>
  <c r="V65" i="2" s="1"/>
  <c r="C66" i="2"/>
  <c r="D66" i="2"/>
  <c r="E66" i="2"/>
  <c r="V66" i="2" s="1"/>
  <c r="C67" i="2"/>
  <c r="D67" i="2"/>
  <c r="E67" i="2"/>
  <c r="V67" i="2" s="1"/>
  <c r="C13" i="2"/>
  <c r="D13" i="2"/>
  <c r="E13" i="2"/>
  <c r="V13" i="2" s="1"/>
  <c r="C14" i="2"/>
  <c r="D14" i="2"/>
  <c r="E14" i="2"/>
  <c r="V14" i="2" s="1"/>
  <c r="C15" i="2"/>
  <c r="D15" i="2"/>
  <c r="E15" i="2"/>
  <c r="V15" i="2" s="1"/>
  <c r="C16" i="2"/>
  <c r="D16" i="2"/>
  <c r="E16" i="2"/>
  <c r="V16" i="2" s="1"/>
  <c r="C17" i="2"/>
  <c r="D17" i="2"/>
  <c r="E17" i="2"/>
  <c r="V17" i="2" s="1"/>
  <c r="C18" i="2"/>
  <c r="D18" i="2"/>
  <c r="E18" i="2"/>
  <c r="V18" i="2" s="1"/>
  <c r="C19" i="2"/>
  <c r="D19" i="2"/>
  <c r="E19" i="2"/>
  <c r="V19" i="2" s="1"/>
  <c r="C20" i="2"/>
  <c r="D20" i="2"/>
  <c r="E20" i="2"/>
  <c r="V20" i="2" s="1"/>
  <c r="C21" i="2"/>
  <c r="D21" i="2"/>
  <c r="E21" i="2"/>
  <c r="V21" i="2" s="1"/>
  <c r="C22" i="2"/>
  <c r="D22" i="2"/>
  <c r="E22" i="2"/>
  <c r="V22" i="2" s="1"/>
  <c r="C7" i="2"/>
  <c r="D7" i="2"/>
  <c r="E7" i="2"/>
  <c r="V7" i="2" s="1"/>
  <c r="C8" i="2"/>
  <c r="D8" i="2"/>
  <c r="E8" i="2"/>
  <c r="V8" i="2" s="1"/>
  <c r="C9" i="2"/>
  <c r="D9" i="2"/>
  <c r="E9" i="2"/>
  <c r="V9" i="2" s="1"/>
  <c r="C10" i="2"/>
  <c r="D10" i="2"/>
  <c r="E10" i="2"/>
  <c r="V10" i="2" s="1"/>
  <c r="C11" i="2"/>
  <c r="D11" i="2"/>
  <c r="E11" i="2"/>
  <c r="V11" i="2" s="1"/>
  <c r="C12" i="2"/>
  <c r="D12" i="2"/>
  <c r="E12" i="2"/>
  <c r="V12" i="2" s="1"/>
  <c r="E6" i="2"/>
  <c r="V6" i="2" s="1"/>
  <c r="D6" i="2"/>
  <c r="C6" i="2"/>
  <c r="C5" i="2"/>
  <c r="E5" i="2"/>
  <c r="V5" i="2" s="1"/>
  <c r="D5" i="2"/>
  <c r="R5" i="2" l="1"/>
  <c r="F5" i="2"/>
  <c r="J55" i="10" l="1"/>
  <c r="J51" i="10" l="1"/>
  <c r="J52" i="10"/>
  <c r="J53" i="10"/>
  <c r="J54" i="10"/>
  <c r="AQ144" i="18" l="1"/>
  <c r="AR132" i="18"/>
  <c r="BD130" i="18"/>
  <c r="AR124" i="18"/>
  <c r="AR120" i="18"/>
  <c r="AR116" i="18"/>
  <c r="AR108" i="18"/>
  <c r="AQ80" i="18"/>
  <c r="AR72" i="18"/>
  <c r="AR48" i="18"/>
  <c r="AR40" i="18"/>
  <c r="BC147" i="18"/>
  <c r="BC143" i="18"/>
  <c r="BD131" i="18"/>
  <c r="BD127" i="18"/>
  <c r="BD123" i="18"/>
  <c r="BD115" i="18"/>
  <c r="BD111" i="18"/>
  <c r="BD107" i="18"/>
  <c r="BC103" i="18"/>
  <c r="BC99" i="18"/>
  <c r="BC91" i="18"/>
  <c r="BC83" i="18"/>
  <c r="BC79" i="18"/>
  <c r="BD71" i="18"/>
  <c r="BC67" i="18"/>
  <c r="AQ57" i="18"/>
  <c r="BD35" i="18"/>
  <c r="AQ140" i="18"/>
  <c r="AQ136" i="18"/>
  <c r="AR128" i="18"/>
  <c r="AR104" i="18"/>
  <c r="AQ96" i="18"/>
  <c r="AQ88" i="18"/>
  <c r="BC50" i="18"/>
  <c r="AQ146" i="18"/>
  <c r="AQ142" i="18"/>
  <c r="AQ134" i="18"/>
  <c r="AR130" i="18"/>
  <c r="AR126" i="18"/>
  <c r="AR122" i="18"/>
  <c r="AR118" i="18"/>
  <c r="AR114" i="18"/>
  <c r="AR110" i="18"/>
  <c r="AQ98" i="18"/>
  <c r="AQ90" i="18"/>
  <c r="AQ86" i="18"/>
  <c r="AQ82" i="18"/>
  <c r="AQ66" i="18"/>
  <c r="AR62" i="18"/>
  <c r="BC60" i="18"/>
  <c r="BC56" i="18"/>
  <c r="BC52" i="18"/>
  <c r="AQ148" i="18"/>
  <c r="AR112" i="18"/>
  <c r="BD106" i="18"/>
  <c r="AQ84" i="18"/>
  <c r="AR8" i="18"/>
  <c r="BC141" i="18"/>
  <c r="BC137" i="18"/>
  <c r="BC133" i="18"/>
  <c r="BD125" i="18"/>
  <c r="BD121" i="18"/>
  <c r="BD109" i="18"/>
  <c r="BC93" i="18"/>
  <c r="BC89" i="18"/>
  <c r="BC77" i="18"/>
  <c r="AQ55" i="18"/>
  <c r="AQ51" i="18"/>
  <c r="BC45" i="18"/>
  <c r="BC37" i="18"/>
  <c r="BD33" i="18"/>
  <c r="AO22" i="18"/>
  <c r="AQ9" i="18"/>
  <c r="AR9" i="18"/>
  <c r="AN11" i="18"/>
  <c r="AT12" i="18"/>
  <c r="BD12" i="18"/>
  <c r="BG12" i="18"/>
  <c r="AQ13" i="18"/>
  <c r="AR13" i="18"/>
  <c r="AU13" i="18"/>
  <c r="BC14" i="18"/>
  <c r="BD14" i="18"/>
  <c r="AN15" i="18"/>
  <c r="AQ15" i="18"/>
  <c r="AO16" i="18"/>
  <c r="BG16" i="18"/>
  <c r="AT17" i="18"/>
  <c r="AU17" i="18"/>
  <c r="BC18" i="18"/>
  <c r="BD18" i="18"/>
  <c r="AN19" i="18"/>
  <c r="AO19" i="18"/>
  <c r="BG19" i="18"/>
  <c r="AO20" i="18"/>
  <c r="AN21" i="18"/>
  <c r="AO21" i="18"/>
  <c r="AT22" i="18"/>
  <c r="AN23" i="18"/>
  <c r="AO23" i="18"/>
  <c r="AU23" i="18"/>
  <c r="BG23" i="18"/>
  <c r="AU24" i="18"/>
  <c r="AT25" i="18"/>
  <c r="AU25" i="18"/>
  <c r="AT26" i="18"/>
  <c r="AU26" i="18"/>
  <c r="BC26" i="18"/>
  <c r="BG26" i="18"/>
  <c r="AN27" i="18"/>
  <c r="AO27" i="18"/>
  <c r="AQ27" i="18"/>
  <c r="BG27" i="18"/>
  <c r="AT28" i="18"/>
  <c r="AU28" i="18"/>
  <c r="BG28" i="18"/>
  <c r="AQ29" i="18"/>
  <c r="BG29" i="18"/>
  <c r="BG30" i="18"/>
  <c r="AN31" i="18"/>
  <c r="AO31" i="18"/>
  <c r="BG31" i="18"/>
  <c r="AN32" i="18"/>
  <c r="BD32" i="18"/>
  <c r="BG33" i="18"/>
  <c r="AT34" i="18"/>
  <c r="AU34" i="18"/>
  <c r="AN35" i="18"/>
  <c r="AO35" i="18"/>
  <c r="BG35" i="18"/>
  <c r="BD36" i="18"/>
  <c r="AU36" i="18"/>
  <c r="AR37" i="18"/>
  <c r="AO37" i="18"/>
  <c r="BD38" i="18"/>
  <c r="AU38" i="18"/>
  <c r="AN39" i="18"/>
  <c r="AO39" i="18"/>
  <c r="BG39" i="18"/>
  <c r="AT42" i="18"/>
  <c r="AU42" i="18"/>
  <c r="AN43" i="18"/>
  <c r="AO43" i="18"/>
  <c r="BG43" i="18"/>
  <c r="AT44" i="18"/>
  <c r="AQ44" i="18"/>
  <c r="AR44" i="18"/>
  <c r="AU44" i="18"/>
  <c r="AN45" i="18"/>
  <c r="BG45" i="18"/>
  <c r="AO47" i="18"/>
  <c r="AT49" i="18"/>
  <c r="AU49" i="18"/>
  <c r="BG50" i="18"/>
  <c r="AU51" i="18"/>
  <c r="AN52" i="18"/>
  <c r="AO52" i="18"/>
  <c r="BG52" i="18"/>
  <c r="AN55" i="18"/>
  <c r="AT57" i="18"/>
  <c r="AU57" i="18"/>
  <c r="AT58" i="18"/>
  <c r="AT59" i="18"/>
  <c r="AU59" i="18"/>
  <c r="BG60" i="18"/>
  <c r="AT61" i="18"/>
  <c r="BG61" i="18"/>
  <c r="AN62" i="18"/>
  <c r="AO63" i="18"/>
  <c r="BG63" i="18"/>
  <c r="AN64" i="18"/>
  <c r="AT65" i="18"/>
  <c r="AO65" i="18"/>
  <c r="AN66" i="18"/>
  <c r="AO67" i="18"/>
  <c r="BG67" i="18"/>
  <c r="AN68" i="18"/>
  <c r="AU68" i="18"/>
  <c r="AT69" i="18"/>
  <c r="BG69" i="18"/>
  <c r="BH69" i="18" s="1"/>
  <c r="BY69" i="18" s="1"/>
  <c r="AU70" i="18"/>
  <c r="AO71" i="18"/>
  <c r="BG71" i="18"/>
  <c r="AN73" i="18"/>
  <c r="AQ74" i="18"/>
  <c r="AR74" i="18"/>
  <c r="BG75" i="18"/>
  <c r="AN75" i="18"/>
  <c r="AO75" i="18"/>
  <c r="BG76" i="18"/>
  <c r="AO77" i="18"/>
  <c r="AO79" i="18"/>
  <c r="AN82" i="18"/>
  <c r="AU82" i="18"/>
  <c r="AO83" i="18"/>
  <c r="BG83" i="18"/>
  <c r="AN84" i="18"/>
  <c r="AT85" i="18"/>
  <c r="AO85" i="18"/>
  <c r="AO87" i="18"/>
  <c r="AT89" i="18"/>
  <c r="AU90" i="18"/>
  <c r="AT91" i="18"/>
  <c r="AO91" i="18"/>
  <c r="BG91" i="18"/>
  <c r="AT93" i="18"/>
  <c r="AO93" i="18"/>
  <c r="AN94" i="18"/>
  <c r="AO95" i="18"/>
  <c r="BG95" i="18"/>
  <c r="AN96" i="18"/>
  <c r="AT97" i="18"/>
  <c r="AO97" i="18"/>
  <c r="AN98" i="18"/>
  <c r="AO99" i="18"/>
  <c r="BG99" i="18"/>
  <c r="AN100" i="18"/>
  <c r="AU100" i="18"/>
  <c r="AT101" i="18"/>
  <c r="AN102" i="18"/>
  <c r="AT103" i="18"/>
  <c r="AO103" i="18"/>
  <c r="BG103" i="18"/>
  <c r="AN104" i="18"/>
  <c r="AT106" i="18"/>
  <c r="AU106" i="18"/>
  <c r="AT107" i="18"/>
  <c r="AU107" i="18"/>
  <c r="BG107" i="18"/>
  <c r="AT133" i="18"/>
  <c r="AU133" i="18"/>
  <c r="AN135" i="18"/>
  <c r="AO135" i="18"/>
  <c r="AT135" i="18"/>
  <c r="AU135" i="18"/>
  <c r="BG135" i="18"/>
  <c r="AT136" i="18"/>
  <c r="AU136" i="18"/>
  <c r="BG136" i="18"/>
  <c r="AT137" i="18"/>
  <c r="AU137" i="18"/>
  <c r="BG137" i="18"/>
  <c r="AT138" i="18"/>
  <c r="AN138" i="18"/>
  <c r="AU138" i="18"/>
  <c r="BG138" i="18"/>
  <c r="AN139" i="18"/>
  <c r="AO139" i="18"/>
  <c r="AU139" i="18"/>
  <c r="BG139" i="18"/>
  <c r="AT140" i="18"/>
  <c r="AU140" i="18"/>
  <c r="BG140" i="18"/>
  <c r="AN141" i="18"/>
  <c r="AO141" i="18"/>
  <c r="AT141" i="18"/>
  <c r="AU141" i="18"/>
  <c r="BG141" i="18"/>
  <c r="AN142" i="18"/>
  <c r="AO142" i="18"/>
  <c r="BG142" i="18"/>
  <c r="AN143" i="18"/>
  <c r="AO143" i="18"/>
  <c r="AT143" i="18"/>
  <c r="AU143" i="18"/>
  <c r="BG143" i="18"/>
  <c r="AN144" i="18"/>
  <c r="AO144" i="18"/>
  <c r="AT145" i="18"/>
  <c r="AU145" i="18"/>
  <c r="BG145" i="18"/>
  <c r="AT146" i="18"/>
  <c r="AN146" i="18"/>
  <c r="AO146" i="18"/>
  <c r="AU146" i="18"/>
  <c r="BG146" i="18"/>
  <c r="AN147" i="18"/>
  <c r="AO147" i="18"/>
  <c r="BG147" i="18"/>
  <c r="AT148" i="18"/>
  <c r="AN148" i="18"/>
  <c r="AO148" i="18"/>
  <c r="AU148" i="18"/>
  <c r="AN149" i="18"/>
  <c r="AO149" i="18"/>
  <c r="AT149" i="18"/>
  <c r="AU149" i="18"/>
  <c r="AT150" i="18"/>
  <c r="AN150" i="18"/>
  <c r="AN151" i="18"/>
  <c r="AO151" i="18"/>
  <c r="AU151" i="18"/>
  <c r="BG151" i="18"/>
  <c r="BG152" i="18"/>
  <c r="AN153" i="18"/>
  <c r="AT153" i="18"/>
  <c r="AU153" i="18"/>
  <c r="AT154" i="18"/>
  <c r="AU154" i="18"/>
  <c r="AN155" i="18"/>
  <c r="AT155" i="18"/>
  <c r="AO155" i="18"/>
  <c r="AU155" i="18"/>
  <c r="BG155" i="18"/>
  <c r="BD8" i="18"/>
  <c r="BC8" i="18"/>
  <c r="BH31" i="18" l="1"/>
  <c r="BY31" i="18" s="1"/>
  <c r="BH142" i="18"/>
  <c r="BY142" i="18" s="1"/>
  <c r="AV141" i="18"/>
  <c r="BO141" i="18" s="1"/>
  <c r="BQ141" i="18" s="1"/>
  <c r="BH75" i="18"/>
  <c r="BY75" i="18" s="1"/>
  <c r="AP142" i="18"/>
  <c r="BI142" i="18" s="1"/>
  <c r="BK142" i="18" s="1"/>
  <c r="BC155" i="18"/>
  <c r="BD155" i="18"/>
  <c r="AO154" i="18"/>
  <c r="AO152" i="18"/>
  <c r="AT151" i="18"/>
  <c r="AV151" i="18" s="1"/>
  <c r="BO151" i="18" s="1"/>
  <c r="BQ151" i="18" s="1"/>
  <c r="BG150" i="18"/>
  <c r="BG148" i="18"/>
  <c r="AT139" i="18"/>
  <c r="AV139" i="18" s="1"/>
  <c r="BO139" i="18" s="1"/>
  <c r="BQ139" i="18" s="1"/>
  <c r="AO136" i="18"/>
  <c r="AO81" i="18"/>
  <c r="AQ72" i="18"/>
  <c r="AS72" i="18" s="1"/>
  <c r="BL72" i="18" s="1"/>
  <c r="BN72" i="18" s="1"/>
  <c r="AO61" i="18"/>
  <c r="AT51" i="18"/>
  <c r="AV51" i="18" s="1"/>
  <c r="BO51" i="18" s="1"/>
  <c r="BQ51" i="18" s="1"/>
  <c r="BC32" i="18"/>
  <c r="BE32" i="18" s="1"/>
  <c r="BX32" i="18" s="1"/>
  <c r="AN29" i="18"/>
  <c r="BG18" i="18"/>
  <c r="BD16" i="18"/>
  <c r="AN13" i="18"/>
  <c r="AN154" i="18"/>
  <c r="AN152" i="18"/>
  <c r="AN136" i="18"/>
  <c r="BG134" i="18"/>
  <c r="AR129" i="18"/>
  <c r="AN105" i="18"/>
  <c r="AT95" i="18"/>
  <c r="AN88" i="18"/>
  <c r="AT83" i="18"/>
  <c r="AU64" i="18"/>
  <c r="BH52" i="18"/>
  <c r="BY52" i="18" s="1"/>
  <c r="AU48" i="18"/>
  <c r="AO45" i="18"/>
  <c r="AP45" i="18" s="1"/>
  <c r="BI45" i="18" s="1"/>
  <c r="BK45" i="18" s="1"/>
  <c r="AP31" i="18"/>
  <c r="BI31" i="18" s="1"/>
  <c r="BK31" i="18" s="1"/>
  <c r="AQ17" i="18"/>
  <c r="BC16" i="18"/>
  <c r="BG9" i="18"/>
  <c r="BH9" i="18" s="1"/>
  <c r="BY9" i="18" s="1"/>
  <c r="AO9" i="18"/>
  <c r="AO138" i="18"/>
  <c r="AP138" i="18" s="1"/>
  <c r="BI138" i="18" s="1"/>
  <c r="BK138" i="18" s="1"/>
  <c r="AQ104" i="18"/>
  <c r="AS104" i="18" s="1"/>
  <c r="BL104" i="18" s="1"/>
  <c r="BN104" i="18" s="1"/>
  <c r="AN90" i="18"/>
  <c r="AN72" i="18"/>
  <c r="BG41" i="18"/>
  <c r="BH41" i="18" s="1"/>
  <c r="BY41" i="18" s="1"/>
  <c r="AO29" i="18"/>
  <c r="BG25" i="18"/>
  <c r="AO24" i="18"/>
  <c r="AN9" i="18"/>
  <c r="BD58" i="18"/>
  <c r="BC58" i="18"/>
  <c r="AQ102" i="18"/>
  <c r="AR102" i="18"/>
  <c r="BD31" i="18"/>
  <c r="BC31" i="18"/>
  <c r="AQ64" i="18"/>
  <c r="AR64" i="18"/>
  <c r="AS64" i="18" s="1"/>
  <c r="BL64" i="18" s="1"/>
  <c r="BN64" i="18" s="1"/>
  <c r="BC41" i="18"/>
  <c r="BD41" i="18"/>
  <c r="BC39" i="18"/>
  <c r="BD39" i="18"/>
  <c r="AT8" i="18"/>
  <c r="BC149" i="18"/>
  <c r="AP144" i="18"/>
  <c r="BI144" i="18" s="1"/>
  <c r="BK144" i="18" s="1"/>
  <c r="BC139" i="18"/>
  <c r="AN137" i="18"/>
  <c r="AU134" i="18"/>
  <c r="AU102" i="18"/>
  <c r="BD101" i="18"/>
  <c r="BG81" i="18"/>
  <c r="BD75" i="18"/>
  <c r="AR68" i="18"/>
  <c r="AT48" i="18"/>
  <c r="BD43" i="18"/>
  <c r="AU40" i="18"/>
  <c r="BD37" i="18"/>
  <c r="BC35" i="18"/>
  <c r="BE35" i="18" s="1"/>
  <c r="BX35" i="18" s="1"/>
  <c r="BG32" i="18"/>
  <c r="AU32" i="18"/>
  <c r="BG21" i="18"/>
  <c r="AU20" i="18"/>
  <c r="AT14" i="18"/>
  <c r="BC12" i="18"/>
  <c r="BE12" i="18" s="1"/>
  <c r="BX12" i="18" s="1"/>
  <c r="AR75" i="18"/>
  <c r="BC54" i="18"/>
  <c r="AQ100" i="18"/>
  <c r="AR152" i="18"/>
  <c r="AQ49" i="18"/>
  <c r="AU8" i="18"/>
  <c r="AU150" i="18"/>
  <c r="AV150" i="18" s="1"/>
  <c r="BO150" i="18" s="1"/>
  <c r="BQ150" i="18" s="1"/>
  <c r="AT144" i="18"/>
  <c r="AP135" i="18"/>
  <c r="BI135" i="18" s="1"/>
  <c r="BK135" i="18" s="1"/>
  <c r="BD117" i="18"/>
  <c r="BC101" i="18"/>
  <c r="AU86" i="18"/>
  <c r="AU80" i="18"/>
  <c r="BC75" i="18"/>
  <c r="BD69" i="18"/>
  <c r="BE69" i="18" s="1"/>
  <c r="BX69" i="18" s="1"/>
  <c r="AQ68" i="18"/>
  <c r="BD60" i="18"/>
  <c r="BE60" i="18" s="1"/>
  <c r="BX60" i="18" s="1"/>
  <c r="BC43" i="18"/>
  <c r="BE43" i="18" s="1"/>
  <c r="BX43" i="18" s="1"/>
  <c r="AT40" i="18"/>
  <c r="AV40" i="18" s="1"/>
  <c r="BO40" i="18" s="1"/>
  <c r="BQ40" i="18" s="1"/>
  <c r="AT38" i="18"/>
  <c r="AV38" i="18" s="1"/>
  <c r="BO38" i="18" s="1"/>
  <c r="BQ38" i="18" s="1"/>
  <c r="AT32" i="18"/>
  <c r="AU30" i="18"/>
  <c r="BG8" i="18"/>
  <c r="AO153" i="18"/>
  <c r="AP153" i="18" s="1"/>
  <c r="BI153" i="18" s="1"/>
  <c r="BK153" i="18" s="1"/>
  <c r="AN145" i="18"/>
  <c r="BG153" i="18"/>
  <c r="AU144" i="18"/>
  <c r="AO137" i="18"/>
  <c r="AT134" i="18"/>
  <c r="BD133" i="18"/>
  <c r="BE133" i="18" s="1"/>
  <c r="BX133" i="18" s="1"/>
  <c r="BG105" i="18"/>
  <c r="BH105" i="18" s="1"/>
  <c r="BY105" i="18" s="1"/>
  <c r="AT63" i="18"/>
  <c r="BD59" i="18"/>
  <c r="AT55" i="18"/>
  <c r="AO41" i="18"/>
  <c r="BH39" i="18"/>
  <c r="BY39" i="18" s="1"/>
  <c r="BG37" i="18"/>
  <c r="BH37" i="18" s="1"/>
  <c r="BY37" i="18" s="1"/>
  <c r="AT30" i="18"/>
  <c r="BC28" i="18"/>
  <c r="BG24" i="18"/>
  <c r="AU22" i="18"/>
  <c r="AV22" i="18" s="1"/>
  <c r="BO22" i="18" s="1"/>
  <c r="BQ22" i="18" s="1"/>
  <c r="AT20" i="18"/>
  <c r="AR11" i="18"/>
  <c r="AQ70" i="18"/>
  <c r="AR70" i="18"/>
  <c r="BC105" i="18"/>
  <c r="BD105" i="18"/>
  <c r="BD153" i="18"/>
  <c r="BC153" i="18"/>
  <c r="BD47" i="18"/>
  <c r="BC47" i="18"/>
  <c r="BD63" i="18"/>
  <c r="BC63" i="18"/>
  <c r="BC95" i="18"/>
  <c r="BD95" i="18"/>
  <c r="AR34" i="18"/>
  <c r="AQ34" i="18"/>
  <c r="AQ36" i="18"/>
  <c r="AR36" i="18"/>
  <c r="BC73" i="18"/>
  <c r="BD73" i="18"/>
  <c r="AQ42" i="18"/>
  <c r="AR42" i="18"/>
  <c r="AQ154" i="18"/>
  <c r="BC151" i="18"/>
  <c r="AV149" i="18"/>
  <c r="BO149" i="18" s="1"/>
  <c r="BQ149" i="18" s="1"/>
  <c r="BG144" i="18"/>
  <c r="AU142" i="18"/>
  <c r="AT142" i="18"/>
  <c r="BH138" i="18"/>
  <c r="BY138" i="18" s="1"/>
  <c r="AO134" i="18"/>
  <c r="BD113" i="18"/>
  <c r="BD103" i="18"/>
  <c r="BE103" i="18" s="1"/>
  <c r="BX103" i="18" s="1"/>
  <c r="AR98" i="18"/>
  <c r="AS98" i="18" s="1"/>
  <c r="BL98" i="18" s="1"/>
  <c r="BN98" i="18" s="1"/>
  <c r="BD97" i="18"/>
  <c r="AR96" i="18"/>
  <c r="AS96" i="18" s="1"/>
  <c r="BL96" i="18" s="1"/>
  <c r="BN96" i="18" s="1"/>
  <c r="AQ92" i="18"/>
  <c r="BG89" i="18"/>
  <c r="BG73" i="18"/>
  <c r="BC71" i="18"/>
  <c r="BE71" i="18" s="1"/>
  <c r="BX71" i="18" s="1"/>
  <c r="AR66" i="18"/>
  <c r="AS66" i="18" s="1"/>
  <c r="BL66" i="18" s="1"/>
  <c r="BN66" i="18" s="1"/>
  <c r="BD65" i="18"/>
  <c r="AQ62" i="18"/>
  <c r="AS62" i="18" s="1"/>
  <c r="BL62" i="18" s="1"/>
  <c r="BN62" i="18" s="1"/>
  <c r="BG58" i="18"/>
  <c r="AO54" i="18"/>
  <c r="AQ40" i="18"/>
  <c r="AS40" i="18" s="1"/>
  <c r="BL40" i="18" s="1"/>
  <c r="BN40" i="18" s="1"/>
  <c r="BH35" i="18"/>
  <c r="BY35" i="18" s="1"/>
  <c r="AP35" i="18"/>
  <c r="BI35" i="18" s="1"/>
  <c r="BK35" i="18" s="1"/>
  <c r="AO33" i="18"/>
  <c r="AN17" i="18"/>
  <c r="AO14" i="18"/>
  <c r="AU11" i="18"/>
  <c r="AO10" i="18"/>
  <c r="AQ38" i="18"/>
  <c r="AQ46" i="18"/>
  <c r="BC76" i="18"/>
  <c r="AQ78" i="18"/>
  <c r="AQ94" i="18"/>
  <c r="AQ138" i="18"/>
  <c r="AQ150" i="18"/>
  <c r="AQ53" i="18"/>
  <c r="AR133" i="18"/>
  <c r="AR76" i="18"/>
  <c r="BG154" i="18"/>
  <c r="BG149" i="18"/>
  <c r="AU147" i="18"/>
  <c r="AO145" i="18"/>
  <c r="AO140" i="18"/>
  <c r="BC135" i="18"/>
  <c r="AN134" i="18"/>
  <c r="BD99" i="18"/>
  <c r="BE99" i="18" s="1"/>
  <c r="BX99" i="18" s="1"/>
  <c r="BC97" i="18"/>
  <c r="AU94" i="18"/>
  <c r="AU72" i="18"/>
  <c r="BD67" i="18"/>
  <c r="BE67" i="18" s="1"/>
  <c r="BX67" i="18" s="1"/>
  <c r="BC65" i="18"/>
  <c r="AT56" i="18"/>
  <c r="AN54" i="18"/>
  <c r="BG48" i="18"/>
  <c r="BD45" i="18"/>
  <c r="BE45" i="18" s="1"/>
  <c r="BX45" i="18" s="1"/>
  <c r="AN41" i="18"/>
  <c r="AR38" i="18"/>
  <c r="AN33" i="18"/>
  <c r="AN28" i="18"/>
  <c r="AO18" i="18"/>
  <c r="AQ8" i="18"/>
  <c r="AS8" i="18" s="1"/>
  <c r="BL8" i="18" s="1"/>
  <c r="BN8" i="18" s="1"/>
  <c r="AU152" i="18"/>
  <c r="AT152" i="18"/>
  <c r="AO150" i="18"/>
  <c r="AP150" i="18" s="1"/>
  <c r="BI150" i="18" s="1"/>
  <c r="BK150" i="18" s="1"/>
  <c r="AT147" i="18"/>
  <c r="BC145" i="18"/>
  <c r="AN140" i="18"/>
  <c r="BD135" i="18"/>
  <c r="BD119" i="18"/>
  <c r="AN92" i="18"/>
  <c r="AU88" i="18"/>
  <c r="BC87" i="18"/>
  <c r="BC81" i="18"/>
  <c r="AU78" i="18"/>
  <c r="AT71" i="18"/>
  <c r="AN70" i="18"/>
  <c r="AU62" i="18"/>
  <c r="AU55" i="18"/>
  <c r="BC48" i="18"/>
  <c r="AO25" i="18"/>
  <c r="AU19" i="18"/>
  <c r="AN18" i="18"/>
  <c r="AR17" i="18"/>
  <c r="AR15" i="18"/>
  <c r="AS15" i="18" s="1"/>
  <c r="BL15" i="18" s="1"/>
  <c r="BN15" i="18" s="1"/>
  <c r="AO12" i="18"/>
  <c r="AQ11" i="18"/>
  <c r="AV133" i="18"/>
  <c r="BO133" i="18" s="1"/>
  <c r="BQ133" i="18" s="1"/>
  <c r="BH136" i="18"/>
  <c r="BY136" i="18" s="1"/>
  <c r="BH146" i="18"/>
  <c r="BY146" i="18" s="1"/>
  <c r="BH152" i="18"/>
  <c r="BY152" i="18" s="1"/>
  <c r="AV145" i="18"/>
  <c r="BO145" i="18" s="1"/>
  <c r="BQ145" i="18" s="1"/>
  <c r="BH33" i="18"/>
  <c r="BY33" i="18" s="1"/>
  <c r="AP146" i="18"/>
  <c r="BI146" i="18" s="1"/>
  <c r="BK146" i="18" s="1"/>
  <c r="AV153" i="18"/>
  <c r="BO153" i="18" s="1"/>
  <c r="BQ153" i="18" s="1"/>
  <c r="BH141" i="18"/>
  <c r="BY141" i="18" s="1"/>
  <c r="AP75" i="18"/>
  <c r="BI75" i="18" s="1"/>
  <c r="BK75" i="18" s="1"/>
  <c r="AP149" i="18"/>
  <c r="BI149" i="18" s="1"/>
  <c r="BK149" i="18" s="1"/>
  <c r="BH45" i="18"/>
  <c r="BY45" i="18" s="1"/>
  <c r="AV25" i="18"/>
  <c r="BO25" i="18" s="1"/>
  <c r="BQ25" i="18" s="1"/>
  <c r="BH155" i="18"/>
  <c r="BY155" i="18" s="1"/>
  <c r="BH23" i="18"/>
  <c r="BY23" i="18" s="1"/>
  <c r="BH43" i="18"/>
  <c r="BY43" i="18" s="1"/>
  <c r="AP151" i="18"/>
  <c r="BI151" i="18" s="1"/>
  <c r="BK151" i="18" s="1"/>
  <c r="BH147" i="18"/>
  <c r="BY147" i="18" s="1"/>
  <c r="AV146" i="18"/>
  <c r="BO146" i="18" s="1"/>
  <c r="BQ146" i="18" s="1"/>
  <c r="AV143" i="18"/>
  <c r="BO143" i="18" s="1"/>
  <c r="BQ143" i="18" s="1"/>
  <c r="AP141" i="18"/>
  <c r="BI141" i="18" s="1"/>
  <c r="BK141" i="18" s="1"/>
  <c r="BH140" i="18"/>
  <c r="BY140" i="18" s="1"/>
  <c r="AV135" i="18"/>
  <c r="BO135" i="18" s="1"/>
  <c r="BQ135" i="18" s="1"/>
  <c r="AV107" i="18"/>
  <c r="BO107" i="18" s="1"/>
  <c r="BQ107" i="18" s="1"/>
  <c r="AS74" i="18"/>
  <c r="BL74" i="18" s="1"/>
  <c r="BN74" i="18" s="1"/>
  <c r="AP39" i="18"/>
  <c r="BI39" i="18" s="1"/>
  <c r="BK39" i="18" s="1"/>
  <c r="AV34" i="18"/>
  <c r="BO34" i="18" s="1"/>
  <c r="BQ34" i="18" s="1"/>
  <c r="AS13" i="18"/>
  <c r="BL13" i="18" s="1"/>
  <c r="BN13" i="18" s="1"/>
  <c r="AV137" i="18"/>
  <c r="BO137" i="18" s="1"/>
  <c r="BQ137" i="18" s="1"/>
  <c r="AV136" i="18"/>
  <c r="BO136" i="18" s="1"/>
  <c r="BQ136" i="18" s="1"/>
  <c r="BH76" i="18"/>
  <c r="BY76" i="18" s="1"/>
  <c r="AP155" i="18"/>
  <c r="BI155" i="18" s="1"/>
  <c r="BK155" i="18" s="1"/>
  <c r="AP143" i="18"/>
  <c r="BI143" i="18" s="1"/>
  <c r="BK143" i="18" s="1"/>
  <c r="BH139" i="18"/>
  <c r="BY139" i="18" s="1"/>
  <c r="AV138" i="18"/>
  <c r="BO138" i="18" s="1"/>
  <c r="BQ138" i="18" s="1"/>
  <c r="BH107" i="18"/>
  <c r="BY107" i="18" s="1"/>
  <c r="AP43" i="18"/>
  <c r="BI43" i="18" s="1"/>
  <c r="BK43" i="18" s="1"/>
  <c r="AV42" i="18"/>
  <c r="BO42" i="18" s="1"/>
  <c r="BQ42" i="18" s="1"/>
  <c r="BH29" i="18"/>
  <c r="BY29" i="18" s="1"/>
  <c r="BE14" i="18"/>
  <c r="BX14" i="18" s="1"/>
  <c r="AP19" i="18"/>
  <c r="BI19" i="18" s="1"/>
  <c r="BK19" i="18" s="1"/>
  <c r="BE18" i="18"/>
  <c r="BX18" i="18" s="1"/>
  <c r="AP148" i="18"/>
  <c r="BI148" i="18" s="1"/>
  <c r="BK148" i="18" s="1"/>
  <c r="BH145" i="18"/>
  <c r="BY145" i="18" s="1"/>
  <c r="BH137" i="18"/>
  <c r="BY137" i="18" s="1"/>
  <c r="AV106" i="18"/>
  <c r="BO106" i="18" s="1"/>
  <c r="BQ106" i="18" s="1"/>
  <c r="BH60" i="18"/>
  <c r="BY60" i="18" s="1"/>
  <c r="BE37" i="18"/>
  <c r="BX37" i="18" s="1"/>
  <c r="AV28" i="18"/>
  <c r="BO28" i="18" s="1"/>
  <c r="BQ28" i="18" s="1"/>
  <c r="BH27" i="18"/>
  <c r="BY27" i="18" s="1"/>
  <c r="AV26" i="18"/>
  <c r="BO26" i="18" s="1"/>
  <c r="BQ26" i="18" s="1"/>
  <c r="BH151" i="18"/>
  <c r="BY151" i="18" s="1"/>
  <c r="AP147" i="18"/>
  <c r="BI147" i="18" s="1"/>
  <c r="BK147" i="18" s="1"/>
  <c r="BH143" i="18"/>
  <c r="BY143" i="18" s="1"/>
  <c r="AP139" i="18"/>
  <c r="BI139" i="18" s="1"/>
  <c r="BK139" i="18" s="1"/>
  <c r="BH135" i="18"/>
  <c r="BY135" i="18" s="1"/>
  <c r="AV44" i="18"/>
  <c r="BO44" i="18" s="1"/>
  <c r="BQ44" i="18" s="1"/>
  <c r="AP27" i="18"/>
  <c r="BI27" i="18" s="1"/>
  <c r="BK27" i="18" s="1"/>
  <c r="AP21" i="18"/>
  <c r="BI21" i="18" s="1"/>
  <c r="BK21" i="18" s="1"/>
  <c r="AV17" i="18"/>
  <c r="BO17" i="18" s="1"/>
  <c r="BQ17" i="18" s="1"/>
  <c r="AV155" i="18"/>
  <c r="BO155" i="18" s="1"/>
  <c r="BQ155" i="18" s="1"/>
  <c r="AV154" i="18"/>
  <c r="BO154" i="18" s="1"/>
  <c r="BQ154" i="18" s="1"/>
  <c r="AV148" i="18"/>
  <c r="BO148" i="18" s="1"/>
  <c r="BQ148" i="18" s="1"/>
  <c r="AV140" i="18"/>
  <c r="BO140" i="18" s="1"/>
  <c r="BQ140" i="18" s="1"/>
  <c r="AV59" i="18"/>
  <c r="BO59" i="18" s="1"/>
  <c r="BQ59" i="18" s="1"/>
  <c r="BH19" i="18"/>
  <c r="BY19" i="18" s="1"/>
  <c r="AS9" i="18"/>
  <c r="BL9" i="18" s="1"/>
  <c r="BN9" i="18" s="1"/>
  <c r="BE8" i="18"/>
  <c r="BX8" i="18" s="1"/>
  <c r="AN130" i="18"/>
  <c r="BD124" i="18"/>
  <c r="AR123" i="18"/>
  <c r="BD116" i="18"/>
  <c r="AO114" i="18"/>
  <c r="BD108" i="18"/>
  <c r="BG97" i="18"/>
  <c r="AN78" i="18"/>
  <c r="AO78" i="18"/>
  <c r="BD154" i="18"/>
  <c r="BD150" i="18"/>
  <c r="BD148" i="18"/>
  <c r="AR145" i="18"/>
  <c r="BD144" i="18"/>
  <c r="AR143" i="18"/>
  <c r="BD142" i="18"/>
  <c r="AR141" i="18"/>
  <c r="BD140" i="18"/>
  <c r="AR139" i="18"/>
  <c r="BD138" i="18"/>
  <c r="AR137" i="18"/>
  <c r="BD136" i="18"/>
  <c r="AR135" i="18"/>
  <c r="BD134" i="18"/>
  <c r="BD132" i="18"/>
  <c r="AQ132" i="18"/>
  <c r="AS132" i="18" s="1"/>
  <c r="BL132" i="18" s="1"/>
  <c r="BN132" i="18" s="1"/>
  <c r="BG131" i="18"/>
  <c r="AN131" i="18"/>
  <c r="BC129" i="18"/>
  <c r="AT129" i="18"/>
  <c r="BD128" i="18"/>
  <c r="AQ128" i="18"/>
  <c r="AS128" i="18" s="1"/>
  <c r="BL128" i="18" s="1"/>
  <c r="BN128" i="18" s="1"/>
  <c r="AT125" i="18"/>
  <c r="AU125" i="18"/>
  <c r="AT121" i="18"/>
  <c r="AT117" i="18"/>
  <c r="AT113" i="18"/>
  <c r="AT109" i="18"/>
  <c r="AN107" i="18"/>
  <c r="AO107" i="18"/>
  <c r="AR107" i="18"/>
  <c r="AT92" i="18"/>
  <c r="AU92" i="18"/>
  <c r="AR92" i="18"/>
  <c r="AN89" i="18"/>
  <c r="AR89" i="18"/>
  <c r="BD85" i="18"/>
  <c r="BG79" i="18"/>
  <c r="AT79" i="18"/>
  <c r="AU79" i="18"/>
  <c r="BC72" i="18"/>
  <c r="BD72" i="18"/>
  <c r="AT66" i="18"/>
  <c r="AU66" i="18"/>
  <c r="AU132" i="18"/>
  <c r="BG130" i="18"/>
  <c r="AU128" i="18"/>
  <c r="AO126" i="18"/>
  <c r="AO122" i="18"/>
  <c r="AR115" i="18"/>
  <c r="BG114" i="18"/>
  <c r="BC80" i="18"/>
  <c r="BD80" i="18"/>
  <c r="AT9" i="18"/>
  <c r="AU9" i="18"/>
  <c r="AR155" i="18"/>
  <c r="AR153" i="18"/>
  <c r="AR149" i="18"/>
  <c r="BD146" i="18"/>
  <c r="AQ155" i="18"/>
  <c r="BC154" i="18"/>
  <c r="AQ153" i="18"/>
  <c r="BC152" i="18"/>
  <c r="AQ151" i="18"/>
  <c r="BC150" i="18"/>
  <c r="AQ149" i="18"/>
  <c r="BC148" i="18"/>
  <c r="AQ147" i="18"/>
  <c r="BC146" i="18"/>
  <c r="AQ145" i="18"/>
  <c r="BC144" i="18"/>
  <c r="AQ143" i="18"/>
  <c r="BC142" i="18"/>
  <c r="AQ141" i="18"/>
  <c r="BC140" i="18"/>
  <c r="AQ139" i="18"/>
  <c r="BC138" i="18"/>
  <c r="AQ137" i="18"/>
  <c r="BC136" i="18"/>
  <c r="AQ135" i="18"/>
  <c r="AS135" i="18" s="1"/>
  <c r="BL135" i="18" s="1"/>
  <c r="BN135" i="18" s="1"/>
  <c r="BC134" i="18"/>
  <c r="AN132" i="18"/>
  <c r="AO132" i="18"/>
  <c r="AU130" i="18"/>
  <c r="BD129" i="18"/>
  <c r="BG128" i="18"/>
  <c r="AN128" i="18"/>
  <c r="BD126" i="18"/>
  <c r="AR125" i="18"/>
  <c r="AN124" i="18"/>
  <c r="BD122" i="18"/>
  <c r="AR121" i="18"/>
  <c r="AN120" i="18"/>
  <c r="BD118" i="18"/>
  <c r="AR117" i="18"/>
  <c r="AN116" i="18"/>
  <c r="BD114" i="18"/>
  <c r="AR113" i="18"/>
  <c r="AN112" i="18"/>
  <c r="BD110" i="18"/>
  <c r="AR109" i="18"/>
  <c r="AN108" i="18"/>
  <c r="AQ106" i="18"/>
  <c r="AR106" i="18"/>
  <c r="AO89" i="18"/>
  <c r="BD88" i="18"/>
  <c r="AN86" i="18"/>
  <c r="BD120" i="18"/>
  <c r="AR119" i="18"/>
  <c r="AO118" i="18"/>
  <c r="BD112" i="18"/>
  <c r="AR111" i="18"/>
  <c r="AO110" i="18"/>
  <c r="AT99" i="18"/>
  <c r="BG78" i="18"/>
  <c r="AQ59" i="18"/>
  <c r="AR59" i="18"/>
  <c r="BC9" i="18"/>
  <c r="BD9" i="18"/>
  <c r="BD152" i="18"/>
  <c r="AR151" i="18"/>
  <c r="AR147" i="18"/>
  <c r="AR154" i="18"/>
  <c r="BD151" i="18"/>
  <c r="AR150" i="18"/>
  <c r="BD149" i="18"/>
  <c r="AR148" i="18"/>
  <c r="AS148" i="18" s="1"/>
  <c r="BL148" i="18" s="1"/>
  <c r="BN148" i="18" s="1"/>
  <c r="BD147" i="18"/>
  <c r="BE147" i="18" s="1"/>
  <c r="BX147" i="18" s="1"/>
  <c r="AR146" i="18"/>
  <c r="AS146" i="18" s="1"/>
  <c r="BL146" i="18" s="1"/>
  <c r="BN146" i="18" s="1"/>
  <c r="BD145" i="18"/>
  <c r="AR144" i="18"/>
  <c r="AS144" i="18" s="1"/>
  <c r="BL144" i="18" s="1"/>
  <c r="BN144" i="18" s="1"/>
  <c r="BD143" i="18"/>
  <c r="BE143" i="18" s="1"/>
  <c r="BX143" i="18" s="1"/>
  <c r="AR142" i="18"/>
  <c r="AS142" i="18" s="1"/>
  <c r="BL142" i="18" s="1"/>
  <c r="BN142" i="18" s="1"/>
  <c r="BD141" i="18"/>
  <c r="BE141" i="18" s="1"/>
  <c r="BX141" i="18" s="1"/>
  <c r="AR140" i="18"/>
  <c r="AS140" i="18" s="1"/>
  <c r="BL140" i="18" s="1"/>
  <c r="BN140" i="18" s="1"/>
  <c r="BD139" i="18"/>
  <c r="BD137" i="18"/>
  <c r="BE137" i="18" s="1"/>
  <c r="BX137" i="18" s="1"/>
  <c r="AR136" i="18"/>
  <c r="AS136" i="18" s="1"/>
  <c r="BL136" i="18" s="1"/>
  <c r="BN136" i="18" s="1"/>
  <c r="AR134" i="18"/>
  <c r="AS134" i="18" s="1"/>
  <c r="BL134" i="18" s="1"/>
  <c r="BN134" i="18" s="1"/>
  <c r="AO133" i="18"/>
  <c r="AN133" i="18"/>
  <c r="AQ133" i="18"/>
  <c r="AT132" i="18"/>
  <c r="AR131" i="18"/>
  <c r="BC131" i="18"/>
  <c r="BE131" i="18" s="1"/>
  <c r="BX131" i="18" s="1"/>
  <c r="AU131" i="18"/>
  <c r="AQ130" i="18"/>
  <c r="AS130" i="18" s="1"/>
  <c r="BL130" i="18" s="1"/>
  <c r="BN130" i="18" s="1"/>
  <c r="BG129" i="18"/>
  <c r="AR127" i="18"/>
  <c r="BC127" i="18"/>
  <c r="BE127" i="18" s="1"/>
  <c r="BX127" i="18" s="1"/>
  <c r="AN126" i="18"/>
  <c r="AT123" i="18"/>
  <c r="AU123" i="18"/>
  <c r="AN122" i="18"/>
  <c r="AT119" i="18"/>
  <c r="AU119" i="18"/>
  <c r="AT115" i="18"/>
  <c r="AU115" i="18"/>
  <c r="AT111" i="18"/>
  <c r="AU111" i="18"/>
  <c r="BC104" i="18"/>
  <c r="BD104" i="18"/>
  <c r="AN101" i="18"/>
  <c r="AO101" i="18"/>
  <c r="AQ101" i="18"/>
  <c r="AR101" i="18"/>
  <c r="AT98" i="18"/>
  <c r="AU98" i="18"/>
  <c r="BD96" i="18"/>
  <c r="BD93" i="18"/>
  <c r="BE93" i="18" s="1"/>
  <c r="BX93" i="18" s="1"/>
  <c r="BG87" i="18"/>
  <c r="AT87" i="18"/>
  <c r="BC85" i="18"/>
  <c r="AT84" i="18"/>
  <c r="AU84" i="18"/>
  <c r="AR84" i="18"/>
  <c r="AS84" i="18" s="1"/>
  <c r="BL84" i="18" s="1"/>
  <c r="BN84" i="18" s="1"/>
  <c r="AN81" i="18"/>
  <c r="AR81" i="18"/>
  <c r="BD77" i="18"/>
  <c r="BE77" i="18" s="1"/>
  <c r="BX77" i="18" s="1"/>
  <c r="AT76" i="18"/>
  <c r="AU76" i="18"/>
  <c r="AT74" i="18"/>
  <c r="AU74" i="18"/>
  <c r="BG65" i="18"/>
  <c r="BC64" i="18"/>
  <c r="BD64" i="18"/>
  <c r="BG127" i="18"/>
  <c r="AO127" i="18"/>
  <c r="AU126" i="18"/>
  <c r="AQ126" i="18"/>
  <c r="AS126" i="18" s="1"/>
  <c r="BL126" i="18" s="1"/>
  <c r="BN126" i="18" s="1"/>
  <c r="BG125" i="18"/>
  <c r="BC125" i="18"/>
  <c r="BE125" i="18" s="1"/>
  <c r="BX125" i="18" s="1"/>
  <c r="AO125" i="18"/>
  <c r="AU124" i="18"/>
  <c r="AQ124" i="18"/>
  <c r="AS124" i="18" s="1"/>
  <c r="BL124" i="18" s="1"/>
  <c r="BN124" i="18" s="1"/>
  <c r="BG123" i="18"/>
  <c r="BC123" i="18"/>
  <c r="BE123" i="18" s="1"/>
  <c r="BX123" i="18" s="1"/>
  <c r="AO123" i="18"/>
  <c r="AU122" i="18"/>
  <c r="AQ122" i="18"/>
  <c r="AS122" i="18" s="1"/>
  <c r="BL122" i="18" s="1"/>
  <c r="BN122" i="18" s="1"/>
  <c r="BG121" i="18"/>
  <c r="BC121" i="18"/>
  <c r="BE121" i="18" s="1"/>
  <c r="BX121" i="18" s="1"/>
  <c r="AO121" i="18"/>
  <c r="AU120" i="18"/>
  <c r="AQ120" i="18"/>
  <c r="AS120" i="18" s="1"/>
  <c r="BL120" i="18" s="1"/>
  <c r="BN120" i="18" s="1"/>
  <c r="BG119" i="18"/>
  <c r="BC119" i="18"/>
  <c r="AO119" i="18"/>
  <c r="AU118" i="18"/>
  <c r="AQ118" i="18"/>
  <c r="AS118" i="18" s="1"/>
  <c r="BL118" i="18" s="1"/>
  <c r="BN118" i="18" s="1"/>
  <c r="BG117" i="18"/>
  <c r="BC117" i="18"/>
  <c r="AO117" i="18"/>
  <c r="AU116" i="18"/>
  <c r="AQ116" i="18"/>
  <c r="AS116" i="18" s="1"/>
  <c r="BL116" i="18" s="1"/>
  <c r="BN116" i="18" s="1"/>
  <c r="BG115" i="18"/>
  <c r="BC115" i="18"/>
  <c r="BE115" i="18" s="1"/>
  <c r="BX115" i="18" s="1"/>
  <c r="AO115" i="18"/>
  <c r="AU114" i="18"/>
  <c r="AQ114" i="18"/>
  <c r="AS114" i="18" s="1"/>
  <c r="BL114" i="18" s="1"/>
  <c r="BN114" i="18" s="1"/>
  <c r="BG113" i="18"/>
  <c r="BC113" i="18"/>
  <c r="AO113" i="18"/>
  <c r="AU112" i="18"/>
  <c r="AQ112" i="18"/>
  <c r="AS112" i="18" s="1"/>
  <c r="BL112" i="18" s="1"/>
  <c r="BN112" i="18" s="1"/>
  <c r="BG111" i="18"/>
  <c r="BC111" i="18"/>
  <c r="BE111" i="18" s="1"/>
  <c r="BX111" i="18" s="1"/>
  <c r="AO111" i="18"/>
  <c r="AU110" i="18"/>
  <c r="AQ110" i="18"/>
  <c r="AS110" i="18" s="1"/>
  <c r="BL110" i="18" s="1"/>
  <c r="BN110" i="18" s="1"/>
  <c r="BG109" i="18"/>
  <c r="BC109" i="18"/>
  <c r="BE109" i="18" s="1"/>
  <c r="BX109" i="18" s="1"/>
  <c r="AO109" i="18"/>
  <c r="AU108" i="18"/>
  <c r="AQ108" i="18"/>
  <c r="AS108" i="18" s="1"/>
  <c r="BL108" i="18" s="1"/>
  <c r="BN108" i="18" s="1"/>
  <c r="BC107" i="18"/>
  <c r="BE107" i="18" s="1"/>
  <c r="BX107" i="18" s="1"/>
  <c r="AO106" i="18"/>
  <c r="AO105" i="18"/>
  <c r="AT105" i="18"/>
  <c r="AT104" i="18"/>
  <c r="BH103" i="18"/>
  <c r="BY103" i="18" s="1"/>
  <c r="BC102" i="18"/>
  <c r="BD102" i="18"/>
  <c r="AN99" i="18"/>
  <c r="AP99" i="18" s="1"/>
  <c r="BI99" i="18" s="1"/>
  <c r="BK99" i="18" s="1"/>
  <c r="AR99" i="18"/>
  <c r="AT96" i="18"/>
  <c r="BH95" i="18"/>
  <c r="BY95" i="18" s="1"/>
  <c r="BD94" i="18"/>
  <c r="BD91" i="18"/>
  <c r="BE91" i="18" s="1"/>
  <c r="BX91" i="18" s="1"/>
  <c r="AT90" i="18"/>
  <c r="AV90" i="18" s="1"/>
  <c r="BO90" i="18" s="1"/>
  <c r="BQ90" i="18" s="1"/>
  <c r="AR90" i="18"/>
  <c r="AS90" i="18" s="1"/>
  <c r="BL90" i="18" s="1"/>
  <c r="BN90" i="18" s="1"/>
  <c r="AN87" i="18"/>
  <c r="AP87" i="18" s="1"/>
  <c r="BI87" i="18" s="1"/>
  <c r="BK87" i="18" s="1"/>
  <c r="AR87" i="18"/>
  <c r="BC86" i="18"/>
  <c r="BD86" i="18"/>
  <c r="BG84" i="18"/>
  <c r="BD83" i="18"/>
  <c r="BE83" i="18" s="1"/>
  <c r="BX83" i="18" s="1"/>
  <c r="AT82" i="18"/>
  <c r="AV82" i="18" s="1"/>
  <c r="BO82" i="18" s="1"/>
  <c r="BQ82" i="18" s="1"/>
  <c r="AR82" i="18"/>
  <c r="AS82" i="18" s="1"/>
  <c r="BL82" i="18" s="1"/>
  <c r="BN82" i="18" s="1"/>
  <c r="AN79" i="18"/>
  <c r="AP79" i="18" s="1"/>
  <c r="BI79" i="18" s="1"/>
  <c r="BK79" i="18" s="1"/>
  <c r="AQ79" i="18"/>
  <c r="AR79" i="18"/>
  <c r="BC78" i="18"/>
  <c r="BD78" i="18"/>
  <c r="AT77" i="18"/>
  <c r="AU77" i="18"/>
  <c r="AU75" i="18"/>
  <c r="AT75" i="18"/>
  <c r="AN69" i="18"/>
  <c r="AO69" i="18"/>
  <c r="AQ69" i="18"/>
  <c r="AR69" i="18"/>
  <c r="AT67" i="18"/>
  <c r="BD61" i="18"/>
  <c r="AN60" i="18"/>
  <c r="AQ60" i="18"/>
  <c r="AR60" i="18"/>
  <c r="BC106" i="18"/>
  <c r="BE106" i="18" s="1"/>
  <c r="BX106" i="18" s="1"/>
  <c r="AQ105" i="18"/>
  <c r="AT102" i="18"/>
  <c r="BC100" i="18"/>
  <c r="BD100" i="18"/>
  <c r="AN97" i="18"/>
  <c r="AP97" i="18" s="1"/>
  <c r="BI97" i="18" s="1"/>
  <c r="BK97" i="18" s="1"/>
  <c r="AQ97" i="18"/>
  <c r="AR97" i="18"/>
  <c r="AT94" i="18"/>
  <c r="AV94" i="18" s="1"/>
  <c r="BO94" i="18" s="1"/>
  <c r="BQ94" i="18" s="1"/>
  <c r="AN93" i="18"/>
  <c r="AP93" i="18" s="1"/>
  <c r="BI93" i="18" s="1"/>
  <c r="BK93" i="18" s="1"/>
  <c r="AQ93" i="18"/>
  <c r="AR93" i="18"/>
  <c r="BC92" i="18"/>
  <c r="BD92" i="18"/>
  <c r="BH91" i="18"/>
  <c r="BY91" i="18" s="1"/>
  <c r="BD89" i="18"/>
  <c r="BE89" i="18" s="1"/>
  <c r="BX89" i="18" s="1"/>
  <c r="AT88" i="18"/>
  <c r="AR88" i="18"/>
  <c r="AS88" i="18" s="1"/>
  <c r="BL88" i="18" s="1"/>
  <c r="BN88" i="18" s="1"/>
  <c r="AN85" i="18"/>
  <c r="AP85" i="18" s="1"/>
  <c r="BI85" i="18" s="1"/>
  <c r="BK85" i="18" s="1"/>
  <c r="AQ85" i="18"/>
  <c r="AR85" i="18"/>
  <c r="BD84" i="18"/>
  <c r="BH83" i="18"/>
  <c r="BY83" i="18" s="1"/>
  <c r="BG82" i="18"/>
  <c r="BD81" i="18"/>
  <c r="AT80" i="18"/>
  <c r="AR80" i="18"/>
  <c r="AS80" i="18" s="1"/>
  <c r="BL80" i="18" s="1"/>
  <c r="BN80" i="18" s="1"/>
  <c r="AN77" i="18"/>
  <c r="AP77" i="18" s="1"/>
  <c r="BI77" i="18" s="1"/>
  <c r="BK77" i="18" s="1"/>
  <c r="AR77" i="18"/>
  <c r="AN74" i="18"/>
  <c r="BC132" i="18"/>
  <c r="AQ131" i="18"/>
  <c r="BC130" i="18"/>
  <c r="BE130" i="18" s="1"/>
  <c r="BX130" i="18" s="1"/>
  <c r="AQ129" i="18"/>
  <c r="BC128" i="18"/>
  <c r="AQ127" i="18"/>
  <c r="BC126" i="18"/>
  <c r="AQ125" i="18"/>
  <c r="BC124" i="18"/>
  <c r="AQ123" i="18"/>
  <c r="BC122" i="18"/>
  <c r="AQ121" i="18"/>
  <c r="BC120" i="18"/>
  <c r="AQ119" i="18"/>
  <c r="BC118" i="18"/>
  <c r="AQ117" i="18"/>
  <c r="BC116" i="18"/>
  <c r="AQ115" i="18"/>
  <c r="BC114" i="18"/>
  <c r="AQ113" i="18"/>
  <c r="BC112" i="18"/>
  <c r="AQ111" i="18"/>
  <c r="BC110" i="18"/>
  <c r="AQ109" i="18"/>
  <c r="BC108" i="18"/>
  <c r="AR105" i="18"/>
  <c r="AU104" i="18"/>
  <c r="AN103" i="18"/>
  <c r="AP103" i="18" s="1"/>
  <c r="BI103" i="18" s="1"/>
  <c r="BK103" i="18" s="1"/>
  <c r="AR103" i="18"/>
  <c r="BG101" i="18"/>
  <c r="AT100" i="18"/>
  <c r="AV100" i="18" s="1"/>
  <c r="BO100" i="18" s="1"/>
  <c r="BQ100" i="18" s="1"/>
  <c r="BH99" i="18"/>
  <c r="BY99" i="18" s="1"/>
  <c r="BD98" i="18"/>
  <c r="AU96" i="18"/>
  <c r="AN95" i="18"/>
  <c r="AP95" i="18" s="1"/>
  <c r="BI95" i="18" s="1"/>
  <c r="BK95" i="18" s="1"/>
  <c r="AQ95" i="18"/>
  <c r="AR95" i="18"/>
  <c r="BG93" i="18"/>
  <c r="AN91" i="18"/>
  <c r="AP91" i="18" s="1"/>
  <c r="BI91" i="18" s="1"/>
  <c r="BK91" i="18" s="1"/>
  <c r="AR91" i="18"/>
  <c r="BD90" i="18"/>
  <c r="BD87" i="18"/>
  <c r="AT86" i="18"/>
  <c r="AR86" i="18"/>
  <c r="AS86" i="18" s="1"/>
  <c r="BL86" i="18" s="1"/>
  <c r="BN86" i="18" s="1"/>
  <c r="BG85" i="18"/>
  <c r="AN83" i="18"/>
  <c r="AP83" i="18" s="1"/>
  <c r="BI83" i="18" s="1"/>
  <c r="BK83" i="18" s="1"/>
  <c r="AQ83" i="18"/>
  <c r="AR83" i="18"/>
  <c r="BC82" i="18"/>
  <c r="BD82" i="18"/>
  <c r="AT81" i="18"/>
  <c r="AU81" i="18"/>
  <c r="BG80" i="18"/>
  <c r="AN80" i="18"/>
  <c r="AO80" i="18"/>
  <c r="BD79" i="18"/>
  <c r="BE79" i="18" s="1"/>
  <c r="BX79" i="18" s="1"/>
  <c r="AT78" i="18"/>
  <c r="BG77" i="18"/>
  <c r="BC61" i="18"/>
  <c r="AO60" i="18"/>
  <c r="AN50" i="18"/>
  <c r="AO50" i="18"/>
  <c r="AR50" i="18"/>
  <c r="AQ75" i="18"/>
  <c r="AO73" i="18"/>
  <c r="AP73" i="18" s="1"/>
  <c r="BI73" i="18" s="1"/>
  <c r="BK73" i="18" s="1"/>
  <c r="AU73" i="18"/>
  <c r="AT72" i="18"/>
  <c r="BH71" i="18"/>
  <c r="BY71" i="18" s="1"/>
  <c r="BC70" i="18"/>
  <c r="BD70" i="18"/>
  <c r="AN67" i="18"/>
  <c r="AP67" i="18" s="1"/>
  <c r="BI67" i="18" s="1"/>
  <c r="BK67" i="18" s="1"/>
  <c r="AQ67" i="18"/>
  <c r="AR67" i="18"/>
  <c r="AT64" i="18"/>
  <c r="BH63" i="18"/>
  <c r="BY63" i="18" s="1"/>
  <c r="BD62" i="18"/>
  <c r="BH61" i="18"/>
  <c r="BY61" i="18" s="1"/>
  <c r="AV57" i="18"/>
  <c r="BO57" i="18" s="1"/>
  <c r="BQ57" i="18" s="1"/>
  <c r="AN49" i="18"/>
  <c r="BG104" i="18"/>
  <c r="AO104" i="18"/>
  <c r="AP104" i="18" s="1"/>
  <c r="BI104" i="18" s="1"/>
  <c r="BK104" i="18" s="1"/>
  <c r="AU103" i="18"/>
  <c r="AV103" i="18" s="1"/>
  <c r="BO103" i="18" s="1"/>
  <c r="BQ103" i="18" s="1"/>
  <c r="BG102" i="18"/>
  <c r="AO102" i="18"/>
  <c r="AP102" i="18" s="1"/>
  <c r="BI102" i="18" s="1"/>
  <c r="BK102" i="18" s="1"/>
  <c r="AU101" i="18"/>
  <c r="AV101" i="18" s="1"/>
  <c r="BO101" i="18" s="1"/>
  <c r="BQ101" i="18" s="1"/>
  <c r="BG100" i="18"/>
  <c r="AO100" i="18"/>
  <c r="AP100" i="18" s="1"/>
  <c r="BI100" i="18" s="1"/>
  <c r="BK100" i="18" s="1"/>
  <c r="AU99" i="18"/>
  <c r="BG98" i="18"/>
  <c r="BH98" i="18" s="1"/>
  <c r="BY98" i="18" s="1"/>
  <c r="AO98" i="18"/>
  <c r="AP98" i="18" s="1"/>
  <c r="BI98" i="18" s="1"/>
  <c r="BK98" i="18" s="1"/>
  <c r="AU97" i="18"/>
  <c r="AV97" i="18" s="1"/>
  <c r="BO97" i="18" s="1"/>
  <c r="BQ97" i="18" s="1"/>
  <c r="BG96" i="18"/>
  <c r="AO96" i="18"/>
  <c r="AP96" i="18" s="1"/>
  <c r="BI96" i="18" s="1"/>
  <c r="BK96" i="18" s="1"/>
  <c r="AU95" i="18"/>
  <c r="BG94" i="18"/>
  <c r="AO94" i="18"/>
  <c r="AP94" i="18" s="1"/>
  <c r="BI94" i="18" s="1"/>
  <c r="BK94" i="18" s="1"/>
  <c r="AU93" i="18"/>
  <c r="AV93" i="18" s="1"/>
  <c r="BO93" i="18" s="1"/>
  <c r="BQ93" i="18" s="1"/>
  <c r="BG92" i="18"/>
  <c r="BH92" i="18" s="1"/>
  <c r="BY92" i="18" s="1"/>
  <c r="AO92" i="18"/>
  <c r="AU91" i="18"/>
  <c r="AV91" i="18" s="1"/>
  <c r="BO91" i="18" s="1"/>
  <c r="BQ91" i="18" s="1"/>
  <c r="BG90" i="18"/>
  <c r="AO90" i="18"/>
  <c r="AU89" i="18"/>
  <c r="AV89" i="18" s="1"/>
  <c r="BO89" i="18" s="1"/>
  <c r="BQ89" i="18" s="1"/>
  <c r="BG88" i="18"/>
  <c r="BH88" i="18" s="1"/>
  <c r="BY88" i="18" s="1"/>
  <c r="AO88" i="18"/>
  <c r="AU87" i="18"/>
  <c r="BG86" i="18"/>
  <c r="BH86" i="18" s="1"/>
  <c r="BY86" i="18" s="1"/>
  <c r="AO86" i="18"/>
  <c r="AU85" i="18"/>
  <c r="AV85" i="18" s="1"/>
  <c r="BO85" i="18" s="1"/>
  <c r="BQ85" i="18" s="1"/>
  <c r="AO84" i="18"/>
  <c r="AP84" i="18" s="1"/>
  <c r="BI84" i="18" s="1"/>
  <c r="BK84" i="18" s="1"/>
  <c r="AU83" i="18"/>
  <c r="AO82" i="18"/>
  <c r="AP82" i="18" s="1"/>
  <c r="BI82" i="18" s="1"/>
  <c r="BK82" i="18" s="1"/>
  <c r="AO76" i="18"/>
  <c r="AO74" i="18"/>
  <c r="AQ73" i="18"/>
  <c r="AR73" i="18"/>
  <c r="AT70" i="18"/>
  <c r="AV70" i="18" s="1"/>
  <c r="BO70" i="18" s="1"/>
  <c r="BQ70" i="18" s="1"/>
  <c r="BD68" i="18"/>
  <c r="AN65" i="18"/>
  <c r="AP65" i="18" s="1"/>
  <c r="BI65" i="18" s="1"/>
  <c r="BK65" i="18" s="1"/>
  <c r="AR65" i="18"/>
  <c r="AT62" i="18"/>
  <c r="AN61" i="18"/>
  <c r="AR61" i="18"/>
  <c r="BC55" i="18"/>
  <c r="AT53" i="18"/>
  <c r="AU53" i="18"/>
  <c r="BC74" i="18"/>
  <c r="BD74" i="18"/>
  <c r="AN71" i="18"/>
  <c r="AP71" i="18" s="1"/>
  <c r="BI71" i="18" s="1"/>
  <c r="BK71" i="18" s="1"/>
  <c r="AQ71" i="18"/>
  <c r="AR71" i="18"/>
  <c r="AT68" i="18"/>
  <c r="AV68" i="18" s="1"/>
  <c r="BO68" i="18" s="1"/>
  <c r="BQ68" i="18" s="1"/>
  <c r="BH67" i="18"/>
  <c r="BY67" i="18" s="1"/>
  <c r="BC66" i="18"/>
  <c r="BD66" i="18"/>
  <c r="AN63" i="18"/>
  <c r="AP63" i="18" s="1"/>
  <c r="BI63" i="18" s="1"/>
  <c r="BK63" i="18" s="1"/>
  <c r="AR63" i="18"/>
  <c r="AN58" i="18"/>
  <c r="AO58" i="18"/>
  <c r="AN57" i="18"/>
  <c r="AN56" i="18"/>
  <c r="BG54" i="18"/>
  <c r="AT52" i="18"/>
  <c r="AN47" i="18"/>
  <c r="AP47" i="18" s="1"/>
  <c r="BI47" i="18" s="1"/>
  <c r="BK47" i="18" s="1"/>
  <c r="AR47" i="18"/>
  <c r="BG59" i="18"/>
  <c r="AO59" i="18"/>
  <c r="AT54" i="18"/>
  <c r="AP52" i="18"/>
  <c r="BI52" i="18" s="1"/>
  <c r="BK52" i="18" s="1"/>
  <c r="AR52" i="18"/>
  <c r="AN51" i="18"/>
  <c r="BD49" i="18"/>
  <c r="AU45" i="18"/>
  <c r="AT45" i="18"/>
  <c r="AU41" i="18"/>
  <c r="AT41" i="18"/>
  <c r="BG72" i="18"/>
  <c r="BH72" i="18" s="1"/>
  <c r="BY72" i="18" s="1"/>
  <c r="AO72" i="18"/>
  <c r="AU71" i="18"/>
  <c r="BG70" i="18"/>
  <c r="AO70" i="18"/>
  <c r="AU69" i="18"/>
  <c r="AV69" i="18" s="1"/>
  <c r="BO69" i="18" s="1"/>
  <c r="BQ69" i="18" s="1"/>
  <c r="BG68" i="18"/>
  <c r="BH68" i="18" s="1"/>
  <c r="BY68" i="18" s="1"/>
  <c r="AO68" i="18"/>
  <c r="AP68" i="18" s="1"/>
  <c r="BI68" i="18" s="1"/>
  <c r="BK68" i="18" s="1"/>
  <c r="AU67" i="18"/>
  <c r="BG66" i="18"/>
  <c r="BH66" i="18" s="1"/>
  <c r="BY66" i="18" s="1"/>
  <c r="AO66" i="18"/>
  <c r="AP66" i="18" s="1"/>
  <c r="BI66" i="18" s="1"/>
  <c r="BK66" i="18" s="1"/>
  <c r="AU65" i="18"/>
  <c r="AV65" i="18" s="1"/>
  <c r="BO65" i="18" s="1"/>
  <c r="BQ65" i="18" s="1"/>
  <c r="BG64" i="18"/>
  <c r="BH64" i="18" s="1"/>
  <c r="BY64" i="18" s="1"/>
  <c r="AO64" i="18"/>
  <c r="AP64" i="18" s="1"/>
  <c r="BI64" i="18" s="1"/>
  <c r="BK64" i="18" s="1"/>
  <c r="AU63" i="18"/>
  <c r="BG62" i="18"/>
  <c r="AO62" i="18"/>
  <c r="AP62" i="18" s="1"/>
  <c r="BI62" i="18" s="1"/>
  <c r="BK62" i="18" s="1"/>
  <c r="AU61" i="18"/>
  <c r="AV61" i="18" s="1"/>
  <c r="BO61" i="18" s="1"/>
  <c r="BQ61" i="18" s="1"/>
  <c r="BC59" i="18"/>
  <c r="AR56" i="18"/>
  <c r="BD56" i="18"/>
  <c r="BE56" i="18" s="1"/>
  <c r="BX56" i="18" s="1"/>
  <c r="AQ54" i="18"/>
  <c r="AR54" i="18"/>
  <c r="AN53" i="18"/>
  <c r="BC51" i="18"/>
  <c r="BD51" i="18"/>
  <c r="BH50" i="18"/>
  <c r="BY50" i="18" s="1"/>
  <c r="AV49" i="18"/>
  <c r="BO49" i="18" s="1"/>
  <c r="BQ49" i="18" s="1"/>
  <c r="AO48" i="18"/>
  <c r="AN48" i="18"/>
  <c r="AT46" i="18"/>
  <c r="AU46" i="18"/>
  <c r="AQ31" i="18"/>
  <c r="AU31" i="18"/>
  <c r="AT31" i="18"/>
  <c r="AU60" i="18"/>
  <c r="AR57" i="18"/>
  <c r="AS57" i="18" s="1"/>
  <c r="BL57" i="18" s="1"/>
  <c r="BN57" i="18" s="1"/>
  <c r="BC53" i="18"/>
  <c r="BD53" i="18"/>
  <c r="AT50" i="18"/>
  <c r="AU43" i="18"/>
  <c r="AT43" i="18"/>
  <c r="AU39" i="18"/>
  <c r="AT39" i="18"/>
  <c r="AT29" i="18"/>
  <c r="AU29" i="18"/>
  <c r="BD29" i="18"/>
  <c r="AS44" i="18"/>
  <c r="BL44" i="18" s="1"/>
  <c r="BN44" i="18" s="1"/>
  <c r="BG44" i="18"/>
  <c r="AO44" i="18"/>
  <c r="AO42" i="18"/>
  <c r="BG40" i="18"/>
  <c r="AO40" i="18"/>
  <c r="AO38" i="18"/>
  <c r="AT37" i="18"/>
  <c r="AO34" i="18"/>
  <c r="BD23" i="18"/>
  <c r="BC23" i="18"/>
  <c r="AU58" i="18"/>
  <c r="AV58" i="18" s="1"/>
  <c r="BO58" i="18" s="1"/>
  <c r="BQ58" i="18" s="1"/>
  <c r="BG57" i="18"/>
  <c r="AO57" i="18"/>
  <c r="AU56" i="18"/>
  <c r="BG55" i="18"/>
  <c r="BH55" i="18" s="1"/>
  <c r="BY55" i="18" s="1"/>
  <c r="AO55" i="18"/>
  <c r="AP55" i="18" s="1"/>
  <c r="BI55" i="18" s="1"/>
  <c r="BK55" i="18" s="1"/>
  <c r="AU54" i="18"/>
  <c r="BG53" i="18"/>
  <c r="AO53" i="18"/>
  <c r="AU52" i="18"/>
  <c r="BG51" i="18"/>
  <c r="AO51" i="18"/>
  <c r="AU50" i="18"/>
  <c r="BG49" i="18"/>
  <c r="AO49" i="18"/>
  <c r="AQ48" i="18"/>
  <c r="AS48" i="18" s="1"/>
  <c r="BL48" i="18" s="1"/>
  <c r="BN48" i="18" s="1"/>
  <c r="BG46" i="18"/>
  <c r="AO46" i="18"/>
  <c r="AN44" i="18"/>
  <c r="AN42" i="18"/>
  <c r="AN40" i="18"/>
  <c r="BG36" i="18"/>
  <c r="AN36" i="18"/>
  <c r="AO36" i="18"/>
  <c r="AN34" i="18"/>
  <c r="BC34" i="18"/>
  <c r="BD34" i="18"/>
  <c r="BC33" i="18"/>
  <c r="BE33" i="18" s="1"/>
  <c r="BX33" i="18" s="1"/>
  <c r="AO32" i="18"/>
  <c r="AP32" i="18" s="1"/>
  <c r="BI32" i="18" s="1"/>
  <c r="BK32" i="18" s="1"/>
  <c r="AQ32" i="18"/>
  <c r="BC30" i="18"/>
  <c r="AR55" i="18"/>
  <c r="AS55" i="18" s="1"/>
  <c r="BL55" i="18" s="1"/>
  <c r="BN55" i="18" s="1"/>
  <c r="BD54" i="18"/>
  <c r="BD52" i="18"/>
  <c r="BE52" i="18" s="1"/>
  <c r="BX52" i="18" s="1"/>
  <c r="AR51" i="18"/>
  <c r="AS51" i="18" s="1"/>
  <c r="BL51" i="18" s="1"/>
  <c r="BN51" i="18" s="1"/>
  <c r="BD50" i="18"/>
  <c r="BE50" i="18" s="1"/>
  <c r="BX50" i="18" s="1"/>
  <c r="AR49" i="18"/>
  <c r="BD48" i="18"/>
  <c r="BG47" i="18"/>
  <c r="BH47" i="18" s="1"/>
  <c r="BY47" i="18" s="1"/>
  <c r="AU47" i="18"/>
  <c r="BC46" i="18"/>
  <c r="BD46" i="18"/>
  <c r="AQ35" i="18"/>
  <c r="AR35" i="18"/>
  <c r="AT35" i="18"/>
  <c r="AQ33" i="18"/>
  <c r="AR33" i="18"/>
  <c r="AT33" i="18"/>
  <c r="AT27" i="18"/>
  <c r="AU27" i="18"/>
  <c r="AR31" i="18"/>
  <c r="AO30" i="18"/>
  <c r="AR28" i="18"/>
  <c r="AN26" i="18"/>
  <c r="AR26" i="18"/>
  <c r="AN24" i="18"/>
  <c r="AQ24" i="18"/>
  <c r="AR45" i="18"/>
  <c r="BD44" i="18"/>
  <c r="AR43" i="18"/>
  <c r="BD42" i="18"/>
  <c r="AR41" i="18"/>
  <c r="BD40" i="18"/>
  <c r="AR39" i="18"/>
  <c r="AN37" i="18"/>
  <c r="AP37" i="18" s="1"/>
  <c r="BI37" i="18" s="1"/>
  <c r="BK37" i="18" s="1"/>
  <c r="AT36" i="18"/>
  <c r="AV36" i="18" s="1"/>
  <c r="BO36" i="18" s="1"/>
  <c r="BQ36" i="18" s="1"/>
  <c r="BH30" i="18"/>
  <c r="BY30" i="18" s="1"/>
  <c r="AN30" i="18"/>
  <c r="AO28" i="18"/>
  <c r="BH28" i="18"/>
  <c r="BY28" i="18" s="1"/>
  <c r="AO26" i="18"/>
  <c r="BH26" i="18"/>
  <c r="BY26" i="18" s="1"/>
  <c r="BG20" i="18"/>
  <c r="AQ45" i="18"/>
  <c r="BC44" i="18"/>
  <c r="AQ43" i="18"/>
  <c r="BC42" i="18"/>
  <c r="AQ41" i="18"/>
  <c r="BC40" i="18"/>
  <c r="AQ39" i="18"/>
  <c r="BC38" i="18"/>
  <c r="BE38" i="18" s="1"/>
  <c r="BX38" i="18" s="1"/>
  <c r="AQ37" i="18"/>
  <c r="AS37" i="18" s="1"/>
  <c r="BL37" i="18" s="1"/>
  <c r="BN37" i="18" s="1"/>
  <c r="BC36" i="18"/>
  <c r="BE36" i="18" s="1"/>
  <c r="BX36" i="18" s="1"/>
  <c r="AN25" i="18"/>
  <c r="AQ25" i="18"/>
  <c r="AT21" i="18"/>
  <c r="AU21" i="18"/>
  <c r="AT15" i="18"/>
  <c r="AU15" i="18"/>
  <c r="AT23" i="18"/>
  <c r="AV23" i="18" s="1"/>
  <c r="BO23" i="18" s="1"/>
  <c r="BQ23" i="18" s="1"/>
  <c r="AT16" i="18"/>
  <c r="BG14" i="18"/>
  <c r="BC13" i="18"/>
  <c r="BD13" i="18"/>
  <c r="BD10" i="18"/>
  <c r="AP23" i="18"/>
  <c r="BI23" i="18" s="1"/>
  <c r="BK23" i="18" s="1"/>
  <c r="BG22" i="18"/>
  <c r="AN20" i="18"/>
  <c r="AP20" i="18" s="1"/>
  <c r="BI20" i="18" s="1"/>
  <c r="BK20" i="18" s="1"/>
  <c r="AQ20" i="18"/>
  <c r="AR20" i="18"/>
  <c r="BD19" i="18"/>
  <c r="BG11" i="18"/>
  <c r="BD30" i="18"/>
  <c r="AR29" i="18"/>
  <c r="AS29" i="18" s="1"/>
  <c r="BL29" i="18" s="1"/>
  <c r="BN29" i="18" s="1"/>
  <c r="BD28" i="18"/>
  <c r="AR27" i="18"/>
  <c r="AS27" i="18" s="1"/>
  <c r="BL27" i="18" s="1"/>
  <c r="BN27" i="18" s="1"/>
  <c r="BD26" i="18"/>
  <c r="BE26" i="18" s="1"/>
  <c r="BX26" i="18" s="1"/>
  <c r="AT24" i="18"/>
  <c r="AV24" i="18" s="1"/>
  <c r="BO24" i="18" s="1"/>
  <c r="BQ24" i="18" s="1"/>
  <c r="AN22" i="18"/>
  <c r="AP22" i="18" s="1"/>
  <c r="BI22" i="18" s="1"/>
  <c r="BK22" i="18" s="1"/>
  <c r="AR22" i="18"/>
  <c r="BD21" i="18"/>
  <c r="AT19" i="18"/>
  <c r="AQ18" i="18"/>
  <c r="AR18" i="18"/>
  <c r="BC10" i="18"/>
  <c r="AR19" i="18"/>
  <c r="AN16" i="18"/>
  <c r="AP16" i="18" s="1"/>
  <c r="BI16" i="18" s="1"/>
  <c r="BK16" i="18" s="1"/>
  <c r="AQ16" i="18"/>
  <c r="AR16" i="18"/>
  <c r="AT13" i="18"/>
  <c r="AV13" i="18" s="1"/>
  <c r="BO13" i="18" s="1"/>
  <c r="BQ13" i="18" s="1"/>
  <c r="BH12" i="18"/>
  <c r="BY12" i="18" s="1"/>
  <c r="BC11" i="18"/>
  <c r="BD11" i="18"/>
  <c r="AT10" i="18"/>
  <c r="AU10" i="18"/>
  <c r="BD17" i="18"/>
  <c r="AN14" i="18"/>
  <c r="AR14" i="18"/>
  <c r="AT11" i="18"/>
  <c r="AN10" i="18"/>
  <c r="AR10" i="18"/>
  <c r="AR23" i="18"/>
  <c r="AR21" i="18"/>
  <c r="BD20" i="18"/>
  <c r="BH16" i="18"/>
  <c r="BY16" i="18" s="1"/>
  <c r="BC15" i="18"/>
  <c r="BD15" i="18"/>
  <c r="AN12" i="18"/>
  <c r="AQ12" i="18"/>
  <c r="AR12" i="18"/>
  <c r="BG10" i="18"/>
  <c r="BG17" i="18"/>
  <c r="BH17" i="18" s="1"/>
  <c r="BY17" i="18" s="1"/>
  <c r="AO17" i="18"/>
  <c r="AU16" i="18"/>
  <c r="BG15" i="18"/>
  <c r="BH15" i="18" s="1"/>
  <c r="BY15" i="18" s="1"/>
  <c r="AO15" i="18"/>
  <c r="AP15" i="18" s="1"/>
  <c r="BI15" i="18" s="1"/>
  <c r="BK15" i="18" s="1"/>
  <c r="AU14" i="18"/>
  <c r="BG13" i="18"/>
  <c r="BH13" i="18" s="1"/>
  <c r="BY13" i="18" s="1"/>
  <c r="AO13" i="18"/>
  <c r="AU12" i="18"/>
  <c r="AV12" i="18" s="1"/>
  <c r="BO12" i="18" s="1"/>
  <c r="BQ12" i="18" s="1"/>
  <c r="AO11" i="18"/>
  <c r="AP11" i="18" s="1"/>
  <c r="BI11" i="18" s="1"/>
  <c r="BK11" i="18" s="1"/>
  <c r="BE65" i="18" l="1"/>
  <c r="BX65" i="18" s="1"/>
  <c r="AP134" i="18"/>
  <c r="BI134" i="18" s="1"/>
  <c r="BK134" i="18" s="1"/>
  <c r="BE75" i="18"/>
  <c r="BX75" i="18" s="1"/>
  <c r="AP17" i="18"/>
  <c r="BI17" i="18" s="1"/>
  <c r="BK17" i="18" s="1"/>
  <c r="AS139" i="18"/>
  <c r="BL139" i="18" s="1"/>
  <c r="BN139" i="18" s="1"/>
  <c r="BE138" i="18"/>
  <c r="BX138" i="18" s="1"/>
  <c r="AV14" i="18"/>
  <c r="BO14" i="18" s="1"/>
  <c r="BQ14" i="18" s="1"/>
  <c r="AS141" i="18"/>
  <c r="BL141" i="18" s="1"/>
  <c r="BN141" i="18" s="1"/>
  <c r="AP9" i="18"/>
  <c r="BI9" i="18" s="1"/>
  <c r="BK9" i="18" s="1"/>
  <c r="AS143" i="18"/>
  <c r="BL143" i="18" s="1"/>
  <c r="BN143" i="18" s="1"/>
  <c r="BZ141" i="18"/>
  <c r="CA141" i="18" s="1"/>
  <c r="CB141" i="18" s="1"/>
  <c r="CD141" i="18" s="1"/>
  <c r="CE141" i="18" s="1"/>
  <c r="CG141" i="18" s="1"/>
  <c r="BZ143" i="18"/>
  <c r="CA143" i="18" s="1"/>
  <c r="CB143" i="18" s="1"/>
  <c r="CD143" i="18" s="1"/>
  <c r="CE143" i="18" s="1"/>
  <c r="CG143" i="18" s="1"/>
  <c r="AS131" i="18"/>
  <c r="BL131" i="18" s="1"/>
  <c r="BN131" i="18" s="1"/>
  <c r="AS68" i="18"/>
  <c r="BL68" i="18" s="1"/>
  <c r="BN68" i="18" s="1"/>
  <c r="AV48" i="18"/>
  <c r="BO48" i="18" s="1"/>
  <c r="BQ48" i="18" s="1"/>
  <c r="BE16" i="18"/>
  <c r="BX16" i="18" s="1"/>
  <c r="AP145" i="18"/>
  <c r="BI145" i="18" s="1"/>
  <c r="BK145" i="18" s="1"/>
  <c r="BH104" i="18"/>
  <c r="BY104" i="18" s="1"/>
  <c r="AP81" i="18"/>
  <c r="BI81" i="18" s="1"/>
  <c r="BK81" i="18" s="1"/>
  <c r="AP13" i="18"/>
  <c r="BI13" i="18" s="1"/>
  <c r="BK13" i="18" s="1"/>
  <c r="AP105" i="18"/>
  <c r="BI105" i="18" s="1"/>
  <c r="BK105" i="18" s="1"/>
  <c r="BH32" i="18"/>
  <c r="BY32" i="18" s="1"/>
  <c r="AP54" i="18"/>
  <c r="BI54" i="18" s="1"/>
  <c r="BK54" i="18" s="1"/>
  <c r="AV64" i="18"/>
  <c r="BO64" i="18" s="1"/>
  <c r="BQ64" i="18" s="1"/>
  <c r="AP137" i="18"/>
  <c r="BI137" i="18" s="1"/>
  <c r="BK137" i="18" s="1"/>
  <c r="AP29" i="18"/>
  <c r="BI29" i="18" s="1"/>
  <c r="BK29" i="18" s="1"/>
  <c r="BH148" i="18"/>
  <c r="BY148" i="18" s="1"/>
  <c r="AP41" i="18"/>
  <c r="BI41" i="18" s="1"/>
  <c r="BK41" i="18" s="1"/>
  <c r="BE28" i="18"/>
  <c r="BX28" i="18" s="1"/>
  <c r="AS70" i="18"/>
  <c r="BL70" i="18" s="1"/>
  <c r="BN70" i="18" s="1"/>
  <c r="AP154" i="18"/>
  <c r="BI154" i="18" s="1"/>
  <c r="BK154" i="18" s="1"/>
  <c r="BH24" i="18"/>
  <c r="BY24" i="18" s="1"/>
  <c r="AS154" i="18"/>
  <c r="BL154" i="18" s="1"/>
  <c r="BN154" i="18" s="1"/>
  <c r="AS123" i="18"/>
  <c r="BL123" i="18" s="1"/>
  <c r="BN123" i="18" s="1"/>
  <c r="AP152" i="18"/>
  <c r="BI152" i="18" s="1"/>
  <c r="BK152" i="18" s="1"/>
  <c r="AV32" i="18"/>
  <c r="BO32" i="18" s="1"/>
  <c r="BQ32" i="18" s="1"/>
  <c r="AV86" i="18"/>
  <c r="BO86" i="18" s="1"/>
  <c r="BQ86" i="18" s="1"/>
  <c r="BE85" i="18"/>
  <c r="BX85" i="18" s="1"/>
  <c r="BH154" i="18"/>
  <c r="BY154" i="18" s="1"/>
  <c r="BE110" i="18"/>
  <c r="BX110" i="18" s="1"/>
  <c r="BE114" i="18"/>
  <c r="BX114" i="18" s="1"/>
  <c r="BE118" i="18"/>
  <c r="BX118" i="18" s="1"/>
  <c r="BE122" i="18"/>
  <c r="BX122" i="18" s="1"/>
  <c r="BE126" i="18"/>
  <c r="BX126" i="18" s="1"/>
  <c r="BE150" i="18"/>
  <c r="BX150" i="18" s="1"/>
  <c r="AV56" i="18"/>
  <c r="BO56" i="18" s="1"/>
  <c r="BQ56" i="18" s="1"/>
  <c r="AV72" i="18"/>
  <c r="BO72" i="18" s="1"/>
  <c r="BQ72" i="18" s="1"/>
  <c r="AS11" i="18"/>
  <c r="BL11" i="18" s="1"/>
  <c r="BN11" i="18" s="1"/>
  <c r="BH18" i="18"/>
  <c r="BY18" i="18" s="1"/>
  <c r="BE59" i="18"/>
  <c r="BX59" i="18" s="1"/>
  <c r="BH21" i="18"/>
  <c r="BY21" i="18" s="1"/>
  <c r="BE41" i="18"/>
  <c r="BX41" i="18" s="1"/>
  <c r="AV142" i="18"/>
  <c r="BO142" i="18" s="1"/>
  <c r="BQ142" i="18" s="1"/>
  <c r="BH153" i="18"/>
  <c r="BY153" i="18" s="1"/>
  <c r="BE101" i="18"/>
  <c r="BX101" i="18" s="1"/>
  <c r="AP90" i="18"/>
  <c r="BI90" i="18" s="1"/>
  <c r="BK90" i="18" s="1"/>
  <c r="AV95" i="18"/>
  <c r="BO95" i="18" s="1"/>
  <c r="BQ95" i="18" s="1"/>
  <c r="BH100" i="18"/>
  <c r="BY100" i="18" s="1"/>
  <c r="AS127" i="18"/>
  <c r="BL127" i="18" s="1"/>
  <c r="BN127" i="18" s="1"/>
  <c r="AV88" i="18"/>
  <c r="BO88" i="18" s="1"/>
  <c r="BQ88" i="18" s="1"/>
  <c r="BE113" i="18"/>
  <c r="BX113" i="18" s="1"/>
  <c r="AS102" i="18"/>
  <c r="BL102" i="18" s="1"/>
  <c r="BN102" i="18" s="1"/>
  <c r="BE112" i="18"/>
  <c r="BX112" i="18" s="1"/>
  <c r="BE116" i="18"/>
  <c r="BX116" i="18" s="1"/>
  <c r="BE124" i="18"/>
  <c r="BX124" i="18" s="1"/>
  <c r="BE132" i="18"/>
  <c r="BX132" i="18" s="1"/>
  <c r="BE139" i="18"/>
  <c r="BX139" i="18" s="1"/>
  <c r="BE151" i="18"/>
  <c r="BX151" i="18" s="1"/>
  <c r="BH150" i="18"/>
  <c r="BY150" i="18" s="1"/>
  <c r="AP136" i="18"/>
  <c r="BI136" i="18" s="1"/>
  <c r="BK136" i="18" s="1"/>
  <c r="BE155" i="18"/>
  <c r="BX155" i="18" s="1"/>
  <c r="AP44" i="18"/>
  <c r="BI44" i="18" s="1"/>
  <c r="BK44" i="18" s="1"/>
  <c r="AV62" i="18"/>
  <c r="BO62" i="18" s="1"/>
  <c r="BQ62" i="18" s="1"/>
  <c r="AP25" i="18"/>
  <c r="BI25" i="18" s="1"/>
  <c r="BK25" i="18" s="1"/>
  <c r="BE108" i="18"/>
  <c r="BX108" i="18" s="1"/>
  <c r="AV147" i="18"/>
  <c r="BO147" i="18" s="1"/>
  <c r="BQ147" i="18" s="1"/>
  <c r="AV152" i="18"/>
  <c r="BO152" i="18" s="1"/>
  <c r="BQ152" i="18" s="1"/>
  <c r="AP18" i="18"/>
  <c r="BI18" i="18" s="1"/>
  <c r="BK18" i="18" s="1"/>
  <c r="BE31" i="18"/>
  <c r="BX31" i="18" s="1"/>
  <c r="BE58" i="18"/>
  <c r="BX58" i="18" s="1"/>
  <c r="AP24" i="18"/>
  <c r="BI24" i="18" s="1"/>
  <c r="BK24" i="18" s="1"/>
  <c r="BH96" i="18"/>
  <c r="BY96" i="18" s="1"/>
  <c r="BH81" i="18"/>
  <c r="BY81" i="18" s="1"/>
  <c r="AS121" i="18"/>
  <c r="BL121" i="18" s="1"/>
  <c r="BN121" i="18" s="1"/>
  <c r="AS129" i="18"/>
  <c r="BL129" i="18" s="1"/>
  <c r="BN129" i="18" s="1"/>
  <c r="AV30" i="18"/>
  <c r="BO30" i="18" s="1"/>
  <c r="BQ30" i="18" s="1"/>
  <c r="AV144" i="18"/>
  <c r="BO144" i="18" s="1"/>
  <c r="BQ144" i="18" s="1"/>
  <c r="BH73" i="18"/>
  <c r="BY73" i="18" s="1"/>
  <c r="BH48" i="18"/>
  <c r="BY48" i="18" s="1"/>
  <c r="AP72" i="18"/>
  <c r="BI72" i="18" s="1"/>
  <c r="BK72" i="18" s="1"/>
  <c r="AV83" i="18"/>
  <c r="BO83" i="18" s="1"/>
  <c r="BQ83" i="18" s="1"/>
  <c r="BE81" i="18"/>
  <c r="BX81" i="18" s="1"/>
  <c r="BE145" i="18"/>
  <c r="BX145" i="18" s="1"/>
  <c r="AP14" i="18"/>
  <c r="BI14" i="18" s="1"/>
  <c r="BK14" i="18" s="1"/>
  <c r="AV19" i="18"/>
  <c r="BO19" i="18" s="1"/>
  <c r="BQ19" i="18" s="1"/>
  <c r="AP88" i="18"/>
  <c r="BI88" i="18" s="1"/>
  <c r="BK88" i="18" s="1"/>
  <c r="BH90" i="18"/>
  <c r="BY90" i="18" s="1"/>
  <c r="AR138" i="18"/>
  <c r="AS138" i="18" s="1"/>
  <c r="BL138" i="18" s="1"/>
  <c r="BN138" i="18" s="1"/>
  <c r="BE73" i="18"/>
  <c r="BX73" i="18" s="1"/>
  <c r="AS34" i="18"/>
  <c r="BL34" i="18" s="1"/>
  <c r="BN34" i="18" s="1"/>
  <c r="BE153" i="18"/>
  <c r="BX153" i="18" s="1"/>
  <c r="AV134" i="18"/>
  <c r="BO134" i="18" s="1"/>
  <c r="BQ134" i="18" s="1"/>
  <c r="BZ134" i="18" s="1"/>
  <c r="BE39" i="18"/>
  <c r="BX39" i="18" s="1"/>
  <c r="AP12" i="18"/>
  <c r="BI12" i="18" s="1"/>
  <c r="BK12" i="18" s="1"/>
  <c r="BH25" i="18"/>
  <c r="BY25" i="18" s="1"/>
  <c r="AV63" i="18"/>
  <c r="BO63" i="18" s="1"/>
  <c r="BQ63" i="18" s="1"/>
  <c r="AV78" i="18"/>
  <c r="BO78" i="18" s="1"/>
  <c r="BQ78" i="18" s="1"/>
  <c r="AS17" i="18"/>
  <c r="BL17" i="18" s="1"/>
  <c r="BN17" i="18" s="1"/>
  <c r="BE97" i="18"/>
  <c r="BX97" i="18" s="1"/>
  <c r="AP140" i="18"/>
  <c r="BI140" i="18" s="1"/>
  <c r="BK140" i="18" s="1"/>
  <c r="BH149" i="18"/>
  <c r="BY149" i="18" s="1"/>
  <c r="AP33" i="18"/>
  <c r="BI33" i="18" s="1"/>
  <c r="BK33" i="18" s="1"/>
  <c r="AV55" i="18"/>
  <c r="BO55" i="18" s="1"/>
  <c r="BQ55" i="18" s="1"/>
  <c r="AV20" i="18"/>
  <c r="BO20" i="18" s="1"/>
  <c r="BQ20" i="18" s="1"/>
  <c r="AQ152" i="18"/>
  <c r="AS152" i="18" s="1"/>
  <c r="BL152" i="18" s="1"/>
  <c r="BN152" i="18" s="1"/>
  <c r="AP28" i="18"/>
  <c r="BI28" i="18" s="1"/>
  <c r="BK28" i="18" s="1"/>
  <c r="AP61" i="18"/>
  <c r="BI61" i="18" s="1"/>
  <c r="BK61" i="18" s="1"/>
  <c r="AP92" i="18"/>
  <c r="BI92" i="18" s="1"/>
  <c r="BK92" i="18" s="1"/>
  <c r="AV102" i="18"/>
  <c r="BO102" i="18" s="1"/>
  <c r="BQ102" i="18" s="1"/>
  <c r="AS42" i="18"/>
  <c r="BL42" i="18" s="1"/>
  <c r="BN42" i="18" s="1"/>
  <c r="AS36" i="18"/>
  <c r="BL36" i="18" s="1"/>
  <c r="BN36" i="18" s="1"/>
  <c r="BE95" i="18"/>
  <c r="BX95" i="18" s="1"/>
  <c r="BE47" i="18"/>
  <c r="BX47" i="18" s="1"/>
  <c r="BE105" i="18"/>
  <c r="BX105" i="18" s="1"/>
  <c r="BH134" i="18"/>
  <c r="BY134" i="18" s="1"/>
  <c r="BE54" i="18"/>
  <c r="BX54" i="18" s="1"/>
  <c r="AV80" i="18"/>
  <c r="BO80" i="18" s="1"/>
  <c r="BQ80" i="18" s="1"/>
  <c r="BE117" i="18"/>
  <c r="BX117" i="18" s="1"/>
  <c r="BH58" i="18"/>
  <c r="BY58" i="18" s="1"/>
  <c r="AR94" i="18"/>
  <c r="AS94" i="18" s="1"/>
  <c r="BL94" i="18" s="1"/>
  <c r="BN94" i="18" s="1"/>
  <c r="AR100" i="18"/>
  <c r="AS100" i="18" s="1"/>
  <c r="BL100" i="18" s="1"/>
  <c r="BN100" i="18" s="1"/>
  <c r="BH8" i="18"/>
  <c r="BY8" i="18" s="1"/>
  <c r="AQ76" i="18"/>
  <c r="AS76" i="18" s="1"/>
  <c r="BL76" i="18" s="1"/>
  <c r="BN76" i="18" s="1"/>
  <c r="AV8" i="18"/>
  <c r="BO8" i="18" s="1"/>
  <c r="BQ8" i="18" s="1"/>
  <c r="AS75" i="18"/>
  <c r="BL75" i="18" s="1"/>
  <c r="BN75" i="18" s="1"/>
  <c r="AS49" i="18"/>
  <c r="BL49" i="18" s="1"/>
  <c r="BN49" i="18" s="1"/>
  <c r="AR53" i="18"/>
  <c r="AS53" i="18" s="1"/>
  <c r="BL53" i="18" s="1"/>
  <c r="BN53" i="18" s="1"/>
  <c r="AR78" i="18"/>
  <c r="AS78" i="18" s="1"/>
  <c r="BL78" i="18" s="1"/>
  <c r="BN78" i="18" s="1"/>
  <c r="AS115" i="18"/>
  <c r="BL115" i="18" s="1"/>
  <c r="BN115" i="18" s="1"/>
  <c r="BE149" i="18"/>
  <c r="BX149" i="18" s="1"/>
  <c r="AS38" i="18"/>
  <c r="BL38" i="18" s="1"/>
  <c r="BN38" i="18" s="1"/>
  <c r="AR46" i="18"/>
  <c r="AS46" i="18" s="1"/>
  <c r="BL46" i="18" s="1"/>
  <c r="BN46" i="18" s="1"/>
  <c r="BE63" i="18"/>
  <c r="BX63" i="18" s="1"/>
  <c r="AP70" i="18"/>
  <c r="BI70" i="18" s="1"/>
  <c r="BK70" i="18" s="1"/>
  <c r="BH144" i="18"/>
  <c r="BY144" i="18" s="1"/>
  <c r="BD76" i="18"/>
  <c r="BE76" i="18" s="1"/>
  <c r="BX76" i="18" s="1"/>
  <c r="AP10" i="18"/>
  <c r="BI10" i="18" s="1"/>
  <c r="BK10" i="18" s="1"/>
  <c r="BE87" i="18"/>
  <c r="BX87" i="18" s="1"/>
  <c r="AS92" i="18"/>
  <c r="BL92" i="18" s="1"/>
  <c r="BN92" i="18" s="1"/>
  <c r="BE120" i="18"/>
  <c r="BX120" i="18" s="1"/>
  <c r="AS150" i="18"/>
  <c r="BL150" i="18" s="1"/>
  <c r="BN150" i="18" s="1"/>
  <c r="AV11" i="18"/>
  <c r="BO11" i="18" s="1"/>
  <c r="BQ11" i="18" s="1"/>
  <c r="BE48" i="18"/>
  <c r="BX48" i="18" s="1"/>
  <c r="AV71" i="18"/>
  <c r="BO71" i="18" s="1"/>
  <c r="BQ71" i="18" s="1"/>
  <c r="BH89" i="18"/>
  <c r="BY89" i="18" s="1"/>
  <c r="BE119" i="18"/>
  <c r="BX119" i="18" s="1"/>
  <c r="BH65" i="18"/>
  <c r="BY65" i="18" s="1"/>
  <c r="AS133" i="18"/>
  <c r="BL133" i="18" s="1"/>
  <c r="BN133" i="18" s="1"/>
  <c r="BE135" i="18"/>
  <c r="BH82" i="18"/>
  <c r="BY82" i="18" s="1"/>
  <c r="BE92" i="18"/>
  <c r="BX92" i="18" s="1"/>
  <c r="AS60" i="18"/>
  <c r="BL60" i="18" s="1"/>
  <c r="BN60" i="18" s="1"/>
  <c r="BE51" i="18"/>
  <c r="BX51" i="18" s="1"/>
  <c r="BH80" i="18"/>
  <c r="BY80" i="18" s="1"/>
  <c r="AS137" i="18"/>
  <c r="BL137" i="18" s="1"/>
  <c r="BN137" i="18" s="1"/>
  <c r="AS145" i="18"/>
  <c r="BL145" i="18" s="1"/>
  <c r="BN145" i="18" s="1"/>
  <c r="BE80" i="18"/>
  <c r="BX80" i="18" s="1"/>
  <c r="BH131" i="18"/>
  <c r="BY131" i="18" s="1"/>
  <c r="BE134" i="18"/>
  <c r="BX134" i="18" s="1"/>
  <c r="BE142" i="18"/>
  <c r="AV53" i="18"/>
  <c r="BO53" i="18" s="1"/>
  <c r="BQ53" i="18" s="1"/>
  <c r="BE64" i="18"/>
  <c r="AV111" i="18"/>
  <c r="BO111" i="18" s="1"/>
  <c r="BQ111" i="18" s="1"/>
  <c r="AV115" i="18"/>
  <c r="BO115" i="18" s="1"/>
  <c r="BQ115" i="18" s="1"/>
  <c r="AV119" i="18"/>
  <c r="BO119" i="18" s="1"/>
  <c r="BQ119" i="18" s="1"/>
  <c r="BH78" i="18"/>
  <c r="BY78" i="18" s="1"/>
  <c r="BE140" i="18"/>
  <c r="BX140" i="18" s="1"/>
  <c r="AV27" i="18"/>
  <c r="BO27" i="18" s="1"/>
  <c r="BQ27" i="18" s="1"/>
  <c r="AP40" i="18"/>
  <c r="BI40" i="18" s="1"/>
  <c r="BK40" i="18" s="1"/>
  <c r="BE66" i="18"/>
  <c r="BX66" i="18" s="1"/>
  <c r="BE82" i="18"/>
  <c r="BX82" i="18" s="1"/>
  <c r="BE128" i="18"/>
  <c r="BX128" i="18" s="1"/>
  <c r="AS155" i="18"/>
  <c r="BL155" i="18" s="1"/>
  <c r="BN155" i="18" s="1"/>
  <c r="BE72" i="18"/>
  <c r="BX72" i="18" s="1"/>
  <c r="AP78" i="18"/>
  <c r="BI78" i="18" s="1"/>
  <c r="BK78" i="18" s="1"/>
  <c r="BH14" i="18"/>
  <c r="BY14" i="18" s="1"/>
  <c r="BE42" i="18"/>
  <c r="BX42" i="18" s="1"/>
  <c r="AV75" i="18"/>
  <c r="BO75" i="18" s="1"/>
  <c r="BQ75" i="18" s="1"/>
  <c r="BE78" i="18"/>
  <c r="BX78" i="18" s="1"/>
  <c r="BE136" i="18"/>
  <c r="BE13" i="18"/>
  <c r="BX13" i="18" s="1"/>
  <c r="AS71" i="18"/>
  <c r="BL71" i="18" s="1"/>
  <c r="BN71" i="18" s="1"/>
  <c r="BZ71" i="18" s="1"/>
  <c r="AS18" i="18"/>
  <c r="BL18" i="18" s="1"/>
  <c r="BN18" i="18" s="1"/>
  <c r="AV21" i="18"/>
  <c r="BO21" i="18" s="1"/>
  <c r="BQ21" i="18" s="1"/>
  <c r="AP53" i="18"/>
  <c r="BI53" i="18" s="1"/>
  <c r="BK53" i="18" s="1"/>
  <c r="BE44" i="18"/>
  <c r="BX44" i="18" s="1"/>
  <c r="AP30" i="18"/>
  <c r="BI30" i="18" s="1"/>
  <c r="BK30" i="18" s="1"/>
  <c r="AV98" i="18"/>
  <c r="BO98" i="18" s="1"/>
  <c r="BQ98" i="18" s="1"/>
  <c r="AP107" i="18"/>
  <c r="BI107" i="18" s="1"/>
  <c r="BK107" i="18" s="1"/>
  <c r="BE53" i="18"/>
  <c r="BX53" i="18" s="1"/>
  <c r="AP48" i="18"/>
  <c r="BI48" i="18" s="1"/>
  <c r="BK48" i="18" s="1"/>
  <c r="AS95" i="18"/>
  <c r="BL95" i="18" s="1"/>
  <c r="BN95" i="18" s="1"/>
  <c r="AV96" i="18"/>
  <c r="BO96" i="18" s="1"/>
  <c r="BQ96" i="18" s="1"/>
  <c r="AV76" i="18"/>
  <c r="BO76" i="18" s="1"/>
  <c r="BQ76" i="18" s="1"/>
  <c r="BH87" i="18"/>
  <c r="BY87" i="18" s="1"/>
  <c r="BE104" i="18"/>
  <c r="BX104" i="18" s="1"/>
  <c r="AV15" i="18"/>
  <c r="BO15" i="18" s="1"/>
  <c r="BQ15" i="18" s="1"/>
  <c r="AS12" i="18"/>
  <c r="BL12" i="18" s="1"/>
  <c r="BN12" i="18" s="1"/>
  <c r="BE11" i="18"/>
  <c r="BX11" i="18" s="1"/>
  <c r="BH10" i="18"/>
  <c r="BY10" i="18" s="1"/>
  <c r="AS16" i="18"/>
  <c r="BL16" i="18" s="1"/>
  <c r="BN16" i="18" s="1"/>
  <c r="BH11" i="18"/>
  <c r="BY11" i="18" s="1"/>
  <c r="AS20" i="18"/>
  <c r="BL20" i="18" s="1"/>
  <c r="BN20" i="18" s="1"/>
  <c r="AS35" i="18"/>
  <c r="BL35" i="18" s="1"/>
  <c r="BN35" i="18" s="1"/>
  <c r="AV50" i="18"/>
  <c r="BO50" i="18" s="1"/>
  <c r="BQ50" i="18" s="1"/>
  <c r="AS54" i="18"/>
  <c r="BL54" i="18" s="1"/>
  <c r="BN54" i="18" s="1"/>
  <c r="AP58" i="18"/>
  <c r="BI58" i="18" s="1"/>
  <c r="BK58" i="18" s="1"/>
  <c r="BE70" i="18"/>
  <c r="BX70" i="18" s="1"/>
  <c r="BE61" i="18"/>
  <c r="BX61" i="18" s="1"/>
  <c r="AS83" i="18"/>
  <c r="BL83" i="18" s="1"/>
  <c r="BN83" i="18" s="1"/>
  <c r="AS113" i="18"/>
  <c r="BL113" i="18" s="1"/>
  <c r="BN113" i="18" s="1"/>
  <c r="AS85" i="18"/>
  <c r="BL85" i="18" s="1"/>
  <c r="BN85" i="18" s="1"/>
  <c r="AS93" i="18"/>
  <c r="BL93" i="18" s="1"/>
  <c r="BN93" i="18" s="1"/>
  <c r="AS97" i="18"/>
  <c r="BL97" i="18" s="1"/>
  <c r="BN97" i="18" s="1"/>
  <c r="AV67" i="18"/>
  <c r="BO67" i="18" s="1"/>
  <c r="BQ67" i="18" s="1"/>
  <c r="AS79" i="18"/>
  <c r="BL79" i="18" s="1"/>
  <c r="BN79" i="18" s="1"/>
  <c r="BE86" i="18"/>
  <c r="BX86" i="18" s="1"/>
  <c r="BE102" i="18"/>
  <c r="BX102" i="18" s="1"/>
  <c r="AV84" i="18"/>
  <c r="BO84" i="18" s="1"/>
  <c r="BQ84" i="18" s="1"/>
  <c r="AS106" i="18"/>
  <c r="BL106" i="18" s="1"/>
  <c r="BN106" i="18" s="1"/>
  <c r="BE144" i="18"/>
  <c r="BX144" i="18" s="1"/>
  <c r="AV125" i="18"/>
  <c r="BO125" i="18" s="1"/>
  <c r="BQ125" i="18" s="1"/>
  <c r="BH97" i="18"/>
  <c r="BY97" i="18" s="1"/>
  <c r="BE40" i="18"/>
  <c r="BX40" i="18" s="1"/>
  <c r="BE46" i="18"/>
  <c r="BX46" i="18" s="1"/>
  <c r="AS31" i="18"/>
  <c r="BL31" i="18" s="1"/>
  <c r="BN31" i="18" s="1"/>
  <c r="AP51" i="18"/>
  <c r="BI51" i="18" s="1"/>
  <c r="BK51" i="18" s="1"/>
  <c r="AV54" i="18"/>
  <c r="BO54" i="18" s="1"/>
  <c r="BQ54" i="18" s="1"/>
  <c r="AS151" i="18"/>
  <c r="BL151" i="18" s="1"/>
  <c r="BN151" i="18" s="1"/>
  <c r="BZ151" i="18" s="1"/>
  <c r="BH22" i="18"/>
  <c r="BY22" i="18" s="1"/>
  <c r="BE15" i="18"/>
  <c r="BX15" i="18" s="1"/>
  <c r="AV16" i="18"/>
  <c r="BO16" i="18" s="1"/>
  <c r="BQ16" i="18" s="1"/>
  <c r="AP26" i="18"/>
  <c r="BI26" i="18" s="1"/>
  <c r="BK26" i="18" s="1"/>
  <c r="AV31" i="18"/>
  <c r="BO31" i="18" s="1"/>
  <c r="BQ31" i="18" s="1"/>
  <c r="AS67" i="18"/>
  <c r="BL67" i="18" s="1"/>
  <c r="BN67" i="18" s="1"/>
  <c r="AS111" i="18"/>
  <c r="BL111" i="18" s="1"/>
  <c r="BN111" i="18" s="1"/>
  <c r="AS119" i="18"/>
  <c r="BL119" i="18" s="1"/>
  <c r="BN119" i="18" s="1"/>
  <c r="BE100" i="18"/>
  <c r="BX100" i="18" s="1"/>
  <c r="AS69" i="18"/>
  <c r="BL69" i="18" s="1"/>
  <c r="BN69" i="18" s="1"/>
  <c r="AP69" i="18"/>
  <c r="BI69" i="18" s="1"/>
  <c r="BK69" i="18" s="1"/>
  <c r="BH93" i="18"/>
  <c r="BY93" i="18" s="1"/>
  <c r="AS101" i="18"/>
  <c r="BL101" i="18" s="1"/>
  <c r="BN101" i="18" s="1"/>
  <c r="AP101" i="18"/>
  <c r="BI101" i="18" s="1"/>
  <c r="BK101" i="18" s="1"/>
  <c r="AS149" i="18"/>
  <c r="BL149" i="18" s="1"/>
  <c r="BN149" i="18" s="1"/>
  <c r="AV66" i="18"/>
  <c r="BO66" i="18" s="1"/>
  <c r="BQ66" i="18" s="1"/>
  <c r="BH79" i="18"/>
  <c r="BY79" i="18" s="1"/>
  <c r="AV92" i="18"/>
  <c r="BO92" i="18" s="1"/>
  <c r="BQ92" i="18" s="1"/>
  <c r="BE9" i="18"/>
  <c r="BX9" i="18" s="1"/>
  <c r="AV9" i="18"/>
  <c r="BO9" i="18" s="1"/>
  <c r="BQ9" i="18" s="1"/>
  <c r="BC22" i="18"/>
  <c r="AT127" i="18"/>
  <c r="BD22" i="18"/>
  <c r="AQ10" i="18"/>
  <c r="AS10" i="18" s="1"/>
  <c r="BL10" i="18" s="1"/>
  <c r="BN10" i="18" s="1"/>
  <c r="AQ14" i="18"/>
  <c r="AS14" i="18" s="1"/>
  <c r="BL14" i="18" s="1"/>
  <c r="BN14" i="18" s="1"/>
  <c r="BC17" i="18"/>
  <c r="BE17" i="18" s="1"/>
  <c r="BX17" i="18" s="1"/>
  <c r="AQ21" i="18"/>
  <c r="AS21" i="18" s="1"/>
  <c r="BL21" i="18" s="1"/>
  <c r="BN21" i="18" s="1"/>
  <c r="BE10" i="18"/>
  <c r="BX10" i="18" s="1"/>
  <c r="BC21" i="18"/>
  <c r="BE21" i="18" s="1"/>
  <c r="BX21" i="18" s="1"/>
  <c r="BD24" i="18"/>
  <c r="AR25" i="18"/>
  <c r="AS25" i="18" s="1"/>
  <c r="BL25" i="18" s="1"/>
  <c r="BN25" i="18" s="1"/>
  <c r="AS39" i="18"/>
  <c r="BL39" i="18" s="1"/>
  <c r="BN39" i="18" s="1"/>
  <c r="AS43" i="18"/>
  <c r="BL43" i="18" s="1"/>
  <c r="BN43" i="18" s="1"/>
  <c r="AQ30" i="18"/>
  <c r="AR24" i="18"/>
  <c r="AS24" i="18" s="1"/>
  <c r="BL24" i="18" s="1"/>
  <c r="BN24" i="18" s="1"/>
  <c r="AQ26" i="18"/>
  <c r="AS26" i="18" s="1"/>
  <c r="BL26" i="18" s="1"/>
  <c r="BN26" i="18" s="1"/>
  <c r="AQ28" i="18"/>
  <c r="AS28" i="18" s="1"/>
  <c r="BL28" i="18" s="1"/>
  <c r="BN28" i="18" s="1"/>
  <c r="BE30" i="18"/>
  <c r="BX30" i="18" s="1"/>
  <c r="AP36" i="18"/>
  <c r="BI36" i="18" s="1"/>
  <c r="BK36" i="18" s="1"/>
  <c r="BH36" i="18"/>
  <c r="BY36" i="18" s="1"/>
  <c r="BH46" i="18"/>
  <c r="BY46" i="18" s="1"/>
  <c r="BE23" i="18"/>
  <c r="BX23" i="18" s="1"/>
  <c r="AV39" i="18"/>
  <c r="BO39" i="18" s="1"/>
  <c r="BQ39" i="18" s="1"/>
  <c r="AQ56" i="18"/>
  <c r="AS56" i="18" s="1"/>
  <c r="BL56" i="18" s="1"/>
  <c r="BN56" i="18" s="1"/>
  <c r="BH53" i="18"/>
  <c r="BY53" i="18" s="1"/>
  <c r="AV45" i="18"/>
  <c r="BO45" i="18" s="1"/>
  <c r="BQ45" i="18" s="1"/>
  <c r="BC49" i="18"/>
  <c r="BE49" i="18" s="1"/>
  <c r="BX49" i="18" s="1"/>
  <c r="AQ52" i="18"/>
  <c r="AS52" i="18" s="1"/>
  <c r="BL52" i="18" s="1"/>
  <c r="BN52" i="18" s="1"/>
  <c r="BC57" i="18"/>
  <c r="BH59" i="18"/>
  <c r="BY59" i="18" s="1"/>
  <c r="AQ47" i="18"/>
  <c r="AS47" i="18" s="1"/>
  <c r="BL47" i="18" s="1"/>
  <c r="BN47" i="18" s="1"/>
  <c r="BH54" i="18"/>
  <c r="BY54" i="18" s="1"/>
  <c r="AP57" i="18"/>
  <c r="BI57" i="18" s="1"/>
  <c r="BK57" i="18" s="1"/>
  <c r="AR58" i="18"/>
  <c r="BD55" i="18"/>
  <c r="BE55" i="18" s="1"/>
  <c r="BX55" i="18" s="1"/>
  <c r="AQ61" i="18"/>
  <c r="AS61" i="18" s="1"/>
  <c r="BL61" i="18" s="1"/>
  <c r="BN61" i="18" s="1"/>
  <c r="BC68" i="18"/>
  <c r="BE68" i="18" s="1"/>
  <c r="AS73" i="18"/>
  <c r="BL73" i="18" s="1"/>
  <c r="BN73" i="18" s="1"/>
  <c r="BH49" i="18"/>
  <c r="BY49" i="18" s="1"/>
  <c r="AT73" i="18"/>
  <c r="AV73" i="18" s="1"/>
  <c r="BO73" i="18" s="1"/>
  <c r="BQ73" i="18" s="1"/>
  <c r="AP80" i="18"/>
  <c r="BI80" i="18" s="1"/>
  <c r="BK80" i="18" s="1"/>
  <c r="AV81" i="18"/>
  <c r="BO81" i="18" s="1"/>
  <c r="BQ81" i="18" s="1"/>
  <c r="BC90" i="18"/>
  <c r="BE90" i="18" s="1"/>
  <c r="BX90" i="18" s="1"/>
  <c r="AP60" i="18"/>
  <c r="BI60" i="18" s="1"/>
  <c r="BK60" i="18" s="1"/>
  <c r="AV77" i="18"/>
  <c r="BO77" i="18" s="1"/>
  <c r="BQ77" i="18" s="1"/>
  <c r="BH84" i="18"/>
  <c r="BY84" i="18" s="1"/>
  <c r="AQ87" i="18"/>
  <c r="AS87" i="18" s="1"/>
  <c r="BL87" i="18" s="1"/>
  <c r="BN87" i="18" s="1"/>
  <c r="BC94" i="18"/>
  <c r="BE94" i="18" s="1"/>
  <c r="BX94" i="18" s="1"/>
  <c r="AQ99" i="18"/>
  <c r="AS99" i="18" s="1"/>
  <c r="BL99" i="18" s="1"/>
  <c r="BN99" i="18" s="1"/>
  <c r="BZ99" i="18" s="1"/>
  <c r="AN109" i="18"/>
  <c r="AP109" i="18" s="1"/>
  <c r="BI109" i="18" s="1"/>
  <c r="BK109" i="18" s="1"/>
  <c r="AN111" i="18"/>
  <c r="AP111" i="18" s="1"/>
  <c r="BI111" i="18" s="1"/>
  <c r="BK111" i="18" s="1"/>
  <c r="AN113" i="18"/>
  <c r="AP113" i="18" s="1"/>
  <c r="BI113" i="18" s="1"/>
  <c r="BK113" i="18" s="1"/>
  <c r="AN115" i="18"/>
  <c r="AP115" i="18" s="1"/>
  <c r="BI115" i="18" s="1"/>
  <c r="BK115" i="18" s="1"/>
  <c r="AN117" i="18"/>
  <c r="AP117" i="18" s="1"/>
  <c r="BI117" i="18" s="1"/>
  <c r="BK117" i="18" s="1"/>
  <c r="AN119" i="18"/>
  <c r="AP119" i="18" s="1"/>
  <c r="BI119" i="18" s="1"/>
  <c r="BK119" i="18" s="1"/>
  <c r="AN121" i="18"/>
  <c r="AP121" i="18" s="1"/>
  <c r="BI121" i="18" s="1"/>
  <c r="BK121" i="18" s="1"/>
  <c r="AN123" i="18"/>
  <c r="AP123" i="18" s="1"/>
  <c r="BI123" i="18" s="1"/>
  <c r="BK123" i="18" s="1"/>
  <c r="AN125" i="18"/>
  <c r="AP125" i="18" s="1"/>
  <c r="BI125" i="18" s="1"/>
  <c r="BK125" i="18" s="1"/>
  <c r="AN127" i="18"/>
  <c r="AP127" i="18" s="1"/>
  <c r="BI127" i="18" s="1"/>
  <c r="BK127" i="18" s="1"/>
  <c r="AV74" i="18"/>
  <c r="BO74" i="18" s="1"/>
  <c r="BQ74" i="18" s="1"/>
  <c r="AV87" i="18"/>
  <c r="BO87" i="18" s="1"/>
  <c r="BQ87" i="18" s="1"/>
  <c r="AN110" i="18"/>
  <c r="AP110" i="18" s="1"/>
  <c r="BI110" i="18" s="1"/>
  <c r="BK110" i="18" s="1"/>
  <c r="AN114" i="18"/>
  <c r="AP114" i="18" s="1"/>
  <c r="BI114" i="18" s="1"/>
  <c r="BK114" i="18" s="1"/>
  <c r="AN118" i="18"/>
  <c r="AP118" i="18" s="1"/>
  <c r="BI118" i="18" s="1"/>
  <c r="BK118" i="18" s="1"/>
  <c r="AP122" i="18"/>
  <c r="BI122" i="18" s="1"/>
  <c r="BK122" i="18" s="1"/>
  <c r="AV123" i="18"/>
  <c r="BO123" i="18" s="1"/>
  <c r="BQ123" i="18" s="1"/>
  <c r="AP126" i="18"/>
  <c r="BI126" i="18" s="1"/>
  <c r="BK126" i="18" s="1"/>
  <c r="AP133" i="18"/>
  <c r="BI133" i="18" s="1"/>
  <c r="BK133" i="18" s="1"/>
  <c r="AS59" i="18"/>
  <c r="BL59" i="18" s="1"/>
  <c r="BN59" i="18" s="1"/>
  <c r="AP86" i="18"/>
  <c r="BI86" i="18" s="1"/>
  <c r="BK86" i="18" s="1"/>
  <c r="BC88" i="18"/>
  <c r="BE88" i="18" s="1"/>
  <c r="AO108" i="18"/>
  <c r="AP108" i="18" s="1"/>
  <c r="BI108" i="18" s="1"/>
  <c r="BK108" i="18" s="1"/>
  <c r="BG108" i="18"/>
  <c r="BH108" i="18" s="1"/>
  <c r="BY108" i="18" s="1"/>
  <c r="AO116" i="18"/>
  <c r="AP116" i="18" s="1"/>
  <c r="BI116" i="18" s="1"/>
  <c r="BK116" i="18" s="1"/>
  <c r="BG116" i="18"/>
  <c r="BH116" i="18" s="1"/>
  <c r="BY116" i="18" s="1"/>
  <c r="AO124" i="18"/>
  <c r="AP124" i="18" s="1"/>
  <c r="BI124" i="18" s="1"/>
  <c r="BK124" i="18" s="1"/>
  <c r="BG124" i="18"/>
  <c r="BH124" i="18" s="1"/>
  <c r="BY124" i="18" s="1"/>
  <c r="BH130" i="18"/>
  <c r="BY130" i="18" s="1"/>
  <c r="AP132" i="18"/>
  <c r="BI132" i="18" s="1"/>
  <c r="BK132" i="18" s="1"/>
  <c r="BE148" i="18"/>
  <c r="BH114" i="18"/>
  <c r="BY114" i="18" s="1"/>
  <c r="AV79" i="18"/>
  <c r="BO79" i="18" s="1"/>
  <c r="BQ79" i="18" s="1"/>
  <c r="AP89" i="18"/>
  <c r="BI89" i="18" s="1"/>
  <c r="BK89" i="18" s="1"/>
  <c r="AU109" i="18"/>
  <c r="AV109" i="18" s="1"/>
  <c r="BO109" i="18" s="1"/>
  <c r="BQ109" i="18" s="1"/>
  <c r="AU117" i="18"/>
  <c r="AV117" i="18" s="1"/>
  <c r="BO117" i="18" s="1"/>
  <c r="BQ117" i="18" s="1"/>
  <c r="AU129" i="18"/>
  <c r="AV129" i="18" s="1"/>
  <c r="BO129" i="18" s="1"/>
  <c r="BQ129" i="18" s="1"/>
  <c r="BH102" i="18"/>
  <c r="BY102" i="18" s="1"/>
  <c r="BG118" i="18"/>
  <c r="BH118" i="18" s="1"/>
  <c r="BY118" i="18" s="1"/>
  <c r="AP34" i="18"/>
  <c r="BI34" i="18" s="1"/>
  <c r="BK34" i="18" s="1"/>
  <c r="AN129" i="18"/>
  <c r="BG133" i="18"/>
  <c r="AV10" i="18"/>
  <c r="BO10" i="18" s="1"/>
  <c r="BQ10" i="18" s="1"/>
  <c r="AQ23" i="18"/>
  <c r="AS23" i="18" s="1"/>
  <c r="BL23" i="18" s="1"/>
  <c r="BN23" i="18" s="1"/>
  <c r="BZ23" i="18" s="1"/>
  <c r="AU18" i="18"/>
  <c r="AQ22" i="18"/>
  <c r="AS22" i="18" s="1"/>
  <c r="BL22" i="18" s="1"/>
  <c r="BN22" i="18" s="1"/>
  <c r="BC19" i="18"/>
  <c r="BE19" i="18" s="1"/>
  <c r="BX19" i="18" s="1"/>
  <c r="BC25" i="18"/>
  <c r="BD25" i="18"/>
  <c r="BH20" i="18"/>
  <c r="BY20" i="18" s="1"/>
  <c r="BC27" i="18"/>
  <c r="AU33" i="18"/>
  <c r="AV33" i="18" s="1"/>
  <c r="BO33" i="18" s="1"/>
  <c r="BQ33" i="18" s="1"/>
  <c r="AS33" i="18"/>
  <c r="BL33" i="18" s="1"/>
  <c r="BN33" i="18" s="1"/>
  <c r="BE34" i="18"/>
  <c r="BX34" i="18" s="1"/>
  <c r="AN38" i="18"/>
  <c r="AP38" i="18" s="1"/>
  <c r="BI38" i="18" s="1"/>
  <c r="BK38" i="18" s="1"/>
  <c r="AN46" i="18"/>
  <c r="AP46" i="18" s="1"/>
  <c r="BI46" i="18" s="1"/>
  <c r="BK46" i="18" s="1"/>
  <c r="BG34" i="18"/>
  <c r="BH34" i="18" s="1"/>
  <c r="BY34" i="18" s="1"/>
  <c r="BH40" i="18"/>
  <c r="BY40" i="18" s="1"/>
  <c r="BH44" i="18"/>
  <c r="BY44" i="18" s="1"/>
  <c r="BC29" i="18"/>
  <c r="BE29" i="18" s="1"/>
  <c r="BX29" i="18" s="1"/>
  <c r="AV29" i="18"/>
  <c r="BO29" i="18" s="1"/>
  <c r="BQ29" i="18" s="1"/>
  <c r="AT60" i="18"/>
  <c r="AV60" i="18" s="1"/>
  <c r="BO60" i="18" s="1"/>
  <c r="BQ60" i="18" s="1"/>
  <c r="AV46" i="18"/>
  <c r="BO46" i="18" s="1"/>
  <c r="BQ46" i="18" s="1"/>
  <c r="BH51" i="18"/>
  <c r="BY51" i="18" s="1"/>
  <c r="AO56" i="18"/>
  <c r="AP56" i="18" s="1"/>
  <c r="BI56" i="18" s="1"/>
  <c r="BK56" i="18" s="1"/>
  <c r="BG56" i="18"/>
  <c r="BH56" i="18" s="1"/>
  <c r="BY56" i="18" s="1"/>
  <c r="AQ58" i="18"/>
  <c r="AQ63" i="18"/>
  <c r="AS63" i="18" s="1"/>
  <c r="BL63" i="18" s="1"/>
  <c r="BN63" i="18" s="1"/>
  <c r="BE74" i="18"/>
  <c r="BX74" i="18" s="1"/>
  <c r="AQ65" i="18"/>
  <c r="AS65" i="18" s="1"/>
  <c r="BL65" i="18" s="1"/>
  <c r="BN65" i="18" s="1"/>
  <c r="AP49" i="18"/>
  <c r="BI49" i="18" s="1"/>
  <c r="BK49" i="18" s="1"/>
  <c r="BC62" i="18"/>
  <c r="BE62" i="18" s="1"/>
  <c r="BX62" i="18" s="1"/>
  <c r="AQ50" i="18"/>
  <c r="AS50" i="18" s="1"/>
  <c r="BL50" i="18" s="1"/>
  <c r="BN50" i="18" s="1"/>
  <c r="AP50" i="18"/>
  <c r="BI50" i="18" s="1"/>
  <c r="BK50" i="18" s="1"/>
  <c r="AQ91" i="18"/>
  <c r="AS91" i="18" s="1"/>
  <c r="BL91" i="18" s="1"/>
  <c r="BN91" i="18" s="1"/>
  <c r="BZ91" i="18" s="1"/>
  <c r="BC98" i="18"/>
  <c r="BE98" i="18" s="1"/>
  <c r="BX98" i="18" s="1"/>
  <c r="AQ103" i="18"/>
  <c r="AS103" i="18" s="1"/>
  <c r="BL103" i="18" s="1"/>
  <c r="BN103" i="18" s="1"/>
  <c r="BZ103" i="18" s="1"/>
  <c r="AS109" i="18"/>
  <c r="BL109" i="18" s="1"/>
  <c r="BN109" i="18" s="1"/>
  <c r="AS117" i="18"/>
  <c r="BL117" i="18" s="1"/>
  <c r="BN117" i="18" s="1"/>
  <c r="AS125" i="18"/>
  <c r="BL125" i="18" s="1"/>
  <c r="BN125" i="18" s="1"/>
  <c r="AQ77" i="18"/>
  <c r="AS77" i="18" s="1"/>
  <c r="BL77" i="18" s="1"/>
  <c r="BN77" i="18" s="1"/>
  <c r="BC84" i="18"/>
  <c r="BE84" i="18" s="1"/>
  <c r="BX84" i="18" s="1"/>
  <c r="AS105" i="18"/>
  <c r="BL105" i="18" s="1"/>
  <c r="BN105" i="18" s="1"/>
  <c r="BH62" i="18"/>
  <c r="BY62" i="18" s="1"/>
  <c r="BH77" i="18"/>
  <c r="BY77" i="18" s="1"/>
  <c r="AV104" i="18"/>
  <c r="BO104" i="18" s="1"/>
  <c r="BQ104" i="18" s="1"/>
  <c r="AU105" i="18"/>
  <c r="AV105" i="18" s="1"/>
  <c r="BO105" i="18" s="1"/>
  <c r="BQ105" i="18" s="1"/>
  <c r="AN106" i="18"/>
  <c r="AP106" i="18" s="1"/>
  <c r="BI106" i="18" s="1"/>
  <c r="BK106" i="18" s="1"/>
  <c r="AT108" i="18"/>
  <c r="AV108" i="18" s="1"/>
  <c r="BO108" i="18" s="1"/>
  <c r="BQ108" i="18" s="1"/>
  <c r="BH109" i="18"/>
  <c r="BY109" i="18" s="1"/>
  <c r="AT110" i="18"/>
  <c r="AV110" i="18" s="1"/>
  <c r="BO110" i="18" s="1"/>
  <c r="BQ110" i="18" s="1"/>
  <c r="BH111" i="18"/>
  <c r="BY111" i="18" s="1"/>
  <c r="AT112" i="18"/>
  <c r="AV112" i="18" s="1"/>
  <c r="BO112" i="18" s="1"/>
  <c r="BQ112" i="18" s="1"/>
  <c r="BH113" i="18"/>
  <c r="BY113" i="18" s="1"/>
  <c r="AT114" i="18"/>
  <c r="AV114" i="18" s="1"/>
  <c r="BO114" i="18" s="1"/>
  <c r="BQ114" i="18" s="1"/>
  <c r="BH115" i="18"/>
  <c r="BY115" i="18" s="1"/>
  <c r="AT116" i="18"/>
  <c r="AV116" i="18" s="1"/>
  <c r="BO116" i="18" s="1"/>
  <c r="BQ116" i="18" s="1"/>
  <c r="BH117" i="18"/>
  <c r="BY117" i="18" s="1"/>
  <c r="AT118" i="18"/>
  <c r="AV118" i="18" s="1"/>
  <c r="BO118" i="18" s="1"/>
  <c r="BQ118" i="18" s="1"/>
  <c r="BH119" i="18"/>
  <c r="BY119" i="18" s="1"/>
  <c r="AT120" i="18"/>
  <c r="AV120" i="18" s="1"/>
  <c r="BO120" i="18" s="1"/>
  <c r="BQ120" i="18" s="1"/>
  <c r="BH121" i="18"/>
  <c r="BY121" i="18" s="1"/>
  <c r="AT122" i="18"/>
  <c r="AV122" i="18" s="1"/>
  <c r="BO122" i="18" s="1"/>
  <c r="BQ122" i="18" s="1"/>
  <c r="BH123" i="18"/>
  <c r="BY123" i="18" s="1"/>
  <c r="AT124" i="18"/>
  <c r="AV124" i="18" s="1"/>
  <c r="BO124" i="18" s="1"/>
  <c r="BQ124" i="18" s="1"/>
  <c r="BH125" i="18"/>
  <c r="BY125" i="18" s="1"/>
  <c r="AT126" i="18"/>
  <c r="AV126" i="18" s="1"/>
  <c r="BO126" i="18" s="1"/>
  <c r="BQ126" i="18" s="1"/>
  <c r="BH127" i="18"/>
  <c r="BY127" i="18" s="1"/>
  <c r="AQ81" i="18"/>
  <c r="AS81" i="18" s="1"/>
  <c r="BL81" i="18" s="1"/>
  <c r="BN81" i="18" s="1"/>
  <c r="BC96" i="18"/>
  <c r="BE96" i="18" s="1"/>
  <c r="BX96" i="18" s="1"/>
  <c r="AT128" i="18"/>
  <c r="AV128" i="18" s="1"/>
  <c r="BO128" i="18" s="1"/>
  <c r="BQ128" i="18" s="1"/>
  <c r="AV132" i="18"/>
  <c r="BO132" i="18" s="1"/>
  <c r="BQ132" i="18" s="1"/>
  <c r="AV99" i="18"/>
  <c r="BO99" i="18" s="1"/>
  <c r="BQ99" i="18" s="1"/>
  <c r="AO128" i="18"/>
  <c r="AP128" i="18" s="1"/>
  <c r="BI128" i="18" s="1"/>
  <c r="BK128" i="18" s="1"/>
  <c r="BH128" i="18"/>
  <c r="BY128" i="18" s="1"/>
  <c r="BE146" i="18"/>
  <c r="AS147" i="18"/>
  <c r="BL147" i="18" s="1"/>
  <c r="BN147" i="18" s="1"/>
  <c r="BZ147" i="18" s="1"/>
  <c r="BE154" i="18"/>
  <c r="AQ89" i="18"/>
  <c r="AS89" i="18" s="1"/>
  <c r="BL89" i="18" s="1"/>
  <c r="BN89" i="18" s="1"/>
  <c r="AQ107" i="18"/>
  <c r="AS107" i="18" s="1"/>
  <c r="BL107" i="18" s="1"/>
  <c r="BN107" i="18" s="1"/>
  <c r="AO131" i="18"/>
  <c r="AP131" i="18" s="1"/>
  <c r="BI131" i="18" s="1"/>
  <c r="BK131" i="18" s="1"/>
  <c r="BG110" i="18"/>
  <c r="BH110" i="18" s="1"/>
  <c r="BY110" i="18" s="1"/>
  <c r="BG122" i="18"/>
  <c r="BH122" i="18" s="1"/>
  <c r="BY122" i="18" s="1"/>
  <c r="AQ19" i="18"/>
  <c r="AS19" i="18" s="1"/>
  <c r="BL19" i="18" s="1"/>
  <c r="BN19" i="18" s="1"/>
  <c r="BC24" i="18"/>
  <c r="BD27" i="18"/>
  <c r="AP42" i="18"/>
  <c r="BI42" i="18" s="1"/>
  <c r="BK42" i="18" s="1"/>
  <c r="BC20" i="18"/>
  <c r="BE20" i="18" s="1"/>
  <c r="BX20" i="18" s="1"/>
  <c r="AT18" i="18"/>
  <c r="AS41" i="18"/>
  <c r="BL41" i="18" s="1"/>
  <c r="BN41" i="18" s="1"/>
  <c r="AS45" i="18"/>
  <c r="BL45" i="18" s="1"/>
  <c r="BN45" i="18" s="1"/>
  <c r="AR30" i="18"/>
  <c r="AU35" i="18"/>
  <c r="AV35" i="18" s="1"/>
  <c r="BO35" i="18" s="1"/>
  <c r="BQ35" i="18" s="1"/>
  <c r="AT47" i="18"/>
  <c r="AV47" i="18" s="1"/>
  <c r="BO47" i="18" s="1"/>
  <c r="BQ47" i="18" s="1"/>
  <c r="AR32" i="18"/>
  <c r="AS32" i="18" s="1"/>
  <c r="BL32" i="18" s="1"/>
  <c r="BN32" i="18" s="1"/>
  <c r="AU37" i="18"/>
  <c r="AV37" i="18" s="1"/>
  <c r="BO37" i="18" s="1"/>
  <c r="BQ37" i="18" s="1"/>
  <c r="BZ37" i="18" s="1"/>
  <c r="BG38" i="18"/>
  <c r="BH38" i="18" s="1"/>
  <c r="BY38" i="18" s="1"/>
  <c r="BG42" i="18"/>
  <c r="BH42" i="18" s="1"/>
  <c r="BY42" i="18" s="1"/>
  <c r="AV43" i="18"/>
  <c r="BO43" i="18" s="1"/>
  <c r="BQ43" i="18" s="1"/>
  <c r="AV41" i="18"/>
  <c r="BO41" i="18" s="1"/>
  <c r="BQ41" i="18" s="1"/>
  <c r="BD57" i="18"/>
  <c r="AN59" i="18"/>
  <c r="AP59" i="18" s="1"/>
  <c r="BI59" i="18" s="1"/>
  <c r="BK59" i="18" s="1"/>
  <c r="AV52" i="18"/>
  <c r="BO52" i="18" s="1"/>
  <c r="BQ52" i="18" s="1"/>
  <c r="BH57" i="18"/>
  <c r="BY57" i="18" s="1"/>
  <c r="BG74" i="18"/>
  <c r="AN76" i="18"/>
  <c r="AP76" i="18" s="1"/>
  <c r="BI76" i="18" s="1"/>
  <c r="BK76" i="18" s="1"/>
  <c r="AP74" i="18"/>
  <c r="BI74" i="18" s="1"/>
  <c r="BK74" i="18" s="1"/>
  <c r="BH101" i="18"/>
  <c r="BY101" i="18" s="1"/>
  <c r="BH70" i="18"/>
  <c r="BY70" i="18" s="1"/>
  <c r="BH85" i="18"/>
  <c r="BY85" i="18" s="1"/>
  <c r="BG106" i="18"/>
  <c r="AU127" i="18"/>
  <c r="AO129" i="18"/>
  <c r="BH129" i="18"/>
  <c r="BY129" i="18" s="1"/>
  <c r="AT131" i="18"/>
  <c r="AV131" i="18" s="1"/>
  <c r="BO131" i="18" s="1"/>
  <c r="BQ131" i="18" s="1"/>
  <c r="BG126" i="18"/>
  <c r="BH126" i="18" s="1"/>
  <c r="BY126" i="18" s="1"/>
  <c r="AO112" i="18"/>
  <c r="AP112" i="18" s="1"/>
  <c r="BI112" i="18" s="1"/>
  <c r="BK112" i="18" s="1"/>
  <c r="BG112" i="18"/>
  <c r="BH112" i="18" s="1"/>
  <c r="BY112" i="18" s="1"/>
  <c r="AO120" i="18"/>
  <c r="AP120" i="18" s="1"/>
  <c r="BI120" i="18" s="1"/>
  <c r="BK120" i="18" s="1"/>
  <c r="BG120" i="18"/>
  <c r="BH120" i="18" s="1"/>
  <c r="BY120" i="18" s="1"/>
  <c r="AT130" i="18"/>
  <c r="AV130" i="18" s="1"/>
  <c r="BO130" i="18" s="1"/>
  <c r="BQ130" i="18" s="1"/>
  <c r="BG132" i="18"/>
  <c r="BE152" i="18"/>
  <c r="BX152" i="18" s="1"/>
  <c r="AS153" i="18"/>
  <c r="BL153" i="18" s="1"/>
  <c r="BN153" i="18" s="1"/>
  <c r="BH94" i="18"/>
  <c r="BY94" i="18" s="1"/>
  <c r="AU113" i="18"/>
  <c r="AV113" i="18" s="1"/>
  <c r="BO113" i="18" s="1"/>
  <c r="BQ113" i="18" s="1"/>
  <c r="AU121" i="18"/>
  <c r="AV121" i="18" s="1"/>
  <c r="BO121" i="18" s="1"/>
  <c r="BQ121" i="18" s="1"/>
  <c r="BE129" i="18"/>
  <c r="BX129" i="18" s="1"/>
  <c r="AO130" i="18"/>
  <c r="AP130" i="18" s="1"/>
  <c r="BI130" i="18" s="1"/>
  <c r="BK130" i="18" s="1"/>
  <c r="BZ98" i="18" l="1"/>
  <c r="BZ83" i="18"/>
  <c r="BZ138" i="18"/>
  <c r="BZ150" i="18"/>
  <c r="BZ131" i="18"/>
  <c r="CA131" i="18" s="1"/>
  <c r="CB131" i="18" s="1"/>
  <c r="CD131" i="18" s="1"/>
  <c r="CE131" i="18" s="1"/>
  <c r="CG131" i="18" s="1"/>
  <c r="BZ140" i="18"/>
  <c r="BZ95" i="18"/>
  <c r="BZ96" i="18"/>
  <c r="BZ63" i="18"/>
  <c r="CA63" i="18" s="1"/>
  <c r="CB63" i="18" s="1"/>
  <c r="CD63" i="18" s="1"/>
  <c r="CE63" i="18" s="1"/>
  <c r="CG63" i="18" s="1"/>
  <c r="S61" i="2" s="1"/>
  <c r="BZ86" i="18"/>
  <c r="CA86" i="18" s="1"/>
  <c r="CB86" i="18" s="1"/>
  <c r="CD86" i="18" s="1"/>
  <c r="CE86" i="18" s="1"/>
  <c r="CG86" i="18" s="1"/>
  <c r="BZ84" i="18"/>
  <c r="CA84" i="18" s="1"/>
  <c r="CB84" i="18" s="1"/>
  <c r="CD84" i="18" s="1"/>
  <c r="CE84" i="18" s="1"/>
  <c r="CG84" i="18" s="1"/>
  <c r="BZ82" i="18"/>
  <c r="CA82" i="18" s="1"/>
  <c r="CB82" i="18" s="1"/>
  <c r="CD82" i="18" s="1"/>
  <c r="CE82" i="18" s="1"/>
  <c r="CG82" i="18" s="1"/>
  <c r="BZ139" i="18"/>
  <c r="CA139" i="18" s="1"/>
  <c r="CB139" i="18" s="1"/>
  <c r="CD139" i="18" s="1"/>
  <c r="CE139" i="18" s="1"/>
  <c r="CG139" i="18" s="1"/>
  <c r="BZ59" i="18"/>
  <c r="CA59" i="18" s="1"/>
  <c r="CB59" i="18" s="1"/>
  <c r="CD59" i="18" s="1"/>
  <c r="CE59" i="18" s="1"/>
  <c r="CG59" i="18" s="1"/>
  <c r="S57" i="2" s="1"/>
  <c r="BZ149" i="18"/>
  <c r="BZ155" i="18"/>
  <c r="CA155" i="18" s="1"/>
  <c r="CB155" i="18" s="1"/>
  <c r="CD155" i="18" s="1"/>
  <c r="CE155" i="18" s="1"/>
  <c r="CG155" i="18" s="1"/>
  <c r="BZ75" i="18"/>
  <c r="BZ153" i="18"/>
  <c r="BZ32" i="18"/>
  <c r="BZ104" i="18"/>
  <c r="BZ89" i="18"/>
  <c r="CA89" i="18" s="1"/>
  <c r="CB89" i="18" s="1"/>
  <c r="CD89" i="18" s="1"/>
  <c r="CE89" i="18" s="1"/>
  <c r="CG89" i="18" s="1"/>
  <c r="BZ100" i="18"/>
  <c r="CA100" i="18" s="1"/>
  <c r="CB100" i="18" s="1"/>
  <c r="CD100" i="18" s="1"/>
  <c r="CE100" i="18" s="1"/>
  <c r="CG100" i="18" s="1"/>
  <c r="BZ65" i="18"/>
  <c r="CA65" i="18" s="1"/>
  <c r="CB65" i="18" s="1"/>
  <c r="CD65" i="18" s="1"/>
  <c r="CE65" i="18" s="1"/>
  <c r="CG65" i="18" s="1"/>
  <c r="S63" i="2" s="1"/>
  <c r="BZ118" i="18"/>
  <c r="CA118" i="18" s="1"/>
  <c r="CB118" i="18" s="1"/>
  <c r="CD118" i="18" s="1"/>
  <c r="CE118" i="18" s="1"/>
  <c r="CG118" i="18" s="1"/>
  <c r="BZ121" i="18"/>
  <c r="CA121" i="18" s="1"/>
  <c r="CB121" i="18" s="1"/>
  <c r="CD121" i="18" s="1"/>
  <c r="CE121" i="18" s="1"/>
  <c r="CG121" i="18" s="1"/>
  <c r="BZ113" i="18"/>
  <c r="CA113" i="18" s="1"/>
  <c r="CB113" i="18" s="1"/>
  <c r="CD113" i="18" s="1"/>
  <c r="CE113" i="18" s="1"/>
  <c r="CG113" i="18" s="1"/>
  <c r="BZ97" i="18"/>
  <c r="CA97" i="18" s="1"/>
  <c r="CB97" i="18" s="1"/>
  <c r="CD97" i="18" s="1"/>
  <c r="CE97" i="18" s="1"/>
  <c r="CG97" i="18" s="1"/>
  <c r="BZ144" i="18"/>
  <c r="CA144" i="18" s="1"/>
  <c r="CB144" i="18" s="1"/>
  <c r="CD144" i="18" s="1"/>
  <c r="CE144" i="18" s="1"/>
  <c r="CG144" i="18" s="1"/>
  <c r="BZ112" i="18"/>
  <c r="BZ77" i="18"/>
  <c r="CA77" i="18" s="1"/>
  <c r="CB77" i="18" s="1"/>
  <c r="CD77" i="18" s="1"/>
  <c r="CE77" i="18" s="1"/>
  <c r="CG77" i="18" s="1"/>
  <c r="BZ87" i="18"/>
  <c r="BZ93" i="18"/>
  <c r="BZ94" i="18"/>
  <c r="BZ102" i="18"/>
  <c r="CA102" i="18" s="1"/>
  <c r="CB102" i="18" s="1"/>
  <c r="CD102" i="18" s="1"/>
  <c r="CE102" i="18" s="1"/>
  <c r="CG102" i="18" s="1"/>
  <c r="BZ73" i="18"/>
  <c r="CA73" i="18" s="1"/>
  <c r="CB73" i="18" s="1"/>
  <c r="CD73" i="18" s="1"/>
  <c r="CE73" i="18" s="1"/>
  <c r="CG73" i="18" s="1"/>
  <c r="BZ79" i="18"/>
  <c r="CA79" i="18" s="1"/>
  <c r="CB79" i="18" s="1"/>
  <c r="CD79" i="18" s="1"/>
  <c r="CE79" i="18" s="1"/>
  <c r="CG79" i="18" s="1"/>
  <c r="BZ85" i="18"/>
  <c r="CA85" i="18" s="1"/>
  <c r="CB85" i="18" s="1"/>
  <c r="CD85" i="18" s="1"/>
  <c r="CE85" i="18" s="1"/>
  <c r="CG85" i="18" s="1"/>
  <c r="BZ124" i="18"/>
  <c r="CA124" i="18" s="1"/>
  <c r="CB124" i="18" s="1"/>
  <c r="CD124" i="18" s="1"/>
  <c r="CE124" i="18" s="1"/>
  <c r="CG124" i="18" s="1"/>
  <c r="BZ152" i="18"/>
  <c r="CA152" i="18" s="1"/>
  <c r="CB152" i="18" s="1"/>
  <c r="CD152" i="18" s="1"/>
  <c r="CE152" i="18" s="1"/>
  <c r="CG152" i="18" s="1"/>
  <c r="BZ126" i="18"/>
  <c r="CA126" i="18" s="1"/>
  <c r="CB126" i="18" s="1"/>
  <c r="CD126" i="18" s="1"/>
  <c r="CE126" i="18" s="1"/>
  <c r="CG126" i="18" s="1"/>
  <c r="BZ114" i="18"/>
  <c r="CA114" i="18" s="1"/>
  <c r="CB114" i="18" s="1"/>
  <c r="CD114" i="18" s="1"/>
  <c r="CE114" i="18" s="1"/>
  <c r="CG114" i="18" s="1"/>
  <c r="BZ119" i="18"/>
  <c r="CA119" i="18" s="1"/>
  <c r="CB119" i="18" s="1"/>
  <c r="CD119" i="18" s="1"/>
  <c r="CE119" i="18" s="1"/>
  <c r="CG119" i="18" s="1"/>
  <c r="BZ111" i="18"/>
  <c r="BZ107" i="18"/>
  <c r="CA107" i="18" s="1"/>
  <c r="CB107" i="18" s="1"/>
  <c r="CD107" i="18" s="1"/>
  <c r="CE107" i="18" s="1"/>
  <c r="CG107" i="18" s="1"/>
  <c r="BZ92" i="18"/>
  <c r="CA92" i="18" s="1"/>
  <c r="CB92" i="18" s="1"/>
  <c r="CD92" i="18" s="1"/>
  <c r="CE92" i="18" s="1"/>
  <c r="CG92" i="18" s="1"/>
  <c r="BZ72" i="18"/>
  <c r="CA72" i="18" s="1"/>
  <c r="CB72" i="18" s="1"/>
  <c r="CD72" i="18" s="1"/>
  <c r="CE72" i="18" s="1"/>
  <c r="CG72" i="18" s="1"/>
  <c r="BZ136" i="18"/>
  <c r="BZ81" i="18"/>
  <c r="CA81" i="18" s="1"/>
  <c r="CB81" i="18" s="1"/>
  <c r="CD81" i="18" s="1"/>
  <c r="CE81" i="18" s="1"/>
  <c r="CG81" i="18" s="1"/>
  <c r="BZ116" i="18"/>
  <c r="CA116" i="18" s="1"/>
  <c r="CB116" i="18" s="1"/>
  <c r="CD116" i="18" s="1"/>
  <c r="CE116" i="18" s="1"/>
  <c r="CG116" i="18" s="1"/>
  <c r="BZ110" i="18"/>
  <c r="CA110" i="18" s="1"/>
  <c r="CB110" i="18" s="1"/>
  <c r="CD110" i="18" s="1"/>
  <c r="CE110" i="18" s="1"/>
  <c r="CG110" i="18" s="1"/>
  <c r="BZ125" i="18"/>
  <c r="CA125" i="18" s="1"/>
  <c r="CB125" i="18" s="1"/>
  <c r="CD125" i="18" s="1"/>
  <c r="CE125" i="18" s="1"/>
  <c r="CG125" i="18" s="1"/>
  <c r="BZ117" i="18"/>
  <c r="CA117" i="18" s="1"/>
  <c r="CB117" i="18" s="1"/>
  <c r="CD117" i="18" s="1"/>
  <c r="CE117" i="18" s="1"/>
  <c r="CG117" i="18" s="1"/>
  <c r="BZ109" i="18"/>
  <c r="CA109" i="18" s="1"/>
  <c r="CB109" i="18" s="1"/>
  <c r="CD109" i="18" s="1"/>
  <c r="CE109" i="18" s="1"/>
  <c r="CG109" i="18" s="1"/>
  <c r="BZ101" i="18"/>
  <c r="CA101" i="18" s="1"/>
  <c r="CB101" i="18" s="1"/>
  <c r="CD101" i="18" s="1"/>
  <c r="CE101" i="18" s="1"/>
  <c r="CG101" i="18" s="1"/>
  <c r="BZ70" i="18"/>
  <c r="BZ137" i="18"/>
  <c r="CA137" i="18" s="1"/>
  <c r="CB137" i="18" s="1"/>
  <c r="CD137" i="18" s="1"/>
  <c r="CE137" i="18" s="1"/>
  <c r="CG137" i="18" s="1"/>
  <c r="BZ105" i="18"/>
  <c r="CA105" i="18" s="1"/>
  <c r="CB105" i="18" s="1"/>
  <c r="CD105" i="18" s="1"/>
  <c r="CE105" i="18" s="1"/>
  <c r="CG105" i="18" s="1"/>
  <c r="BZ145" i="18"/>
  <c r="CA145" i="18" s="1"/>
  <c r="CB145" i="18" s="1"/>
  <c r="CD145" i="18" s="1"/>
  <c r="CE145" i="18" s="1"/>
  <c r="CG145" i="18" s="1"/>
  <c r="BZ108" i="18"/>
  <c r="CA108" i="18" s="1"/>
  <c r="CB108" i="18" s="1"/>
  <c r="CD108" i="18" s="1"/>
  <c r="CE108" i="18" s="1"/>
  <c r="CG108" i="18" s="1"/>
  <c r="BZ120" i="18"/>
  <c r="CA120" i="18" s="1"/>
  <c r="CB120" i="18" s="1"/>
  <c r="CD120" i="18" s="1"/>
  <c r="CE120" i="18" s="1"/>
  <c r="CG120" i="18" s="1"/>
  <c r="BZ130" i="18"/>
  <c r="CA130" i="18" s="1"/>
  <c r="CB130" i="18" s="1"/>
  <c r="CD130" i="18" s="1"/>
  <c r="CE130" i="18" s="1"/>
  <c r="CG130" i="18" s="1"/>
  <c r="BZ76" i="18"/>
  <c r="CA76" i="18" s="1"/>
  <c r="CB76" i="18" s="1"/>
  <c r="CD76" i="18" s="1"/>
  <c r="CE76" i="18" s="1"/>
  <c r="CG76" i="18" s="1"/>
  <c r="BZ128" i="18"/>
  <c r="CA128" i="18" s="1"/>
  <c r="CB128" i="18" s="1"/>
  <c r="CD128" i="18" s="1"/>
  <c r="CE128" i="18" s="1"/>
  <c r="CG128" i="18" s="1"/>
  <c r="BZ122" i="18"/>
  <c r="CA122" i="18" s="1"/>
  <c r="CB122" i="18" s="1"/>
  <c r="CD122" i="18" s="1"/>
  <c r="CE122" i="18" s="1"/>
  <c r="CG122" i="18" s="1"/>
  <c r="BZ123" i="18"/>
  <c r="CA123" i="18" s="1"/>
  <c r="CB123" i="18" s="1"/>
  <c r="CD123" i="18" s="1"/>
  <c r="CE123" i="18" s="1"/>
  <c r="CG123" i="18" s="1"/>
  <c r="BZ115" i="18"/>
  <c r="BZ80" i="18"/>
  <c r="BZ66" i="18"/>
  <c r="CA66" i="18" s="1"/>
  <c r="CB66" i="18" s="1"/>
  <c r="CD66" i="18" s="1"/>
  <c r="CE66" i="18" s="1"/>
  <c r="CG66" i="18" s="1"/>
  <c r="S64" i="2" s="1"/>
  <c r="BZ48" i="18"/>
  <c r="CA48" i="18" s="1"/>
  <c r="CB48" i="18" s="1"/>
  <c r="CD48" i="18" s="1"/>
  <c r="CE48" i="18" s="1"/>
  <c r="CG48" i="18" s="1"/>
  <c r="S46" i="2" s="1"/>
  <c r="BZ78" i="18"/>
  <c r="CA78" i="18" s="1"/>
  <c r="CB78" i="18" s="1"/>
  <c r="CD78" i="18" s="1"/>
  <c r="CE78" i="18" s="1"/>
  <c r="CG78" i="18" s="1"/>
  <c r="BZ90" i="18"/>
  <c r="CA90" i="18" s="1"/>
  <c r="CB90" i="18" s="1"/>
  <c r="CD90" i="18" s="1"/>
  <c r="CE90" i="18" s="1"/>
  <c r="CG90" i="18" s="1"/>
  <c r="BZ50" i="18"/>
  <c r="CA50" i="18" s="1"/>
  <c r="CB50" i="18" s="1"/>
  <c r="CD50" i="18" s="1"/>
  <c r="CE50" i="18" s="1"/>
  <c r="CG50" i="18" s="1"/>
  <c r="S48" i="2" s="1"/>
  <c r="BZ9" i="18"/>
  <c r="CA9" i="18" s="1"/>
  <c r="CB9" i="18" s="1"/>
  <c r="CD9" i="18" s="1"/>
  <c r="CE9" i="18" s="1"/>
  <c r="CG9" i="18" s="1"/>
  <c r="S7" i="2" s="1"/>
  <c r="BZ17" i="18"/>
  <c r="CA17" i="18" s="1"/>
  <c r="CB17" i="18" s="1"/>
  <c r="CD17" i="18" s="1"/>
  <c r="CE17" i="18" s="1"/>
  <c r="CG17" i="18" s="1"/>
  <c r="S15" i="2" s="1"/>
  <c r="BZ55" i="18"/>
  <c r="CA55" i="18" s="1"/>
  <c r="CB55" i="18" s="1"/>
  <c r="CD55" i="18" s="1"/>
  <c r="CE55" i="18" s="1"/>
  <c r="CG55" i="18" s="1"/>
  <c r="S53" i="2" s="1"/>
  <c r="BZ47" i="18"/>
  <c r="CA47" i="18" s="1"/>
  <c r="CB47" i="18" s="1"/>
  <c r="CD47" i="18" s="1"/>
  <c r="CE47" i="18" s="1"/>
  <c r="CG47" i="18" s="1"/>
  <c r="S45" i="2" s="1"/>
  <c r="BZ21" i="18"/>
  <c r="CA21" i="18" s="1"/>
  <c r="CB21" i="18" s="1"/>
  <c r="CD21" i="18" s="1"/>
  <c r="CE21" i="18" s="1"/>
  <c r="CG21" i="18" s="1"/>
  <c r="S19" i="2" s="1"/>
  <c r="BZ15" i="18"/>
  <c r="CA15" i="18" s="1"/>
  <c r="CB15" i="18" s="1"/>
  <c r="CD15" i="18" s="1"/>
  <c r="CE15" i="18" s="1"/>
  <c r="CG15" i="18" s="1"/>
  <c r="S13" i="2" s="1"/>
  <c r="BZ19" i="18"/>
  <c r="CA19" i="18" s="1"/>
  <c r="CB19" i="18" s="1"/>
  <c r="CD19" i="18" s="1"/>
  <c r="CE19" i="18" s="1"/>
  <c r="CG19" i="18" s="1"/>
  <c r="S17" i="2" s="1"/>
  <c r="BZ67" i="18"/>
  <c r="CA67" i="18" s="1"/>
  <c r="CB67" i="18" s="1"/>
  <c r="CD67" i="18" s="1"/>
  <c r="CE67" i="18" s="1"/>
  <c r="CG67" i="18" s="1"/>
  <c r="S65" i="2" s="1"/>
  <c r="BZ35" i="18"/>
  <c r="CA35" i="18" s="1"/>
  <c r="CB35" i="18" s="1"/>
  <c r="CD35" i="18" s="1"/>
  <c r="CE35" i="18" s="1"/>
  <c r="CG35" i="18" s="1"/>
  <c r="S33" i="2" s="1"/>
  <c r="BZ62" i="18"/>
  <c r="CA62" i="18" s="1"/>
  <c r="CB62" i="18" s="1"/>
  <c r="CD62" i="18" s="1"/>
  <c r="CE62" i="18" s="1"/>
  <c r="CG62" i="18" s="1"/>
  <c r="S60" i="2" s="1"/>
  <c r="BZ45" i="18"/>
  <c r="CA45" i="18" s="1"/>
  <c r="CB45" i="18" s="1"/>
  <c r="CD45" i="18" s="1"/>
  <c r="CE45" i="18" s="1"/>
  <c r="CG45" i="18" s="1"/>
  <c r="S43" i="2" s="1"/>
  <c r="BZ43" i="18"/>
  <c r="CA43" i="18" s="1"/>
  <c r="CB43" i="18" s="1"/>
  <c r="CD43" i="18" s="1"/>
  <c r="CE43" i="18" s="1"/>
  <c r="CG43" i="18" s="1"/>
  <c r="S41" i="2" s="1"/>
  <c r="BZ20" i="18"/>
  <c r="CA20" i="18" s="1"/>
  <c r="CB20" i="18" s="1"/>
  <c r="CD20" i="18" s="1"/>
  <c r="CE20" i="18" s="1"/>
  <c r="CG20" i="18" s="1"/>
  <c r="S18" i="2" s="1"/>
  <c r="BZ12" i="18"/>
  <c r="CA12" i="18" s="1"/>
  <c r="CB12" i="18" s="1"/>
  <c r="CD12" i="18" s="1"/>
  <c r="CE12" i="18" s="1"/>
  <c r="CG12" i="18" s="1"/>
  <c r="S10" i="2" s="1"/>
  <c r="BZ11" i="18"/>
  <c r="CA11" i="18" s="1"/>
  <c r="CB11" i="18" s="1"/>
  <c r="CD11" i="18" s="1"/>
  <c r="CE11" i="18" s="1"/>
  <c r="CG11" i="18" s="1"/>
  <c r="S9" i="2" s="1"/>
  <c r="BZ52" i="18"/>
  <c r="CA52" i="18" s="1"/>
  <c r="CB52" i="18" s="1"/>
  <c r="CD52" i="18" s="1"/>
  <c r="CE52" i="18" s="1"/>
  <c r="CG52" i="18" s="1"/>
  <c r="S50" i="2" s="1"/>
  <c r="BZ39" i="18"/>
  <c r="CA39" i="18" s="1"/>
  <c r="CB39" i="18" s="1"/>
  <c r="CD39" i="18" s="1"/>
  <c r="CE39" i="18" s="1"/>
  <c r="CG39" i="18" s="1"/>
  <c r="S37" i="2" s="1"/>
  <c r="BZ26" i="18"/>
  <c r="CA26" i="18" s="1"/>
  <c r="CB26" i="18" s="1"/>
  <c r="CD26" i="18" s="1"/>
  <c r="CE26" i="18" s="1"/>
  <c r="CG26" i="18" s="1"/>
  <c r="S24" i="2" s="1"/>
  <c r="BZ31" i="18"/>
  <c r="CA31" i="18" s="1"/>
  <c r="CB31" i="18" s="1"/>
  <c r="CD31" i="18" s="1"/>
  <c r="CE31" i="18" s="1"/>
  <c r="CG31" i="18" s="1"/>
  <c r="S29" i="2" s="1"/>
  <c r="BZ46" i="18"/>
  <c r="CA46" i="18" s="1"/>
  <c r="CB46" i="18" s="1"/>
  <c r="CD46" i="18" s="1"/>
  <c r="CE46" i="18" s="1"/>
  <c r="CG46" i="18" s="1"/>
  <c r="S44" i="2" s="1"/>
  <c r="BZ36" i="18"/>
  <c r="CA36" i="18" s="1"/>
  <c r="CB36" i="18" s="1"/>
  <c r="CD36" i="18" s="1"/>
  <c r="CE36" i="18" s="1"/>
  <c r="CG36" i="18" s="1"/>
  <c r="S34" i="2" s="1"/>
  <c r="BZ69" i="18"/>
  <c r="CA69" i="18" s="1"/>
  <c r="CB69" i="18" s="1"/>
  <c r="BZ16" i="18"/>
  <c r="CA16" i="18" s="1"/>
  <c r="CB16" i="18" s="1"/>
  <c r="CD16" i="18" s="1"/>
  <c r="CE16" i="18" s="1"/>
  <c r="CG16" i="18" s="1"/>
  <c r="S14" i="2" s="1"/>
  <c r="BZ51" i="18"/>
  <c r="CA51" i="18" s="1"/>
  <c r="CB51" i="18" s="1"/>
  <c r="CD51" i="18" s="1"/>
  <c r="CE51" i="18" s="1"/>
  <c r="CG51" i="18" s="1"/>
  <c r="S49" i="2" s="1"/>
  <c r="BZ33" i="18"/>
  <c r="CA33" i="18" s="1"/>
  <c r="CB33" i="18" s="1"/>
  <c r="CD33" i="18" s="1"/>
  <c r="CE33" i="18" s="1"/>
  <c r="CG33" i="18" s="1"/>
  <c r="S31" i="2" s="1"/>
  <c r="BZ44" i="18"/>
  <c r="CA44" i="18" s="1"/>
  <c r="CB44" i="18" s="1"/>
  <c r="CD44" i="18" s="1"/>
  <c r="CE44" i="18" s="1"/>
  <c r="CG44" i="18" s="1"/>
  <c r="S42" i="2" s="1"/>
  <c r="BZ56" i="18"/>
  <c r="CA56" i="18" s="1"/>
  <c r="CB56" i="18" s="1"/>
  <c r="CD56" i="18" s="1"/>
  <c r="CE56" i="18" s="1"/>
  <c r="CG56" i="18" s="1"/>
  <c r="S54" i="2" s="1"/>
  <c r="BZ60" i="18"/>
  <c r="CA60" i="18" s="1"/>
  <c r="CB60" i="18" s="1"/>
  <c r="CD60" i="18" s="1"/>
  <c r="CE60" i="18" s="1"/>
  <c r="CG60" i="18" s="1"/>
  <c r="S58" i="2" s="1"/>
  <c r="BZ54" i="18"/>
  <c r="CA54" i="18" s="1"/>
  <c r="CB54" i="18" s="1"/>
  <c r="CD54" i="18" s="1"/>
  <c r="CE54" i="18" s="1"/>
  <c r="CG54" i="18" s="1"/>
  <c r="S52" i="2" s="1"/>
  <c r="BZ53" i="18"/>
  <c r="BZ40" i="18"/>
  <c r="CA40" i="18" s="1"/>
  <c r="CB40" i="18" s="1"/>
  <c r="CD40" i="18" s="1"/>
  <c r="CE40" i="18" s="1"/>
  <c r="CG40" i="18" s="1"/>
  <c r="S38" i="2" s="1"/>
  <c r="BZ14" i="18"/>
  <c r="CA14" i="18" s="1"/>
  <c r="CB14" i="18" s="1"/>
  <c r="CD14" i="18" s="1"/>
  <c r="CE14" i="18" s="1"/>
  <c r="CG14" i="18" s="1"/>
  <c r="S12" i="2" s="1"/>
  <c r="BZ42" i="18"/>
  <c r="CA42" i="18" s="1"/>
  <c r="CB42" i="18" s="1"/>
  <c r="CD42" i="18" s="1"/>
  <c r="CE42" i="18" s="1"/>
  <c r="CG42" i="18" s="1"/>
  <c r="S40" i="2" s="1"/>
  <c r="BZ49" i="18"/>
  <c r="BZ38" i="18"/>
  <c r="CA38" i="18" s="1"/>
  <c r="CB38" i="18" s="1"/>
  <c r="CD38" i="18" s="1"/>
  <c r="CE38" i="18" s="1"/>
  <c r="CG38" i="18" s="1"/>
  <c r="S36" i="2" s="1"/>
  <c r="BZ34" i="18"/>
  <c r="CA34" i="18" s="1"/>
  <c r="CB34" i="18" s="1"/>
  <c r="CD34" i="18" s="1"/>
  <c r="CE34" i="18" s="1"/>
  <c r="CG34" i="18" s="1"/>
  <c r="S32" i="2" s="1"/>
  <c r="BZ61" i="18"/>
  <c r="CA61" i="18" s="1"/>
  <c r="CB61" i="18" s="1"/>
  <c r="CD61" i="18" s="1"/>
  <c r="BZ10" i="18"/>
  <c r="CA10" i="18" s="1"/>
  <c r="CB10" i="18" s="1"/>
  <c r="CD10" i="18" s="1"/>
  <c r="CE10" i="18" s="1"/>
  <c r="CG10" i="18" s="1"/>
  <c r="S8" i="2" s="1"/>
  <c r="BZ28" i="18"/>
  <c r="CA28" i="18" s="1"/>
  <c r="CB28" i="18" s="1"/>
  <c r="CD28" i="18" s="1"/>
  <c r="CE28" i="18" s="1"/>
  <c r="CG28" i="18" s="1"/>
  <c r="S26" i="2" s="1"/>
  <c r="BZ41" i="18"/>
  <c r="CA41" i="18" s="1"/>
  <c r="CB41" i="18" s="1"/>
  <c r="CD41" i="18" s="1"/>
  <c r="CE41" i="18" s="1"/>
  <c r="CG41" i="18" s="1"/>
  <c r="S39" i="2" s="1"/>
  <c r="BZ13" i="18"/>
  <c r="CA13" i="18" s="1"/>
  <c r="CB13" i="18" s="1"/>
  <c r="CD13" i="18" s="1"/>
  <c r="CE13" i="18" s="1"/>
  <c r="CG13" i="18" s="1"/>
  <c r="S11" i="2" s="1"/>
  <c r="BZ29" i="18"/>
  <c r="CA83" i="18"/>
  <c r="CB83" i="18" s="1"/>
  <c r="CD83" i="18" s="1"/>
  <c r="CE83" i="18" s="1"/>
  <c r="CG83" i="18" s="1"/>
  <c r="BX148" i="18"/>
  <c r="CA37" i="18"/>
  <c r="CB37" i="18" s="1"/>
  <c r="CD37" i="18" s="1"/>
  <c r="CE37" i="18" s="1"/>
  <c r="CG37" i="18" s="1"/>
  <c r="S35" i="2" s="1"/>
  <c r="BX146" i="18"/>
  <c r="BX88" i="18"/>
  <c r="BX64" i="18"/>
  <c r="CA103" i="18"/>
  <c r="CB103" i="18" s="1"/>
  <c r="CD103" i="18" s="1"/>
  <c r="CE103" i="18" s="1"/>
  <c r="CG103" i="18" s="1"/>
  <c r="CA151" i="18"/>
  <c r="CB151" i="18" s="1"/>
  <c r="CD151" i="18" s="1"/>
  <c r="CE151" i="18" s="1"/>
  <c r="CG151" i="18" s="1"/>
  <c r="CA32" i="18"/>
  <c r="CB32" i="18" s="1"/>
  <c r="CD32" i="18" s="1"/>
  <c r="CE32" i="18" s="1"/>
  <c r="CG32" i="18" s="1"/>
  <c r="S30" i="2" s="1"/>
  <c r="CA91" i="18"/>
  <c r="CB91" i="18" s="1"/>
  <c r="CD91" i="18" s="1"/>
  <c r="CE91" i="18" s="1"/>
  <c r="CG91" i="18" s="1"/>
  <c r="BX135" i="18"/>
  <c r="CA150" i="18"/>
  <c r="CB150" i="18" s="1"/>
  <c r="CD150" i="18" s="1"/>
  <c r="CE150" i="18" s="1"/>
  <c r="CG150" i="18" s="1"/>
  <c r="BX154" i="18"/>
  <c r="BX68" i="18"/>
  <c r="CA95" i="18"/>
  <c r="CB95" i="18" s="1"/>
  <c r="CD95" i="18" s="1"/>
  <c r="CE95" i="18" s="1"/>
  <c r="CG95" i="18" s="1"/>
  <c r="BX136" i="18"/>
  <c r="BX142" i="18"/>
  <c r="CA138" i="18"/>
  <c r="CB138" i="18" s="1"/>
  <c r="CD138" i="18" s="1"/>
  <c r="CE138" i="18" s="1"/>
  <c r="CG138" i="18" s="1"/>
  <c r="CA140" i="18"/>
  <c r="CB140" i="18" s="1"/>
  <c r="CD140" i="18" s="1"/>
  <c r="CE140" i="18" s="1"/>
  <c r="CG140" i="18" s="1"/>
  <c r="CA23" i="18"/>
  <c r="CB23" i="18" s="1"/>
  <c r="CD23" i="18" s="1"/>
  <c r="CE23" i="18" s="1"/>
  <c r="CG23" i="18" s="1"/>
  <c r="S21" i="2" s="1"/>
  <c r="CA147" i="18"/>
  <c r="CB147" i="18" s="1"/>
  <c r="CD147" i="18" s="1"/>
  <c r="CE147" i="18" s="1"/>
  <c r="CG147" i="18" s="1"/>
  <c r="CA80" i="18"/>
  <c r="CB80" i="18" s="1"/>
  <c r="CD80" i="18" s="1"/>
  <c r="CE80" i="18" s="1"/>
  <c r="CG80" i="18" s="1"/>
  <c r="CA149" i="18"/>
  <c r="CB149" i="18" s="1"/>
  <c r="CD149" i="18" s="1"/>
  <c r="CE149" i="18" s="1"/>
  <c r="CG149" i="18" s="1"/>
  <c r="CA93" i="18"/>
  <c r="CB93" i="18" s="1"/>
  <c r="CD93" i="18" s="1"/>
  <c r="CE93" i="18" s="1"/>
  <c r="CG93" i="18" s="1"/>
  <c r="CA134" i="18"/>
  <c r="CB134" i="18" s="1"/>
  <c r="CD134" i="18" s="1"/>
  <c r="CE134" i="18" s="1"/>
  <c r="CG134" i="18" s="1"/>
  <c r="CA96" i="18"/>
  <c r="CB96" i="18" s="1"/>
  <c r="CD96" i="18" s="1"/>
  <c r="CE96" i="18" s="1"/>
  <c r="CG96" i="18" s="1"/>
  <c r="CA153" i="18"/>
  <c r="CB153" i="18" s="1"/>
  <c r="CD153" i="18" s="1"/>
  <c r="CE153" i="18" s="1"/>
  <c r="CG153" i="18" s="1"/>
  <c r="CA75" i="18"/>
  <c r="CB75" i="18" s="1"/>
  <c r="CD75" i="18" s="1"/>
  <c r="CE75" i="18" s="1"/>
  <c r="CG75" i="18" s="1"/>
  <c r="CA71" i="18"/>
  <c r="CB71" i="18" s="1"/>
  <c r="CD71" i="18" s="1"/>
  <c r="CE71" i="18" s="1"/>
  <c r="CG71" i="18" s="1"/>
  <c r="CA70" i="18"/>
  <c r="CB70" i="18" s="1"/>
  <c r="CD70" i="18" s="1"/>
  <c r="CE70" i="18" s="1"/>
  <c r="CG70" i="18" s="1"/>
  <c r="CA98" i="18"/>
  <c r="CB98" i="18" s="1"/>
  <c r="CD98" i="18" s="1"/>
  <c r="CE98" i="18" s="1"/>
  <c r="CG98" i="18" s="1"/>
  <c r="BE25" i="18"/>
  <c r="CA104" i="18"/>
  <c r="CB104" i="18" s="1"/>
  <c r="CD104" i="18" s="1"/>
  <c r="CE104" i="18" s="1"/>
  <c r="CG104" i="18" s="1"/>
  <c r="CA53" i="18"/>
  <c r="CB53" i="18" s="1"/>
  <c r="CD53" i="18" s="1"/>
  <c r="CE53" i="18" s="1"/>
  <c r="CG53" i="18" s="1"/>
  <c r="S51" i="2" s="1"/>
  <c r="BE24" i="18"/>
  <c r="AS58" i="18"/>
  <c r="BL58" i="18" s="1"/>
  <c r="BN58" i="18" s="1"/>
  <c r="BZ58" i="18" s="1"/>
  <c r="CA87" i="18"/>
  <c r="CB87" i="18" s="1"/>
  <c r="CD87" i="18" s="1"/>
  <c r="CE87" i="18" s="1"/>
  <c r="CG87" i="18" s="1"/>
  <c r="CA99" i="18"/>
  <c r="CB99" i="18" s="1"/>
  <c r="CD99" i="18" s="1"/>
  <c r="CE99" i="18" s="1"/>
  <c r="CG99" i="18" s="1"/>
  <c r="BH133" i="18"/>
  <c r="AV18" i="18"/>
  <c r="BO18" i="18" s="1"/>
  <c r="BQ18" i="18" s="1"/>
  <c r="BZ18" i="18" s="1"/>
  <c r="CA94" i="18"/>
  <c r="CB94" i="18" s="1"/>
  <c r="CD94" i="18" s="1"/>
  <c r="CE94" i="18" s="1"/>
  <c r="CG94" i="18" s="1"/>
  <c r="CA49" i="18"/>
  <c r="CB49" i="18" s="1"/>
  <c r="CD49" i="18" s="1"/>
  <c r="CE49" i="18" s="1"/>
  <c r="CG49" i="18" s="1"/>
  <c r="S47" i="2" s="1"/>
  <c r="BE27" i="18"/>
  <c r="BH74" i="18"/>
  <c r="CA115" i="18"/>
  <c r="CB115" i="18" s="1"/>
  <c r="CD115" i="18" s="1"/>
  <c r="CE115" i="18" s="1"/>
  <c r="CG115" i="18" s="1"/>
  <c r="CA111" i="18"/>
  <c r="CB111" i="18" s="1"/>
  <c r="CD111" i="18" s="1"/>
  <c r="CE111" i="18" s="1"/>
  <c r="CG111" i="18" s="1"/>
  <c r="BH132" i="18"/>
  <c r="CA112" i="18"/>
  <c r="CB112" i="18" s="1"/>
  <c r="CD112" i="18" s="1"/>
  <c r="CE112" i="18" s="1"/>
  <c r="CG112" i="18" s="1"/>
  <c r="CA29" i="18"/>
  <c r="CB29" i="18" s="1"/>
  <c r="CD29" i="18" s="1"/>
  <c r="CE29" i="18" s="1"/>
  <c r="CG29" i="18" s="1"/>
  <c r="S27" i="2" s="1"/>
  <c r="AP129" i="18"/>
  <c r="BI129" i="18" s="1"/>
  <c r="BK129" i="18" s="1"/>
  <c r="BZ129" i="18" s="1"/>
  <c r="BE57" i="18"/>
  <c r="AV127" i="18"/>
  <c r="BO127" i="18" s="1"/>
  <c r="BQ127" i="18" s="1"/>
  <c r="BZ127" i="18" s="1"/>
  <c r="AS30" i="18"/>
  <c r="BL30" i="18" s="1"/>
  <c r="BN30" i="18" s="1"/>
  <c r="BZ30" i="18" s="1"/>
  <c r="BH106" i="18"/>
  <c r="BE22" i="18"/>
  <c r="CD69" i="18" l="1"/>
  <c r="CE69" i="18" s="1"/>
  <c r="CG69" i="18" s="1"/>
  <c r="S67" i="2" s="1"/>
  <c r="S59" i="2"/>
  <c r="CE61" i="18"/>
  <c r="BZ148" i="18"/>
  <c r="CA148" i="18" s="1"/>
  <c r="CB148" i="18" s="1"/>
  <c r="CD148" i="18" s="1"/>
  <c r="CE148" i="18" s="1"/>
  <c r="CG148" i="18" s="1"/>
  <c r="CA136" i="18"/>
  <c r="CB136" i="18" s="1"/>
  <c r="CD136" i="18" s="1"/>
  <c r="CE136" i="18" s="1"/>
  <c r="CG136" i="18" s="1"/>
  <c r="BZ135" i="18"/>
  <c r="CA135" i="18" s="1"/>
  <c r="CB135" i="18" s="1"/>
  <c r="CD135" i="18" s="1"/>
  <c r="CE135" i="18" s="1"/>
  <c r="CG135" i="18" s="1"/>
  <c r="BZ146" i="18"/>
  <c r="CA146" i="18" s="1"/>
  <c r="CB146" i="18" s="1"/>
  <c r="CD146" i="18" s="1"/>
  <c r="CE146" i="18" s="1"/>
  <c r="CG146" i="18" s="1"/>
  <c r="BZ88" i="18"/>
  <c r="CA88" i="18" s="1"/>
  <c r="CB88" i="18" s="1"/>
  <c r="CD88" i="18" s="1"/>
  <c r="CE88" i="18" s="1"/>
  <c r="CG88" i="18" s="1"/>
  <c r="BZ154" i="18"/>
  <c r="CA154" i="18" s="1"/>
  <c r="CB154" i="18" s="1"/>
  <c r="CD154" i="18" s="1"/>
  <c r="CE154" i="18" s="1"/>
  <c r="CG154" i="18" s="1"/>
  <c r="BZ142" i="18"/>
  <c r="CA142" i="18" s="1"/>
  <c r="CB142" i="18" s="1"/>
  <c r="CD142" i="18" s="1"/>
  <c r="CE142" i="18" s="1"/>
  <c r="CG142" i="18" s="1"/>
  <c r="BZ64" i="18"/>
  <c r="CA64" i="18" s="1"/>
  <c r="CB64" i="18" s="1"/>
  <c r="CD64" i="18" s="1"/>
  <c r="CE64" i="18" s="1"/>
  <c r="CG64" i="18" s="1"/>
  <c r="S62" i="2" s="1"/>
  <c r="BZ68" i="18"/>
  <c r="CA68" i="18" s="1"/>
  <c r="CB68" i="18" s="1"/>
  <c r="CD68" i="18" s="1"/>
  <c r="CE68" i="18" s="1"/>
  <c r="CG68" i="18" s="1"/>
  <c r="S66" i="2" s="1"/>
  <c r="BX25" i="18"/>
  <c r="BX22" i="18"/>
  <c r="BX27" i="18"/>
  <c r="CA18" i="18"/>
  <c r="CB18" i="18" s="1"/>
  <c r="CD18" i="18" s="1"/>
  <c r="CE18" i="18" s="1"/>
  <c r="CG18" i="18" s="1"/>
  <c r="S16" i="2" s="1"/>
  <c r="BX24" i="18"/>
  <c r="BY132" i="18"/>
  <c r="BY74" i="18"/>
  <c r="CA30" i="18"/>
  <c r="CB30" i="18" s="1"/>
  <c r="CD30" i="18" s="1"/>
  <c r="CE30" i="18" s="1"/>
  <c r="CG30" i="18" s="1"/>
  <c r="S28" i="2" s="1"/>
  <c r="CA58" i="18"/>
  <c r="CB58" i="18" s="1"/>
  <c r="CD58" i="18" s="1"/>
  <c r="CE58" i="18" s="1"/>
  <c r="CG58" i="18" s="1"/>
  <c r="S56" i="2" s="1"/>
  <c r="BY106" i="18"/>
  <c r="CA127" i="18"/>
  <c r="CB127" i="18" s="1"/>
  <c r="CD127" i="18" s="1"/>
  <c r="CE127" i="18" s="1"/>
  <c r="CG127" i="18" s="1"/>
  <c r="CA129" i="18"/>
  <c r="CB129" i="18" s="1"/>
  <c r="CD129" i="18" s="1"/>
  <c r="CE129" i="18" s="1"/>
  <c r="CG129" i="18" s="1"/>
  <c r="BX57" i="18"/>
  <c r="BY133" i="18"/>
  <c r="AO8" i="18"/>
  <c r="T153" i="31"/>
  <c r="Y153" i="31" s="1"/>
  <c r="AD153" i="31" s="1"/>
  <c r="U153" i="31"/>
  <c r="V153" i="31"/>
  <c r="AA153" i="31" s="1"/>
  <c r="AJ153" i="31" s="1"/>
  <c r="W153" i="31"/>
  <c r="AB153" i="31" s="1"/>
  <c r="AN153" i="31" s="1"/>
  <c r="X153" i="31"/>
  <c r="T154" i="31"/>
  <c r="U154" i="31"/>
  <c r="Z154" i="31" s="1"/>
  <c r="V154" i="31"/>
  <c r="AA154" i="31" s="1"/>
  <c r="AJ154" i="31" s="1"/>
  <c r="W154" i="31"/>
  <c r="AB154" i="31" s="1"/>
  <c r="AM154" i="31" s="1"/>
  <c r="X154" i="31"/>
  <c r="T91" i="31"/>
  <c r="Y91" i="31" s="1"/>
  <c r="AD91" i="31" s="1"/>
  <c r="U91" i="31"/>
  <c r="Z91" i="31" s="1"/>
  <c r="V91" i="31"/>
  <c r="AA91" i="31" s="1"/>
  <c r="W91" i="31"/>
  <c r="AB91" i="31" s="1"/>
  <c r="X91" i="31"/>
  <c r="T92" i="31"/>
  <c r="U92" i="31"/>
  <c r="Z92" i="31" s="1"/>
  <c r="V92" i="31"/>
  <c r="W92" i="31"/>
  <c r="AB92" i="31" s="1"/>
  <c r="AM92" i="31" s="1"/>
  <c r="X92" i="31"/>
  <c r="T93" i="31"/>
  <c r="U93" i="31"/>
  <c r="Z93" i="31" s="1"/>
  <c r="AG93" i="31" s="1"/>
  <c r="V93" i="31"/>
  <c r="W93" i="31"/>
  <c r="AB93" i="31" s="1"/>
  <c r="X93" i="31"/>
  <c r="AA93" i="31"/>
  <c r="AJ93" i="31" s="1"/>
  <c r="T94" i="31"/>
  <c r="Y94" i="31" s="1"/>
  <c r="AE94" i="31" s="1"/>
  <c r="U94" i="31"/>
  <c r="Z94" i="31" s="1"/>
  <c r="AG94" i="31" s="1"/>
  <c r="V94" i="31"/>
  <c r="AA94" i="31" s="1"/>
  <c r="W94" i="31"/>
  <c r="AB94" i="31" s="1"/>
  <c r="X94" i="31"/>
  <c r="T95" i="31"/>
  <c r="Y95" i="31" s="1"/>
  <c r="U95" i="31"/>
  <c r="V95" i="31"/>
  <c r="W95" i="31"/>
  <c r="AB95" i="31" s="1"/>
  <c r="AM95" i="31" s="1"/>
  <c r="X95" i="31"/>
  <c r="T96" i="31"/>
  <c r="U96" i="31"/>
  <c r="Z96" i="31" s="1"/>
  <c r="V96" i="31"/>
  <c r="AA96" i="31" s="1"/>
  <c r="AK96" i="31" s="1"/>
  <c r="W96" i="31"/>
  <c r="AB96" i="31" s="1"/>
  <c r="AM96" i="31" s="1"/>
  <c r="X96" i="31"/>
  <c r="T97" i="31"/>
  <c r="Y97" i="31" s="1"/>
  <c r="AD97" i="31" s="1"/>
  <c r="U97" i="31"/>
  <c r="Z97" i="31" s="1"/>
  <c r="AH97" i="31" s="1"/>
  <c r="V97" i="31"/>
  <c r="AA97" i="31" s="1"/>
  <c r="AJ97" i="31" s="1"/>
  <c r="W97" i="31"/>
  <c r="X97" i="31"/>
  <c r="T98" i="31"/>
  <c r="Y98" i="31" s="1"/>
  <c r="U98" i="31"/>
  <c r="Z98" i="31" s="1"/>
  <c r="V98" i="31"/>
  <c r="AA98" i="31" s="1"/>
  <c r="AJ98" i="31" s="1"/>
  <c r="W98" i="31"/>
  <c r="AB98" i="31" s="1"/>
  <c r="X98" i="31"/>
  <c r="T99" i="31"/>
  <c r="Y99" i="31" s="1"/>
  <c r="AE99" i="31" s="1"/>
  <c r="U99" i="31"/>
  <c r="V99" i="31"/>
  <c r="W99" i="31"/>
  <c r="AB99" i="31" s="1"/>
  <c r="AM99" i="31" s="1"/>
  <c r="X99" i="31"/>
  <c r="T100" i="31"/>
  <c r="U100" i="31"/>
  <c r="Z100" i="31" s="1"/>
  <c r="V100" i="31"/>
  <c r="AA100" i="31" s="1"/>
  <c r="AJ100" i="31" s="1"/>
  <c r="W100" i="31"/>
  <c r="AB100" i="31" s="1"/>
  <c r="AM100" i="31" s="1"/>
  <c r="X100" i="31"/>
  <c r="T101" i="31"/>
  <c r="U101" i="31"/>
  <c r="V101" i="31"/>
  <c r="AA101" i="31" s="1"/>
  <c r="AJ101" i="31" s="1"/>
  <c r="W101" i="31"/>
  <c r="AB101" i="31" s="1"/>
  <c r="AN101" i="31" s="1"/>
  <c r="X101" i="31"/>
  <c r="T102" i="31"/>
  <c r="Y102" i="31" s="1"/>
  <c r="AD102" i="31" s="1"/>
  <c r="U102" i="31"/>
  <c r="Z102" i="31" s="1"/>
  <c r="AG102" i="31" s="1"/>
  <c r="V102" i="31"/>
  <c r="AA102" i="31" s="1"/>
  <c r="AJ102" i="31" s="1"/>
  <c r="W102" i="31"/>
  <c r="X102" i="31"/>
  <c r="T103" i="31"/>
  <c r="Y103" i="31" s="1"/>
  <c r="U103" i="31"/>
  <c r="V103" i="31"/>
  <c r="W103" i="31"/>
  <c r="AB103" i="31" s="1"/>
  <c r="AM103" i="31" s="1"/>
  <c r="X103" i="31"/>
  <c r="T104" i="31"/>
  <c r="U104" i="31"/>
  <c r="Z104" i="31" s="1"/>
  <c r="V104" i="31"/>
  <c r="AA104" i="31" s="1"/>
  <c r="AJ104" i="31" s="1"/>
  <c r="W104" i="31"/>
  <c r="X104" i="31"/>
  <c r="T105" i="31"/>
  <c r="Y105" i="31" s="1"/>
  <c r="AD105" i="31" s="1"/>
  <c r="U105" i="31"/>
  <c r="Z105" i="31" s="1"/>
  <c r="AH105" i="31" s="1"/>
  <c r="V105" i="31"/>
  <c r="W105" i="31"/>
  <c r="X105" i="31"/>
  <c r="AA105" i="31"/>
  <c r="AJ105" i="31" s="1"/>
  <c r="T106" i="31"/>
  <c r="Y106" i="31" s="1"/>
  <c r="U106" i="31"/>
  <c r="Z106" i="31" s="1"/>
  <c r="V106" i="31"/>
  <c r="AA106" i="31" s="1"/>
  <c r="AJ106" i="31" s="1"/>
  <c r="W106" i="31"/>
  <c r="X106" i="31"/>
  <c r="T107" i="31"/>
  <c r="Y107" i="31" s="1"/>
  <c r="U107" i="31"/>
  <c r="V107" i="31"/>
  <c r="W107" i="31"/>
  <c r="AB107" i="31" s="1"/>
  <c r="AM107" i="31" s="1"/>
  <c r="X107" i="31"/>
  <c r="T108" i="31"/>
  <c r="U108" i="31"/>
  <c r="Z108" i="31" s="1"/>
  <c r="V108" i="31"/>
  <c r="AA108" i="31" s="1"/>
  <c r="AJ108" i="31" s="1"/>
  <c r="W108" i="31"/>
  <c r="AB108" i="31" s="1"/>
  <c r="AM108" i="31" s="1"/>
  <c r="X108" i="31"/>
  <c r="T109" i="31"/>
  <c r="Y109" i="31" s="1"/>
  <c r="AD109" i="31" s="1"/>
  <c r="U109" i="31"/>
  <c r="Z109" i="31" s="1"/>
  <c r="V109" i="31"/>
  <c r="AA109" i="31" s="1"/>
  <c r="AJ109" i="31" s="1"/>
  <c r="W109" i="31"/>
  <c r="X109" i="31"/>
  <c r="T110" i="31"/>
  <c r="Y110" i="31" s="1"/>
  <c r="AD110" i="31" s="1"/>
  <c r="U110" i="31"/>
  <c r="Z110" i="31" s="1"/>
  <c r="V110" i="31"/>
  <c r="AA110" i="31" s="1"/>
  <c r="AJ110" i="31" s="1"/>
  <c r="W110" i="31"/>
  <c r="X110" i="31"/>
  <c r="T111" i="31"/>
  <c r="Y111" i="31" s="1"/>
  <c r="AE111" i="31" s="1"/>
  <c r="U111" i="31"/>
  <c r="V111" i="31"/>
  <c r="W111" i="31"/>
  <c r="AB111" i="31" s="1"/>
  <c r="AM111" i="31" s="1"/>
  <c r="X111" i="31"/>
  <c r="T112" i="31"/>
  <c r="U112" i="31"/>
  <c r="Z112" i="31" s="1"/>
  <c r="V112" i="31"/>
  <c r="AA112" i="31" s="1"/>
  <c r="AJ112" i="31" s="1"/>
  <c r="W112" i="31"/>
  <c r="AB112" i="31" s="1"/>
  <c r="AM112" i="31" s="1"/>
  <c r="X112" i="31"/>
  <c r="T113" i="31"/>
  <c r="Y113" i="31" s="1"/>
  <c r="AD113" i="31" s="1"/>
  <c r="U113" i="31"/>
  <c r="Z113" i="31" s="1"/>
  <c r="AG113" i="31" s="1"/>
  <c r="V113" i="31"/>
  <c r="W113" i="31"/>
  <c r="X113" i="31"/>
  <c r="T114" i="31"/>
  <c r="Y114" i="31" s="1"/>
  <c r="AD114" i="31" s="1"/>
  <c r="U114" i="31"/>
  <c r="Z114" i="31" s="1"/>
  <c r="V114" i="31"/>
  <c r="AA114" i="31" s="1"/>
  <c r="AJ114" i="31" s="1"/>
  <c r="W114" i="31"/>
  <c r="X114" i="31"/>
  <c r="T115" i="31"/>
  <c r="Y115" i="31" s="1"/>
  <c r="AD115" i="31" s="1"/>
  <c r="U115" i="31"/>
  <c r="V115" i="31"/>
  <c r="W115" i="31"/>
  <c r="AB115" i="31" s="1"/>
  <c r="AM115" i="31" s="1"/>
  <c r="X115" i="31"/>
  <c r="T116" i="31"/>
  <c r="U116" i="31"/>
  <c r="Z116" i="31" s="1"/>
  <c r="V116" i="31"/>
  <c r="AA116" i="31" s="1"/>
  <c r="AJ116" i="31" s="1"/>
  <c r="W116" i="31"/>
  <c r="AB116" i="31" s="1"/>
  <c r="AM116" i="31" s="1"/>
  <c r="X116" i="31"/>
  <c r="T117" i="31"/>
  <c r="Y117" i="31" s="1"/>
  <c r="AD117" i="31" s="1"/>
  <c r="U117" i="31"/>
  <c r="Z117" i="31" s="1"/>
  <c r="AG117" i="31" s="1"/>
  <c r="V117" i="31"/>
  <c r="AA117" i="31" s="1"/>
  <c r="AJ117" i="31" s="1"/>
  <c r="W117" i="31"/>
  <c r="AB117" i="31" s="1"/>
  <c r="X117" i="31"/>
  <c r="T118" i="31"/>
  <c r="U118" i="31"/>
  <c r="Z118" i="31" s="1"/>
  <c r="AG118" i="31" s="1"/>
  <c r="V118" i="31"/>
  <c r="AA118" i="31" s="1"/>
  <c r="AJ118" i="31" s="1"/>
  <c r="W118" i="31"/>
  <c r="X118" i="31"/>
  <c r="T119" i="31"/>
  <c r="Y119" i="31" s="1"/>
  <c r="AD119" i="31" s="1"/>
  <c r="U119" i="31"/>
  <c r="Z119" i="31" s="1"/>
  <c r="AG119" i="31" s="1"/>
  <c r="V119" i="31"/>
  <c r="W119" i="31"/>
  <c r="AB119" i="31" s="1"/>
  <c r="AM119" i="31" s="1"/>
  <c r="X119" i="31"/>
  <c r="AC119" i="31" s="1"/>
  <c r="T120" i="31"/>
  <c r="U120" i="31"/>
  <c r="Z120" i="31" s="1"/>
  <c r="V120" i="31"/>
  <c r="AA120" i="31" s="1"/>
  <c r="AJ120" i="31" s="1"/>
  <c r="W120" i="31"/>
  <c r="AB120" i="31" s="1"/>
  <c r="AM120" i="31" s="1"/>
  <c r="X120" i="31"/>
  <c r="T121" i="31"/>
  <c r="Y121" i="31" s="1"/>
  <c r="U121" i="31"/>
  <c r="V121" i="31"/>
  <c r="AA121" i="31" s="1"/>
  <c r="AJ121" i="31" s="1"/>
  <c r="W121" i="31"/>
  <c r="X121" i="31"/>
  <c r="T122" i="31"/>
  <c r="Y122" i="31" s="1"/>
  <c r="AD122" i="31" s="1"/>
  <c r="U122" i="31"/>
  <c r="V122" i="31"/>
  <c r="AA122" i="31" s="1"/>
  <c r="W122" i="31"/>
  <c r="X122" i="31"/>
  <c r="T123" i="31"/>
  <c r="U123" i="31"/>
  <c r="V123" i="31"/>
  <c r="W123" i="31"/>
  <c r="X123" i="31"/>
  <c r="T124" i="31"/>
  <c r="U124" i="31"/>
  <c r="V124" i="31"/>
  <c r="AA124" i="31" s="1"/>
  <c r="W124" i="31"/>
  <c r="X124" i="31"/>
  <c r="T125" i="31"/>
  <c r="Y125" i="31" s="1"/>
  <c r="AD125" i="31" s="1"/>
  <c r="U125" i="31"/>
  <c r="Z125" i="31" s="1"/>
  <c r="AG125" i="31" s="1"/>
  <c r="V125" i="31"/>
  <c r="AA125" i="31" s="1"/>
  <c r="AJ125" i="31" s="1"/>
  <c r="W125" i="31"/>
  <c r="AB125" i="31" s="1"/>
  <c r="X125" i="31"/>
  <c r="T126" i="31"/>
  <c r="Y126" i="31" s="1"/>
  <c r="U126" i="31"/>
  <c r="Z126" i="31" s="1"/>
  <c r="AG126" i="31" s="1"/>
  <c r="V126" i="31"/>
  <c r="AA126" i="31" s="1"/>
  <c r="W126" i="31"/>
  <c r="AB126" i="31" s="1"/>
  <c r="X126" i="31"/>
  <c r="T127" i="31"/>
  <c r="U127" i="31"/>
  <c r="V127" i="31"/>
  <c r="AA127" i="31" s="1"/>
  <c r="W127" i="31"/>
  <c r="X127" i="31"/>
  <c r="T128" i="31"/>
  <c r="U128" i="31"/>
  <c r="Z128" i="31" s="1"/>
  <c r="V128" i="31"/>
  <c r="W128" i="31"/>
  <c r="AB128" i="31" s="1"/>
  <c r="AM128" i="31" s="1"/>
  <c r="X128" i="31"/>
  <c r="T129" i="31"/>
  <c r="Y129" i="31" s="1"/>
  <c r="AE129" i="31" s="1"/>
  <c r="U129" i="31"/>
  <c r="Z129" i="31" s="1"/>
  <c r="AG129" i="31" s="1"/>
  <c r="V129" i="31"/>
  <c r="AA129" i="31" s="1"/>
  <c r="AJ129" i="31" s="1"/>
  <c r="W129" i="31"/>
  <c r="AB129" i="31" s="1"/>
  <c r="X129" i="31"/>
  <c r="T130" i="31"/>
  <c r="U130" i="31"/>
  <c r="Z130" i="31" s="1"/>
  <c r="AG130" i="31" s="1"/>
  <c r="V130" i="31"/>
  <c r="AA130" i="31" s="1"/>
  <c r="W130" i="31"/>
  <c r="AB130" i="31" s="1"/>
  <c r="X130" i="31"/>
  <c r="T131" i="31"/>
  <c r="U131" i="31"/>
  <c r="V131" i="31"/>
  <c r="AA131" i="31" s="1"/>
  <c r="W131" i="31"/>
  <c r="AB131" i="31" s="1"/>
  <c r="AM131" i="31" s="1"/>
  <c r="X131" i="31"/>
  <c r="T132" i="31"/>
  <c r="U132" i="31"/>
  <c r="Z132" i="31" s="1"/>
  <c r="V132" i="31"/>
  <c r="AA132" i="31" s="1"/>
  <c r="W132" i="31"/>
  <c r="AB132" i="31" s="1"/>
  <c r="AM132" i="31" s="1"/>
  <c r="X132" i="31"/>
  <c r="T133" i="31"/>
  <c r="Y133" i="31" s="1"/>
  <c r="AE133" i="31" s="1"/>
  <c r="U133" i="31"/>
  <c r="Z133" i="31" s="1"/>
  <c r="AG133" i="31" s="1"/>
  <c r="V133" i="31"/>
  <c r="AA133" i="31" s="1"/>
  <c r="AJ133" i="31" s="1"/>
  <c r="W133" i="31"/>
  <c r="AB133" i="31" s="1"/>
  <c r="X133" i="31"/>
  <c r="T134" i="31"/>
  <c r="U134" i="31"/>
  <c r="Z134" i="31" s="1"/>
  <c r="AG134" i="31" s="1"/>
  <c r="V134" i="31"/>
  <c r="AA134" i="31" s="1"/>
  <c r="W134" i="31"/>
  <c r="AB134" i="31" s="1"/>
  <c r="X134" i="31"/>
  <c r="T135" i="31"/>
  <c r="U135" i="31"/>
  <c r="V135" i="31"/>
  <c r="AA135" i="31" s="1"/>
  <c r="W135" i="31"/>
  <c r="AB135" i="31" s="1"/>
  <c r="AM135" i="31" s="1"/>
  <c r="X135" i="31"/>
  <c r="T136" i="31"/>
  <c r="U136" i="31"/>
  <c r="V136" i="31"/>
  <c r="W136" i="31"/>
  <c r="X136" i="31"/>
  <c r="Z136" i="31"/>
  <c r="AB136" i="31"/>
  <c r="AM136" i="31" s="1"/>
  <c r="T137" i="31"/>
  <c r="Y137" i="31" s="1"/>
  <c r="AD137" i="31" s="1"/>
  <c r="U137" i="31"/>
  <c r="Z137" i="31" s="1"/>
  <c r="AG137" i="31" s="1"/>
  <c r="V137" i="31"/>
  <c r="AA137" i="31" s="1"/>
  <c r="AJ137" i="31" s="1"/>
  <c r="W137" i="31"/>
  <c r="AB137" i="31" s="1"/>
  <c r="X137" i="31"/>
  <c r="T138" i="31"/>
  <c r="Y138" i="31" s="1"/>
  <c r="AE138" i="31" s="1"/>
  <c r="U138" i="31"/>
  <c r="Z138" i="31" s="1"/>
  <c r="AG138" i="31" s="1"/>
  <c r="V138" i="31"/>
  <c r="AA138" i="31" s="1"/>
  <c r="W138" i="31"/>
  <c r="AB138" i="31" s="1"/>
  <c r="X138" i="31"/>
  <c r="T139" i="31"/>
  <c r="U139" i="31"/>
  <c r="V139" i="31"/>
  <c r="AA139" i="31" s="1"/>
  <c r="W139" i="31"/>
  <c r="AB139" i="31" s="1"/>
  <c r="AM139" i="31" s="1"/>
  <c r="X139" i="31"/>
  <c r="T140" i="31"/>
  <c r="U140" i="31"/>
  <c r="Z140" i="31" s="1"/>
  <c r="V140" i="31"/>
  <c r="AA140" i="31" s="1"/>
  <c r="W140" i="31"/>
  <c r="AB140" i="31" s="1"/>
  <c r="AM140" i="31" s="1"/>
  <c r="X140" i="31"/>
  <c r="AC140" i="31"/>
  <c r="T141" i="31"/>
  <c r="Y141" i="31" s="1"/>
  <c r="AD141" i="31" s="1"/>
  <c r="U141" i="31"/>
  <c r="Z141" i="31" s="1"/>
  <c r="AG141" i="31" s="1"/>
  <c r="V141" i="31"/>
  <c r="AA141" i="31" s="1"/>
  <c r="AJ141" i="31" s="1"/>
  <c r="W141" i="31"/>
  <c r="AB141" i="31" s="1"/>
  <c r="X141" i="31"/>
  <c r="T142" i="31"/>
  <c r="Y142" i="31" s="1"/>
  <c r="AE142" i="31" s="1"/>
  <c r="U142" i="31"/>
  <c r="Z142" i="31" s="1"/>
  <c r="AG142" i="31" s="1"/>
  <c r="V142" i="31"/>
  <c r="AA142" i="31" s="1"/>
  <c r="W142" i="31"/>
  <c r="AB142" i="31" s="1"/>
  <c r="AM142" i="31" s="1"/>
  <c r="X142" i="31"/>
  <c r="T143" i="31"/>
  <c r="U143" i="31"/>
  <c r="V143" i="31"/>
  <c r="W143" i="31"/>
  <c r="AB143" i="31" s="1"/>
  <c r="AM143" i="31" s="1"/>
  <c r="X143" i="31"/>
  <c r="T144" i="31"/>
  <c r="U144" i="31"/>
  <c r="Z144" i="31" s="1"/>
  <c r="AH144" i="31" s="1"/>
  <c r="V144" i="31"/>
  <c r="AA144" i="31" s="1"/>
  <c r="W144" i="31"/>
  <c r="AB144" i="31" s="1"/>
  <c r="AM144" i="31" s="1"/>
  <c r="X144" i="31"/>
  <c r="T145" i="31"/>
  <c r="Y145" i="31" s="1"/>
  <c r="AD145" i="31" s="1"/>
  <c r="U145" i="31"/>
  <c r="Z145" i="31" s="1"/>
  <c r="AG145" i="31" s="1"/>
  <c r="V145" i="31"/>
  <c r="AA145" i="31" s="1"/>
  <c r="AJ145" i="31" s="1"/>
  <c r="W145" i="31"/>
  <c r="AB145" i="31" s="1"/>
  <c r="AM145" i="31" s="1"/>
  <c r="X145" i="31"/>
  <c r="T146" i="31"/>
  <c r="Y146" i="31" s="1"/>
  <c r="AE146" i="31" s="1"/>
  <c r="U146" i="31"/>
  <c r="Z146" i="31" s="1"/>
  <c r="AG146" i="31" s="1"/>
  <c r="V146" i="31"/>
  <c r="W146" i="31"/>
  <c r="AB146" i="31" s="1"/>
  <c r="AM146" i="31" s="1"/>
  <c r="X146" i="31"/>
  <c r="T147" i="31"/>
  <c r="Y147" i="31" s="1"/>
  <c r="U147" i="31"/>
  <c r="V147" i="31"/>
  <c r="AA147" i="31" s="1"/>
  <c r="W147" i="31"/>
  <c r="AB147" i="31" s="1"/>
  <c r="AM147" i="31" s="1"/>
  <c r="X147" i="31"/>
  <c r="T148" i="31"/>
  <c r="U148" i="31"/>
  <c r="Z148" i="31" s="1"/>
  <c r="AH148" i="31" s="1"/>
  <c r="V148" i="31"/>
  <c r="AA148" i="31" s="1"/>
  <c r="AJ148" i="31" s="1"/>
  <c r="W148" i="31"/>
  <c r="AB148" i="31" s="1"/>
  <c r="AM148" i="31" s="1"/>
  <c r="X148" i="31"/>
  <c r="AC148" i="31" s="1"/>
  <c r="T149" i="31"/>
  <c r="Y149" i="31" s="1"/>
  <c r="U149" i="31"/>
  <c r="Z149" i="31" s="1"/>
  <c r="AG149" i="31" s="1"/>
  <c r="V149" i="31"/>
  <c r="AA149" i="31" s="1"/>
  <c r="W149" i="31"/>
  <c r="AB149" i="31" s="1"/>
  <c r="AM149" i="31" s="1"/>
  <c r="X149" i="31"/>
  <c r="T150" i="31"/>
  <c r="Y150" i="31" s="1"/>
  <c r="AD150" i="31" s="1"/>
  <c r="U150" i="31"/>
  <c r="Z150" i="31" s="1"/>
  <c r="AG150" i="31" s="1"/>
  <c r="V150" i="31"/>
  <c r="AA150" i="31" s="1"/>
  <c r="AK150" i="31" s="1"/>
  <c r="W150" i="31"/>
  <c r="AB150" i="31" s="1"/>
  <c r="X150" i="31"/>
  <c r="T151" i="31"/>
  <c r="Y151" i="31" s="1"/>
  <c r="AD151" i="31" s="1"/>
  <c r="U151" i="31"/>
  <c r="V151" i="31"/>
  <c r="W151" i="31"/>
  <c r="AB151" i="31" s="1"/>
  <c r="X151" i="31"/>
  <c r="T152" i="31"/>
  <c r="Y152" i="31" s="1"/>
  <c r="U152" i="31"/>
  <c r="Z152" i="31" s="1"/>
  <c r="V152" i="31"/>
  <c r="AA152" i="31" s="1"/>
  <c r="AJ152" i="31" s="1"/>
  <c r="W152" i="31"/>
  <c r="AB152" i="31" s="1"/>
  <c r="X152" i="31"/>
  <c r="X90" i="31"/>
  <c r="W90" i="31"/>
  <c r="AB90" i="31" s="1"/>
  <c r="V90" i="31"/>
  <c r="AA90" i="31" s="1"/>
  <c r="U90" i="31"/>
  <c r="Z90" i="31" s="1"/>
  <c r="T90" i="31"/>
  <c r="Y90" i="31" s="1"/>
  <c r="X89" i="31"/>
  <c r="W89" i="31"/>
  <c r="AB89" i="31" s="1"/>
  <c r="V89" i="31"/>
  <c r="AA89" i="31" s="1"/>
  <c r="U89" i="31"/>
  <c r="Z89" i="31" s="1"/>
  <c r="T89" i="31"/>
  <c r="Y89" i="31" s="1"/>
  <c r="X88" i="31"/>
  <c r="W88" i="31"/>
  <c r="AB88" i="31" s="1"/>
  <c r="V88" i="31"/>
  <c r="AA88" i="31" s="1"/>
  <c r="U88" i="31"/>
  <c r="Z88" i="31" s="1"/>
  <c r="T88" i="31"/>
  <c r="Y88" i="31" s="1"/>
  <c r="X87" i="31"/>
  <c r="W87" i="31"/>
  <c r="AB87" i="31" s="1"/>
  <c r="V87" i="31"/>
  <c r="AA87" i="31" s="1"/>
  <c r="U87" i="31"/>
  <c r="Z87" i="31" s="1"/>
  <c r="T87" i="31"/>
  <c r="Y87" i="31" s="1"/>
  <c r="X86" i="31"/>
  <c r="W86" i="31"/>
  <c r="AB86" i="31" s="1"/>
  <c r="V86" i="31"/>
  <c r="AA86" i="31" s="1"/>
  <c r="U86" i="31"/>
  <c r="Z86" i="31" s="1"/>
  <c r="T86" i="31"/>
  <c r="Y86" i="31" s="1"/>
  <c r="X85" i="31"/>
  <c r="W85" i="31"/>
  <c r="AB85" i="31" s="1"/>
  <c r="V85" i="31"/>
  <c r="AA85" i="31" s="1"/>
  <c r="U85" i="31"/>
  <c r="Z85" i="31" s="1"/>
  <c r="T85" i="31"/>
  <c r="Y85" i="31" s="1"/>
  <c r="X84" i="31"/>
  <c r="W84" i="31"/>
  <c r="AB84" i="31" s="1"/>
  <c r="V84" i="31"/>
  <c r="AA84" i="31" s="1"/>
  <c r="U84" i="31"/>
  <c r="Z84" i="31" s="1"/>
  <c r="T84" i="31"/>
  <c r="Y84" i="31" s="1"/>
  <c r="X83" i="31"/>
  <c r="W83" i="31"/>
  <c r="AB83" i="31" s="1"/>
  <c r="V83" i="31"/>
  <c r="AA83" i="31" s="1"/>
  <c r="U83" i="31"/>
  <c r="Z83" i="31" s="1"/>
  <c r="T83" i="31"/>
  <c r="Y83" i="31" s="1"/>
  <c r="X82" i="31"/>
  <c r="W82" i="31"/>
  <c r="AB82" i="31" s="1"/>
  <c r="V82" i="31"/>
  <c r="AA82" i="31" s="1"/>
  <c r="U82" i="31"/>
  <c r="Z82" i="31" s="1"/>
  <c r="T82" i="31"/>
  <c r="Y82" i="31" s="1"/>
  <c r="X81" i="31"/>
  <c r="W81" i="31"/>
  <c r="AB81" i="31" s="1"/>
  <c r="V81" i="31"/>
  <c r="AA81" i="31" s="1"/>
  <c r="U81" i="31"/>
  <c r="Z81" i="31" s="1"/>
  <c r="T81" i="31"/>
  <c r="Y81" i="31" s="1"/>
  <c r="X80" i="31"/>
  <c r="W80" i="31"/>
  <c r="AB80" i="31" s="1"/>
  <c r="V80" i="31"/>
  <c r="AA80" i="31" s="1"/>
  <c r="U80" i="31"/>
  <c r="Z80" i="31" s="1"/>
  <c r="T80" i="31"/>
  <c r="Y80" i="31" s="1"/>
  <c r="X79" i="31"/>
  <c r="W79" i="31"/>
  <c r="AB79" i="31" s="1"/>
  <c r="V79" i="31"/>
  <c r="AA79" i="31" s="1"/>
  <c r="U79" i="31"/>
  <c r="Z79" i="31" s="1"/>
  <c r="T79" i="31"/>
  <c r="Y79" i="31" s="1"/>
  <c r="X78" i="31"/>
  <c r="W78" i="31"/>
  <c r="AB78" i="31" s="1"/>
  <c r="V78" i="31"/>
  <c r="AA78" i="31" s="1"/>
  <c r="U78" i="31"/>
  <c r="Z78" i="31" s="1"/>
  <c r="T78" i="31"/>
  <c r="Y78" i="31" s="1"/>
  <c r="X77" i="31"/>
  <c r="W77" i="31"/>
  <c r="AB77" i="31" s="1"/>
  <c r="V77" i="31"/>
  <c r="AA77" i="31" s="1"/>
  <c r="U77" i="31"/>
  <c r="Z77" i="31" s="1"/>
  <c r="T77" i="31"/>
  <c r="Y77" i="31" s="1"/>
  <c r="X76" i="31"/>
  <c r="W76" i="31"/>
  <c r="AB76" i="31" s="1"/>
  <c r="V76" i="31"/>
  <c r="AA76" i="31" s="1"/>
  <c r="U76" i="31"/>
  <c r="Z76" i="31" s="1"/>
  <c r="T76" i="31"/>
  <c r="Y76" i="31" s="1"/>
  <c r="X75" i="31"/>
  <c r="W75" i="31"/>
  <c r="AB75" i="31" s="1"/>
  <c r="V75" i="31"/>
  <c r="AA75" i="31" s="1"/>
  <c r="U75" i="31"/>
  <c r="Z75" i="31" s="1"/>
  <c r="T75" i="31"/>
  <c r="Y75" i="31" s="1"/>
  <c r="X74" i="31"/>
  <c r="W74" i="31"/>
  <c r="AB74" i="31" s="1"/>
  <c r="V74" i="31"/>
  <c r="AA74" i="31" s="1"/>
  <c r="U74" i="31"/>
  <c r="Z74" i="31" s="1"/>
  <c r="T74" i="31"/>
  <c r="Y74" i="31" s="1"/>
  <c r="X73" i="31"/>
  <c r="W73" i="31"/>
  <c r="AB73" i="31" s="1"/>
  <c r="V73" i="31"/>
  <c r="AA73" i="31" s="1"/>
  <c r="U73" i="31"/>
  <c r="Z73" i="31" s="1"/>
  <c r="T73" i="31"/>
  <c r="Y73" i="31" s="1"/>
  <c r="X72" i="31"/>
  <c r="W72" i="31"/>
  <c r="AB72" i="31" s="1"/>
  <c r="V72" i="31"/>
  <c r="AA72" i="31" s="1"/>
  <c r="U72" i="31"/>
  <c r="Z72" i="31" s="1"/>
  <c r="T72" i="31"/>
  <c r="Y72" i="31" s="1"/>
  <c r="X71" i="31"/>
  <c r="W71" i="31"/>
  <c r="AB71" i="31" s="1"/>
  <c r="V71" i="31"/>
  <c r="AA71" i="31" s="1"/>
  <c r="U71" i="31"/>
  <c r="Z71" i="31" s="1"/>
  <c r="T71" i="31"/>
  <c r="Y71" i="31" s="1"/>
  <c r="X70" i="31"/>
  <c r="W70" i="31"/>
  <c r="AB70" i="31" s="1"/>
  <c r="V70" i="31"/>
  <c r="AA70" i="31" s="1"/>
  <c r="U70" i="31"/>
  <c r="Z70" i="31" s="1"/>
  <c r="T70" i="31"/>
  <c r="Y70" i="31" s="1"/>
  <c r="X69" i="31"/>
  <c r="W69" i="31"/>
  <c r="AB69" i="31" s="1"/>
  <c r="V69" i="31"/>
  <c r="AA69" i="31" s="1"/>
  <c r="U69" i="31"/>
  <c r="Z69" i="31" s="1"/>
  <c r="T69" i="31"/>
  <c r="Y69" i="31" s="1"/>
  <c r="X68" i="31"/>
  <c r="W68" i="31"/>
  <c r="AB68" i="31" s="1"/>
  <c r="V68" i="31"/>
  <c r="AA68" i="31" s="1"/>
  <c r="U68" i="31"/>
  <c r="Z68" i="31" s="1"/>
  <c r="T68" i="31"/>
  <c r="Y68" i="31" s="1"/>
  <c r="X67" i="31"/>
  <c r="W67" i="31"/>
  <c r="AB67" i="31" s="1"/>
  <c r="V67" i="31"/>
  <c r="AA67" i="31" s="1"/>
  <c r="U67" i="31"/>
  <c r="Z67" i="31" s="1"/>
  <c r="T67" i="31"/>
  <c r="Y67" i="31" s="1"/>
  <c r="X66" i="31"/>
  <c r="W66" i="31"/>
  <c r="AB66" i="31" s="1"/>
  <c r="V66" i="31"/>
  <c r="AA66" i="31" s="1"/>
  <c r="U66" i="31"/>
  <c r="Z66" i="31" s="1"/>
  <c r="T66" i="31"/>
  <c r="Y66" i="31" s="1"/>
  <c r="X65" i="31"/>
  <c r="W65" i="31"/>
  <c r="AB65" i="31" s="1"/>
  <c r="V65" i="31"/>
  <c r="AA65" i="31" s="1"/>
  <c r="U65" i="31"/>
  <c r="Z65" i="31" s="1"/>
  <c r="T65" i="31"/>
  <c r="Y65" i="31" s="1"/>
  <c r="X64" i="31"/>
  <c r="W64" i="31"/>
  <c r="AB64" i="31" s="1"/>
  <c r="V64" i="31"/>
  <c r="AA64" i="31" s="1"/>
  <c r="U64" i="31"/>
  <c r="Z64" i="31" s="1"/>
  <c r="T64" i="31"/>
  <c r="Y64" i="31" s="1"/>
  <c r="X63" i="31"/>
  <c r="W63" i="31"/>
  <c r="AB63" i="31" s="1"/>
  <c r="V63" i="31"/>
  <c r="AA63" i="31" s="1"/>
  <c r="U63" i="31"/>
  <c r="Z63" i="31" s="1"/>
  <c r="T63" i="31"/>
  <c r="Y63" i="31" s="1"/>
  <c r="X62" i="31"/>
  <c r="W62" i="31"/>
  <c r="AB62" i="31" s="1"/>
  <c r="V62" i="31"/>
  <c r="AA62" i="31" s="1"/>
  <c r="U62" i="31"/>
  <c r="Z62" i="31" s="1"/>
  <c r="T62" i="31"/>
  <c r="Y62" i="31" s="1"/>
  <c r="X61" i="31"/>
  <c r="W61" i="31"/>
  <c r="AB61" i="31" s="1"/>
  <c r="V61" i="31"/>
  <c r="AA61" i="31" s="1"/>
  <c r="U61" i="31"/>
  <c r="Z61" i="31" s="1"/>
  <c r="T61" i="31"/>
  <c r="Y61" i="31" s="1"/>
  <c r="X60" i="31"/>
  <c r="W60" i="31"/>
  <c r="AB60" i="31" s="1"/>
  <c r="V60" i="31"/>
  <c r="AA60" i="31" s="1"/>
  <c r="U60" i="31"/>
  <c r="Z60" i="31" s="1"/>
  <c r="T60" i="31"/>
  <c r="Y60" i="31" s="1"/>
  <c r="X59" i="31"/>
  <c r="W59" i="31"/>
  <c r="AB59" i="31" s="1"/>
  <c r="V59" i="31"/>
  <c r="AA59" i="31" s="1"/>
  <c r="U59" i="31"/>
  <c r="Z59" i="31" s="1"/>
  <c r="T59" i="31"/>
  <c r="Y59" i="31" s="1"/>
  <c r="X58" i="31"/>
  <c r="W58" i="31"/>
  <c r="AB58" i="31" s="1"/>
  <c r="V58" i="31"/>
  <c r="AA58" i="31" s="1"/>
  <c r="U58" i="31"/>
  <c r="Z58" i="31" s="1"/>
  <c r="T58" i="31"/>
  <c r="Y58" i="31" s="1"/>
  <c r="X57" i="31"/>
  <c r="W57" i="31"/>
  <c r="AB57" i="31" s="1"/>
  <c r="V57" i="31"/>
  <c r="AA57" i="31" s="1"/>
  <c r="U57" i="31"/>
  <c r="Z57" i="31" s="1"/>
  <c r="T57" i="31"/>
  <c r="Y57" i="31" s="1"/>
  <c r="X56" i="31"/>
  <c r="W56" i="31"/>
  <c r="AB56" i="31" s="1"/>
  <c r="V56" i="31"/>
  <c r="AA56" i="31" s="1"/>
  <c r="U56" i="31"/>
  <c r="Z56" i="31" s="1"/>
  <c r="T56" i="31"/>
  <c r="Y56" i="31" s="1"/>
  <c r="X55" i="31"/>
  <c r="W55" i="31"/>
  <c r="AB55" i="31" s="1"/>
  <c r="V55" i="31"/>
  <c r="AA55" i="31" s="1"/>
  <c r="U55" i="31"/>
  <c r="Z55" i="31" s="1"/>
  <c r="T55" i="31"/>
  <c r="Y55" i="31" s="1"/>
  <c r="X54" i="31"/>
  <c r="W54" i="31"/>
  <c r="AB54" i="31" s="1"/>
  <c r="V54" i="31"/>
  <c r="AA54" i="31" s="1"/>
  <c r="U54" i="31"/>
  <c r="Z54" i="31" s="1"/>
  <c r="T54" i="31"/>
  <c r="Y54" i="31" s="1"/>
  <c r="X53" i="31"/>
  <c r="W53" i="31"/>
  <c r="AB53" i="31" s="1"/>
  <c r="V53" i="31"/>
  <c r="AA53" i="31" s="1"/>
  <c r="U53" i="31"/>
  <c r="Z53" i="31" s="1"/>
  <c r="T53" i="31"/>
  <c r="Y53" i="31" s="1"/>
  <c r="X52" i="31"/>
  <c r="W52" i="31"/>
  <c r="AB52" i="31" s="1"/>
  <c r="V52" i="31"/>
  <c r="AA52" i="31" s="1"/>
  <c r="U52" i="31"/>
  <c r="Z52" i="31" s="1"/>
  <c r="T52" i="31"/>
  <c r="Y52" i="31" s="1"/>
  <c r="X51" i="31"/>
  <c r="W51" i="31"/>
  <c r="AB51" i="31" s="1"/>
  <c r="V51" i="31"/>
  <c r="AA51" i="31" s="1"/>
  <c r="U51" i="31"/>
  <c r="Z51" i="31" s="1"/>
  <c r="T51" i="31"/>
  <c r="Y51" i="31" s="1"/>
  <c r="X50" i="31"/>
  <c r="W50" i="31"/>
  <c r="AB50" i="31" s="1"/>
  <c r="V50" i="31"/>
  <c r="AA50" i="31" s="1"/>
  <c r="U50" i="31"/>
  <c r="Z50" i="31" s="1"/>
  <c r="T50" i="31"/>
  <c r="Y50" i="31" s="1"/>
  <c r="X49" i="31"/>
  <c r="W49" i="31"/>
  <c r="AB49" i="31" s="1"/>
  <c r="V49" i="31"/>
  <c r="AA49" i="31" s="1"/>
  <c r="U49" i="31"/>
  <c r="Z49" i="31" s="1"/>
  <c r="T49" i="31"/>
  <c r="Y49" i="31" s="1"/>
  <c r="X48" i="31"/>
  <c r="W48" i="31"/>
  <c r="AB48" i="31" s="1"/>
  <c r="V48" i="31"/>
  <c r="AA48" i="31" s="1"/>
  <c r="U48" i="31"/>
  <c r="Z48" i="31" s="1"/>
  <c r="T48" i="31"/>
  <c r="Y48" i="31" s="1"/>
  <c r="X47" i="31"/>
  <c r="W47" i="31"/>
  <c r="AB47" i="31" s="1"/>
  <c r="V47" i="31"/>
  <c r="AA47" i="31" s="1"/>
  <c r="U47" i="31"/>
  <c r="Z47" i="31" s="1"/>
  <c r="T47" i="31"/>
  <c r="Y47" i="31" s="1"/>
  <c r="X46" i="31"/>
  <c r="W46" i="31"/>
  <c r="AB46" i="31" s="1"/>
  <c r="V46" i="31"/>
  <c r="AA46" i="31" s="1"/>
  <c r="U46" i="31"/>
  <c r="Z46" i="31" s="1"/>
  <c r="T46" i="31"/>
  <c r="Y46" i="31" s="1"/>
  <c r="X45" i="31"/>
  <c r="W45" i="31"/>
  <c r="AB45" i="31" s="1"/>
  <c r="V45" i="31"/>
  <c r="AA45" i="31" s="1"/>
  <c r="U45" i="31"/>
  <c r="Z45" i="31" s="1"/>
  <c r="T45" i="31"/>
  <c r="Y45" i="31" s="1"/>
  <c r="X44" i="31"/>
  <c r="W44" i="31"/>
  <c r="AB44" i="31" s="1"/>
  <c r="V44" i="31"/>
  <c r="AA44" i="31" s="1"/>
  <c r="U44" i="31"/>
  <c r="Z44" i="31" s="1"/>
  <c r="T44" i="31"/>
  <c r="Y44" i="31" s="1"/>
  <c r="X43" i="31"/>
  <c r="W43" i="31"/>
  <c r="AB43" i="31" s="1"/>
  <c r="V43" i="31"/>
  <c r="AA43" i="31" s="1"/>
  <c r="U43" i="31"/>
  <c r="Z43" i="31" s="1"/>
  <c r="T43" i="31"/>
  <c r="Y43" i="31" s="1"/>
  <c r="X42" i="31"/>
  <c r="W42" i="31"/>
  <c r="AB42" i="31" s="1"/>
  <c r="V42" i="31"/>
  <c r="AA42" i="31" s="1"/>
  <c r="U42" i="31"/>
  <c r="Z42" i="31" s="1"/>
  <c r="T42" i="31"/>
  <c r="Y42" i="31" s="1"/>
  <c r="X41" i="31"/>
  <c r="W41" i="31"/>
  <c r="AB41" i="31" s="1"/>
  <c r="V41" i="31"/>
  <c r="AA41" i="31" s="1"/>
  <c r="U41" i="31"/>
  <c r="Z41" i="31" s="1"/>
  <c r="T41" i="31"/>
  <c r="Y41" i="31" s="1"/>
  <c r="X40" i="31"/>
  <c r="W40" i="31"/>
  <c r="AB40" i="31" s="1"/>
  <c r="V40" i="31"/>
  <c r="AA40" i="31" s="1"/>
  <c r="U40" i="31"/>
  <c r="Z40" i="31" s="1"/>
  <c r="T40" i="31"/>
  <c r="Y40" i="31" s="1"/>
  <c r="X39" i="31"/>
  <c r="W39" i="31"/>
  <c r="AB39" i="31" s="1"/>
  <c r="V39" i="31"/>
  <c r="AA39" i="31" s="1"/>
  <c r="U39" i="31"/>
  <c r="Z39" i="31" s="1"/>
  <c r="T39" i="31"/>
  <c r="Y39" i="31" s="1"/>
  <c r="X38" i="31"/>
  <c r="W38" i="31"/>
  <c r="AB38" i="31" s="1"/>
  <c r="V38" i="31"/>
  <c r="AA38" i="31" s="1"/>
  <c r="U38" i="31"/>
  <c r="Z38" i="31" s="1"/>
  <c r="T38" i="31"/>
  <c r="Y38" i="31" s="1"/>
  <c r="X37" i="31"/>
  <c r="W37" i="31"/>
  <c r="AB37" i="31" s="1"/>
  <c r="V37" i="31"/>
  <c r="AA37" i="31" s="1"/>
  <c r="U37" i="31"/>
  <c r="Z37" i="31" s="1"/>
  <c r="T37" i="31"/>
  <c r="Y37" i="31" s="1"/>
  <c r="X36" i="31"/>
  <c r="W36" i="31"/>
  <c r="AB36" i="31" s="1"/>
  <c r="V36" i="31"/>
  <c r="AA36" i="31" s="1"/>
  <c r="U36" i="31"/>
  <c r="Z36" i="31" s="1"/>
  <c r="T36" i="31"/>
  <c r="Y36" i="31" s="1"/>
  <c r="X35" i="31"/>
  <c r="W35" i="31"/>
  <c r="AB35" i="31" s="1"/>
  <c r="V35" i="31"/>
  <c r="AA35" i="31" s="1"/>
  <c r="U35" i="31"/>
  <c r="Z35" i="31" s="1"/>
  <c r="T35" i="31"/>
  <c r="Y35" i="31" s="1"/>
  <c r="X34" i="31"/>
  <c r="W34" i="31"/>
  <c r="AB34" i="31" s="1"/>
  <c r="V34" i="31"/>
  <c r="AA34" i="31" s="1"/>
  <c r="U34" i="31"/>
  <c r="Z34" i="31" s="1"/>
  <c r="T34" i="31"/>
  <c r="Y34" i="31" s="1"/>
  <c r="X33" i="31"/>
  <c r="W33" i="31"/>
  <c r="AB33" i="31" s="1"/>
  <c r="V33" i="31"/>
  <c r="AA33" i="31" s="1"/>
  <c r="U33" i="31"/>
  <c r="Z33" i="31" s="1"/>
  <c r="T33" i="31"/>
  <c r="Y33" i="31" s="1"/>
  <c r="X32" i="31"/>
  <c r="W32" i="31"/>
  <c r="AB32" i="31" s="1"/>
  <c r="V32" i="31"/>
  <c r="AA32" i="31" s="1"/>
  <c r="U32" i="31"/>
  <c r="Z32" i="31" s="1"/>
  <c r="T32" i="31"/>
  <c r="Y32" i="31" s="1"/>
  <c r="X31" i="31"/>
  <c r="W31" i="31"/>
  <c r="AB31" i="31" s="1"/>
  <c r="V31" i="31"/>
  <c r="AA31" i="31" s="1"/>
  <c r="U31" i="31"/>
  <c r="Z31" i="31" s="1"/>
  <c r="T31" i="31"/>
  <c r="Y31" i="31" s="1"/>
  <c r="X30" i="31"/>
  <c r="W30" i="31"/>
  <c r="AB30" i="31" s="1"/>
  <c r="V30" i="31"/>
  <c r="AA30" i="31" s="1"/>
  <c r="U30" i="31"/>
  <c r="Z30" i="31" s="1"/>
  <c r="T30" i="31"/>
  <c r="Y30" i="31" s="1"/>
  <c r="X29" i="31"/>
  <c r="W29" i="31"/>
  <c r="AB29" i="31" s="1"/>
  <c r="V29" i="31"/>
  <c r="AA29" i="31" s="1"/>
  <c r="U29" i="31"/>
  <c r="Z29" i="31" s="1"/>
  <c r="T29" i="31"/>
  <c r="Y29" i="31" s="1"/>
  <c r="X28" i="31"/>
  <c r="W28" i="31"/>
  <c r="AB28" i="31" s="1"/>
  <c r="V28" i="31"/>
  <c r="AA28" i="31" s="1"/>
  <c r="U28" i="31"/>
  <c r="Z28" i="31" s="1"/>
  <c r="T28" i="31"/>
  <c r="Y28" i="31" s="1"/>
  <c r="X27" i="31"/>
  <c r="W27" i="31"/>
  <c r="AB27" i="31" s="1"/>
  <c r="V27" i="31"/>
  <c r="AA27" i="31" s="1"/>
  <c r="U27" i="31"/>
  <c r="Z27" i="31" s="1"/>
  <c r="T27" i="31"/>
  <c r="Y27" i="31" s="1"/>
  <c r="X26" i="31"/>
  <c r="W26" i="31"/>
  <c r="AB26" i="31" s="1"/>
  <c r="V26" i="31"/>
  <c r="AA26" i="31" s="1"/>
  <c r="U26" i="31"/>
  <c r="Z26" i="31" s="1"/>
  <c r="T26" i="31"/>
  <c r="Y26" i="31" s="1"/>
  <c r="X25" i="31"/>
  <c r="W25" i="31"/>
  <c r="AB25" i="31" s="1"/>
  <c r="V25" i="31"/>
  <c r="AA25" i="31" s="1"/>
  <c r="U25" i="31"/>
  <c r="Z25" i="31" s="1"/>
  <c r="T25" i="31"/>
  <c r="Y25" i="31" s="1"/>
  <c r="X24" i="31"/>
  <c r="W24" i="31"/>
  <c r="AB24" i="31" s="1"/>
  <c r="V24" i="31"/>
  <c r="AA24" i="31" s="1"/>
  <c r="U24" i="31"/>
  <c r="Z24" i="31" s="1"/>
  <c r="T24" i="31"/>
  <c r="Y24" i="31" s="1"/>
  <c r="X23" i="31"/>
  <c r="W23" i="31"/>
  <c r="AB23" i="31" s="1"/>
  <c r="V23" i="31"/>
  <c r="AA23" i="31" s="1"/>
  <c r="U23" i="31"/>
  <c r="Z23" i="31" s="1"/>
  <c r="T23" i="31"/>
  <c r="Y23" i="31" s="1"/>
  <c r="X22" i="31"/>
  <c r="W22" i="31"/>
  <c r="AB22" i="31" s="1"/>
  <c r="V22" i="31"/>
  <c r="AA22" i="31" s="1"/>
  <c r="U22" i="31"/>
  <c r="Z22" i="31" s="1"/>
  <c r="T22" i="31"/>
  <c r="Y22" i="31" s="1"/>
  <c r="X21" i="31"/>
  <c r="W21" i="31"/>
  <c r="AB21" i="31" s="1"/>
  <c r="V21" i="31"/>
  <c r="AA21" i="31" s="1"/>
  <c r="U21" i="31"/>
  <c r="Z21" i="31" s="1"/>
  <c r="T21" i="31"/>
  <c r="Y21" i="31" s="1"/>
  <c r="X20" i="31"/>
  <c r="W20" i="31"/>
  <c r="AB20" i="31" s="1"/>
  <c r="V20" i="31"/>
  <c r="AA20" i="31" s="1"/>
  <c r="U20" i="31"/>
  <c r="Z20" i="31" s="1"/>
  <c r="T20" i="31"/>
  <c r="Y20" i="31" s="1"/>
  <c r="X19" i="31"/>
  <c r="W19" i="31"/>
  <c r="AB19" i="31" s="1"/>
  <c r="V19" i="31"/>
  <c r="AA19" i="31" s="1"/>
  <c r="U19" i="31"/>
  <c r="Z19" i="31" s="1"/>
  <c r="T19" i="31"/>
  <c r="Y19" i="31" s="1"/>
  <c r="X18" i="31"/>
  <c r="W18" i="31"/>
  <c r="AB18" i="31" s="1"/>
  <c r="V18" i="31"/>
  <c r="AA18" i="31" s="1"/>
  <c r="U18" i="31"/>
  <c r="Z18" i="31" s="1"/>
  <c r="T18" i="31"/>
  <c r="Y18" i="31" s="1"/>
  <c r="X17" i="31"/>
  <c r="W17" i="31"/>
  <c r="AB17" i="31" s="1"/>
  <c r="V17" i="31"/>
  <c r="AA17" i="31" s="1"/>
  <c r="U17" i="31"/>
  <c r="T17" i="31"/>
  <c r="Y17" i="31" s="1"/>
  <c r="X16" i="31"/>
  <c r="W16" i="31"/>
  <c r="AB16" i="31" s="1"/>
  <c r="V16" i="31"/>
  <c r="AA16" i="31" s="1"/>
  <c r="U16" i="31"/>
  <c r="Z16" i="31" s="1"/>
  <c r="T16" i="31"/>
  <c r="Y16" i="31" s="1"/>
  <c r="X15" i="31"/>
  <c r="W15" i="31"/>
  <c r="AB15" i="31" s="1"/>
  <c r="V15" i="31"/>
  <c r="AA15" i="31" s="1"/>
  <c r="U15" i="31"/>
  <c r="Z15" i="31" s="1"/>
  <c r="T15" i="31"/>
  <c r="Y15" i="31" s="1"/>
  <c r="X14" i="31"/>
  <c r="W14" i="31"/>
  <c r="AB14" i="31" s="1"/>
  <c r="V14" i="31"/>
  <c r="AA14" i="31" s="1"/>
  <c r="U14" i="31"/>
  <c r="Z14" i="31" s="1"/>
  <c r="T14" i="31"/>
  <c r="Y14" i="31" s="1"/>
  <c r="X13" i="31"/>
  <c r="W13" i="31"/>
  <c r="AB13" i="31" s="1"/>
  <c r="V13" i="31"/>
  <c r="AA13" i="31" s="1"/>
  <c r="U13" i="31"/>
  <c r="Z13" i="31" s="1"/>
  <c r="T13" i="31"/>
  <c r="Y13" i="31" s="1"/>
  <c r="X12" i="31"/>
  <c r="W12" i="31"/>
  <c r="AB12" i="31" s="1"/>
  <c r="V12" i="31"/>
  <c r="AA12" i="31" s="1"/>
  <c r="U12" i="31"/>
  <c r="Z12" i="31" s="1"/>
  <c r="T12" i="31"/>
  <c r="Y12" i="31" s="1"/>
  <c r="X11" i="31"/>
  <c r="W11" i="31"/>
  <c r="AB11" i="31" s="1"/>
  <c r="V11" i="31"/>
  <c r="AA11" i="31" s="1"/>
  <c r="U11" i="31"/>
  <c r="Z11" i="31" s="1"/>
  <c r="T11" i="31"/>
  <c r="Y11" i="31" s="1"/>
  <c r="X10" i="31"/>
  <c r="W10" i="31"/>
  <c r="V10" i="31"/>
  <c r="AA10" i="31" s="1"/>
  <c r="U10" i="31"/>
  <c r="Z10" i="31" s="1"/>
  <c r="T10" i="31"/>
  <c r="Y10" i="31" s="1"/>
  <c r="X9" i="31"/>
  <c r="W9" i="31"/>
  <c r="AB9" i="31" s="1"/>
  <c r="V9" i="31"/>
  <c r="AA9" i="31" s="1"/>
  <c r="U9" i="31"/>
  <c r="Z9" i="31" s="1"/>
  <c r="T9" i="31"/>
  <c r="Y9" i="31" s="1"/>
  <c r="X8" i="31"/>
  <c r="W8" i="31"/>
  <c r="AB8" i="31" s="1"/>
  <c r="V8" i="31"/>
  <c r="AA8" i="31" s="1"/>
  <c r="U8" i="31"/>
  <c r="Z8" i="31" s="1"/>
  <c r="T8" i="31"/>
  <c r="Y8" i="31" s="1"/>
  <c r="X7" i="31"/>
  <c r="AC7" i="31" s="1"/>
  <c r="W7" i="31"/>
  <c r="AB7" i="31" s="1"/>
  <c r="V7" i="31"/>
  <c r="AA7" i="31" s="1"/>
  <c r="U7" i="31"/>
  <c r="Z7" i="31" s="1"/>
  <c r="T7" i="31"/>
  <c r="Y7" i="31" s="1"/>
  <c r="AJ147" i="31" l="1"/>
  <c r="Z17" i="31"/>
  <c r="AH17" i="31" s="1"/>
  <c r="AB10" i="31"/>
  <c r="AN10" i="31"/>
  <c r="BZ133" i="18"/>
  <c r="CA133" i="18" s="1"/>
  <c r="CB133" i="18" s="1"/>
  <c r="CD133" i="18" s="1"/>
  <c r="CE133" i="18" s="1"/>
  <c r="CG133" i="18" s="1"/>
  <c r="BZ132" i="18"/>
  <c r="CA132" i="18" s="1"/>
  <c r="CB132" i="18" s="1"/>
  <c r="CD132" i="18" s="1"/>
  <c r="CE132" i="18" s="1"/>
  <c r="CG132" i="18" s="1"/>
  <c r="BZ106" i="18"/>
  <c r="CA106" i="18" s="1"/>
  <c r="CB106" i="18" s="1"/>
  <c r="CD106" i="18" s="1"/>
  <c r="CE106" i="18" s="1"/>
  <c r="CG106" i="18" s="1"/>
  <c r="BZ74" i="18"/>
  <c r="CA74" i="18" s="1"/>
  <c r="CB74" i="18" s="1"/>
  <c r="CD74" i="18" s="1"/>
  <c r="CE74" i="18" s="1"/>
  <c r="CG74" i="18" s="1"/>
  <c r="BZ27" i="18"/>
  <c r="CA27" i="18" s="1"/>
  <c r="CB27" i="18" s="1"/>
  <c r="CD27" i="18" s="1"/>
  <c r="CE27" i="18" s="1"/>
  <c r="CG27" i="18" s="1"/>
  <c r="S25" i="2" s="1"/>
  <c r="BZ22" i="18"/>
  <c r="CA22" i="18" s="1"/>
  <c r="CB22" i="18" s="1"/>
  <c r="CD22" i="18" s="1"/>
  <c r="CE22" i="18" s="1"/>
  <c r="CG22" i="18" s="1"/>
  <c r="S20" i="2" s="1"/>
  <c r="BZ25" i="18"/>
  <c r="CA25" i="18" s="1"/>
  <c r="CB25" i="18" s="1"/>
  <c r="CD25" i="18" s="1"/>
  <c r="CE25" i="18" s="1"/>
  <c r="CG25" i="18" s="1"/>
  <c r="S23" i="2" s="1"/>
  <c r="BZ57" i="18"/>
  <c r="CA57" i="18" s="1"/>
  <c r="CB57" i="18" s="1"/>
  <c r="CD57" i="18" s="1"/>
  <c r="CE57" i="18" s="1"/>
  <c r="CG57" i="18" s="1"/>
  <c r="S55" i="2" s="1"/>
  <c r="BZ24" i="18"/>
  <c r="CA24" i="18" s="1"/>
  <c r="CB24" i="18" s="1"/>
  <c r="CD24" i="18" s="1"/>
  <c r="CE24" i="18" s="1"/>
  <c r="CG24" i="18" s="1"/>
  <c r="S22" i="2" s="1"/>
  <c r="AA136" i="31"/>
  <c r="AJ136" i="31" s="1"/>
  <c r="AH140" i="31"/>
  <c r="AH136" i="31"/>
  <c r="AC38" i="31"/>
  <c r="AP38" i="31" s="1"/>
  <c r="AC42" i="31"/>
  <c r="AQ42" i="31" s="1"/>
  <c r="AC46" i="31"/>
  <c r="AP46" i="31" s="1"/>
  <c r="AC50" i="31"/>
  <c r="AP50" i="31" s="1"/>
  <c r="AQ50" i="31"/>
  <c r="AC54" i="31"/>
  <c r="AP54" i="31" s="1"/>
  <c r="AC57" i="31"/>
  <c r="AP57" i="31" s="1"/>
  <c r="AC61" i="31"/>
  <c r="AQ61" i="31" s="1"/>
  <c r="AC65" i="31"/>
  <c r="AP65" i="31" s="1"/>
  <c r="AC69" i="31"/>
  <c r="AP69" i="31" s="1"/>
  <c r="AC73" i="31"/>
  <c r="AP73" i="31"/>
  <c r="AQ73" i="31"/>
  <c r="AC77" i="31"/>
  <c r="AP77" i="31" s="1"/>
  <c r="AQ77" i="31"/>
  <c r="AC81" i="31"/>
  <c r="AP81" i="31" s="1"/>
  <c r="AC85" i="31"/>
  <c r="AP85" i="31" s="1"/>
  <c r="AQ85" i="31"/>
  <c r="AC89" i="31"/>
  <c r="AQ89" i="31" s="1"/>
  <c r="AP89" i="31"/>
  <c r="AC147" i="31"/>
  <c r="AP147" i="31" s="1"/>
  <c r="AC143" i="31"/>
  <c r="AQ143" i="31" s="1"/>
  <c r="AP140" i="31"/>
  <c r="AQ140" i="31"/>
  <c r="AC136" i="31"/>
  <c r="AP136" i="31" s="1"/>
  <c r="AC132" i="31"/>
  <c r="AP132" i="31" s="1"/>
  <c r="AC127" i="31"/>
  <c r="AP127" i="31" s="1"/>
  <c r="AC124" i="31"/>
  <c r="AP124" i="31" s="1"/>
  <c r="AC120" i="31"/>
  <c r="AQ120" i="31" s="1"/>
  <c r="AC117" i="31"/>
  <c r="AQ117" i="31" s="1"/>
  <c r="AC113" i="31"/>
  <c r="AQ113" i="31" s="1"/>
  <c r="AC107" i="31"/>
  <c r="AQ107" i="31" s="1"/>
  <c r="AC105" i="31"/>
  <c r="AQ105" i="31" s="1"/>
  <c r="AC97" i="31"/>
  <c r="AC92" i="31"/>
  <c r="AP92" i="31" s="1"/>
  <c r="AC153" i="31"/>
  <c r="AC27" i="31"/>
  <c r="AP27" i="31" s="1"/>
  <c r="AC31" i="31"/>
  <c r="AQ31" i="31" s="1"/>
  <c r="AC35" i="31"/>
  <c r="AQ35" i="31" s="1"/>
  <c r="AC39" i="31"/>
  <c r="AQ39" i="31" s="1"/>
  <c r="AC43" i="31"/>
  <c r="AP43" i="31" s="1"/>
  <c r="AC47" i="31"/>
  <c r="AQ47" i="31" s="1"/>
  <c r="AC51" i="31"/>
  <c r="AP51" i="31" s="1"/>
  <c r="AC55" i="31"/>
  <c r="AQ55" i="31" s="1"/>
  <c r="AC58" i="31"/>
  <c r="AC62" i="31"/>
  <c r="AQ62" i="31" s="1"/>
  <c r="AC66" i="31"/>
  <c r="AQ66" i="31" s="1"/>
  <c r="AC70" i="31"/>
  <c r="AC74" i="31"/>
  <c r="AC78" i="31"/>
  <c r="AQ78" i="31" s="1"/>
  <c r="AC82" i="31"/>
  <c r="AQ82" i="31" s="1"/>
  <c r="AC86" i="31"/>
  <c r="AC90" i="31"/>
  <c r="AC152" i="31"/>
  <c r="AP152" i="31" s="1"/>
  <c r="AP148" i="31"/>
  <c r="AQ148" i="31"/>
  <c r="AC139" i="31"/>
  <c r="AP139" i="31" s="1"/>
  <c r="AC123" i="31"/>
  <c r="AQ123" i="31" s="1"/>
  <c r="AP123" i="31"/>
  <c r="AC116" i="31"/>
  <c r="AQ116" i="31" s="1"/>
  <c r="AC104" i="31"/>
  <c r="AP104" i="31" s="1"/>
  <c r="AC96" i="31"/>
  <c r="AP96" i="31" s="1"/>
  <c r="AC91" i="31"/>
  <c r="AQ91" i="31" s="1"/>
  <c r="AC10" i="31"/>
  <c r="AP10" i="31" s="1"/>
  <c r="AC18" i="31"/>
  <c r="AP18" i="31" s="1"/>
  <c r="AC22" i="31"/>
  <c r="AP22" i="31" s="1"/>
  <c r="AC26" i="31"/>
  <c r="AP26" i="31" s="1"/>
  <c r="AC34" i="31"/>
  <c r="AP34" i="31" s="1"/>
  <c r="AC11" i="31"/>
  <c r="AP11" i="31" s="1"/>
  <c r="AC15" i="31"/>
  <c r="AP15" i="31" s="1"/>
  <c r="AC19" i="31"/>
  <c r="AP19" i="31" s="1"/>
  <c r="AC23" i="31"/>
  <c r="AP23" i="31" s="1"/>
  <c r="AC8" i="31"/>
  <c r="AP8" i="31" s="1"/>
  <c r="AC12" i="31"/>
  <c r="AP12" i="31" s="1"/>
  <c r="AC16" i="31"/>
  <c r="AP16" i="31" s="1"/>
  <c r="AC20" i="31"/>
  <c r="AP20" i="31" s="1"/>
  <c r="AC24" i="31"/>
  <c r="AQ24" i="31" s="1"/>
  <c r="AC28" i="31"/>
  <c r="AP28" i="31" s="1"/>
  <c r="AC32" i="31"/>
  <c r="AP32" i="31" s="1"/>
  <c r="AC36" i="31"/>
  <c r="AC40" i="31"/>
  <c r="AP40" i="31" s="1"/>
  <c r="AC44" i="31"/>
  <c r="AP44" i="31" s="1"/>
  <c r="AC48" i="31"/>
  <c r="AP48" i="31" s="1"/>
  <c r="AC52" i="31"/>
  <c r="AP52" i="31" s="1"/>
  <c r="AC59" i="31"/>
  <c r="AQ59" i="31" s="1"/>
  <c r="AC63" i="31"/>
  <c r="AP63" i="31" s="1"/>
  <c r="AC67" i="31"/>
  <c r="AP67" i="31" s="1"/>
  <c r="AC71" i="31"/>
  <c r="AP71" i="31" s="1"/>
  <c r="AC75" i="31"/>
  <c r="AQ75" i="31" s="1"/>
  <c r="AC79" i="31"/>
  <c r="AP79" i="31" s="1"/>
  <c r="AC83" i="31"/>
  <c r="AP83" i="31" s="1"/>
  <c r="AC87" i="31"/>
  <c r="AP87" i="31" s="1"/>
  <c r="AC151" i="31"/>
  <c r="AQ151" i="31" s="1"/>
  <c r="AD138" i="31"/>
  <c r="AF138" i="31" s="1"/>
  <c r="AC135" i="31"/>
  <c r="AP135" i="31" s="1"/>
  <c r="AP119" i="31"/>
  <c r="AQ119" i="31"/>
  <c r="AC115" i="31"/>
  <c r="AP115" i="31" s="1"/>
  <c r="AC111" i="31"/>
  <c r="AQ111" i="31" s="1"/>
  <c r="AC109" i="31"/>
  <c r="AP109" i="31" s="1"/>
  <c r="AC103" i="31"/>
  <c r="AP103" i="31" s="1"/>
  <c r="AC100" i="31"/>
  <c r="AP100" i="31" s="1"/>
  <c r="AC95" i="31"/>
  <c r="AP95" i="31" s="1"/>
  <c r="AC14" i="31"/>
  <c r="AP14" i="31" s="1"/>
  <c r="AC30" i="31"/>
  <c r="AQ30" i="31" s="1"/>
  <c r="AC9" i="31"/>
  <c r="AP9" i="31" s="1"/>
  <c r="AC13" i="31"/>
  <c r="AP13" i="31" s="1"/>
  <c r="AC17" i="31"/>
  <c r="AP17" i="31" s="1"/>
  <c r="AC21" i="31"/>
  <c r="AP21" i="31" s="1"/>
  <c r="AC25" i="31"/>
  <c r="AQ25" i="31" s="1"/>
  <c r="AC29" i="31"/>
  <c r="AQ29" i="31" s="1"/>
  <c r="AC33" i="31"/>
  <c r="AQ33" i="31" s="1"/>
  <c r="AC37" i="31"/>
  <c r="AC41" i="31"/>
  <c r="AC45" i="31"/>
  <c r="AQ45" i="31" s="1"/>
  <c r="AC49" i="31"/>
  <c r="AC53" i="31"/>
  <c r="AC56" i="31"/>
  <c r="AP56" i="31" s="1"/>
  <c r="AC60" i="31"/>
  <c r="AP60" i="31" s="1"/>
  <c r="AC64" i="31"/>
  <c r="AC68" i="31"/>
  <c r="AP68" i="31" s="1"/>
  <c r="AC72" i="31"/>
  <c r="AP72" i="31" s="1"/>
  <c r="AC76" i="31"/>
  <c r="AP76" i="31" s="1"/>
  <c r="AC80" i="31"/>
  <c r="AC84" i="31"/>
  <c r="AP84" i="31" s="1"/>
  <c r="AC88" i="31"/>
  <c r="AP88" i="31" s="1"/>
  <c r="AN150" i="31"/>
  <c r="AC144" i="31"/>
  <c r="AC121" i="31"/>
  <c r="AC108" i="31"/>
  <c r="AP108" i="31" s="1"/>
  <c r="AC99" i="31"/>
  <c r="AP99" i="31" s="1"/>
  <c r="AC93" i="31"/>
  <c r="AJ140" i="31"/>
  <c r="AH132" i="31"/>
  <c r="AJ132" i="31"/>
  <c r="AD99" i="31"/>
  <c r="AF99" i="31" s="1"/>
  <c r="AH98" i="31"/>
  <c r="AB113" i="31"/>
  <c r="AN113" i="31" s="1"/>
  <c r="AN91" i="31"/>
  <c r="AA113" i="31"/>
  <c r="AJ113" i="31" s="1"/>
  <c r="AH93" i="31"/>
  <c r="AI93" i="31" s="1"/>
  <c r="AH128" i="31"/>
  <c r="AE126" i="31"/>
  <c r="Y123" i="31"/>
  <c r="AE123" i="31" s="1"/>
  <c r="AG98" i="31"/>
  <c r="AG97" i="31"/>
  <c r="AI97" i="31" s="1"/>
  <c r="AJ91" i="31"/>
  <c r="AC128" i="31"/>
  <c r="AH125" i="31"/>
  <c r="AI125" i="31" s="1"/>
  <c r="AK144" i="31"/>
  <c r="AN142" i="31"/>
  <c r="AO142" i="31" s="1"/>
  <c r="AM153" i="31"/>
  <c r="AO153" i="31" s="1"/>
  <c r="AK152" i="31"/>
  <c r="AL152" i="31" s="1"/>
  <c r="AD142" i="31"/>
  <c r="AF142" i="31" s="1"/>
  <c r="Y134" i="31"/>
  <c r="AE134" i="31" s="1"/>
  <c r="AG105" i="31"/>
  <c r="AI105" i="31" s="1"/>
  <c r="AM101" i="31"/>
  <c r="AO101" i="31" s="1"/>
  <c r="AM91" i="31"/>
  <c r="AJ124" i="31"/>
  <c r="AK124" i="31"/>
  <c r="AK132" i="31"/>
  <c r="AL132" i="31" s="1"/>
  <c r="AG128" i="31"/>
  <c r="Y118" i="31"/>
  <c r="AD118" i="31" s="1"/>
  <c r="AD94" i="31"/>
  <c r="AF94" i="31" s="1"/>
  <c r="AN92" i="31"/>
  <c r="AO92" i="31" s="1"/>
  <c r="AA128" i="31"/>
  <c r="AJ128" i="31" s="1"/>
  <c r="AK121" i="31"/>
  <c r="AL121" i="31" s="1"/>
  <c r="AE103" i="31"/>
  <c r="AK91" i="31"/>
  <c r="AJ144" i="31"/>
  <c r="AN149" i="31"/>
  <c r="AO149" i="31" s="1"/>
  <c r="AK147" i="31"/>
  <c r="AL147" i="31" s="1"/>
  <c r="Y130" i="31"/>
  <c r="AD130" i="31" s="1"/>
  <c r="AH129" i="31"/>
  <c r="AI129" i="31" s="1"/>
  <c r="AK117" i="31"/>
  <c r="AL117" i="31" s="1"/>
  <c r="AB127" i="31"/>
  <c r="AM127" i="31" s="1"/>
  <c r="AE151" i="31"/>
  <c r="AF151" i="31" s="1"/>
  <c r="AK136" i="31"/>
  <c r="AG109" i="31"/>
  <c r="AH109" i="31"/>
  <c r="AD107" i="31"/>
  <c r="AE107" i="31"/>
  <c r="AE95" i="31"/>
  <c r="AD95" i="31"/>
  <c r="AE91" i="31"/>
  <c r="AF91" i="31" s="1"/>
  <c r="Z153" i="31"/>
  <c r="AG153" i="31" s="1"/>
  <c r="AN144" i="31"/>
  <c r="AO144" i="31" s="1"/>
  <c r="AC101" i="31"/>
  <c r="AQ101" i="31" s="1"/>
  <c r="Y101" i="31"/>
  <c r="AD101" i="31" s="1"/>
  <c r="AN93" i="31"/>
  <c r="AM93" i="31"/>
  <c r="AO93" i="31" s="1"/>
  <c r="AC149" i="31"/>
  <c r="AD146" i="31"/>
  <c r="AF146" i="31" s="1"/>
  <c r="AK140" i="31"/>
  <c r="AB105" i="31"/>
  <c r="AM105" i="31" s="1"/>
  <c r="AB104" i="31"/>
  <c r="AM104" i="31" s="1"/>
  <c r="AB97" i="31"/>
  <c r="AM97" i="31" s="1"/>
  <c r="AK94" i="31"/>
  <c r="AJ94" i="31"/>
  <c r="AE152" i="31"/>
  <c r="AG140" i="31"/>
  <c r="AI140" i="31" s="1"/>
  <c r="AG136" i="31"/>
  <c r="AI136" i="31" s="1"/>
  <c r="AG132" i="31"/>
  <c r="AB124" i="31"/>
  <c r="AM124" i="31" s="1"/>
  <c r="AC112" i="31"/>
  <c r="Y154" i="31"/>
  <c r="AD154" i="31" s="1"/>
  <c r="AN152" i="31"/>
  <c r="AE147" i="31"/>
  <c r="AN139" i="31"/>
  <c r="AO139" i="31" s="1"/>
  <c r="AN135" i="31"/>
  <c r="AO135" i="31" s="1"/>
  <c r="AN131" i="31"/>
  <c r="AO131" i="31" s="1"/>
  <c r="AN128" i="31"/>
  <c r="AO128" i="31" s="1"/>
  <c r="Z122" i="31"/>
  <c r="AH122" i="31" s="1"/>
  <c r="AG122" i="31"/>
  <c r="AE110" i="31"/>
  <c r="AF110" i="31" s="1"/>
  <c r="AB109" i="31"/>
  <c r="AN109" i="31" s="1"/>
  <c r="AD103" i="31"/>
  <c r="AH94" i="31"/>
  <c r="AI94" i="31" s="1"/>
  <c r="AA92" i="31"/>
  <c r="AK92" i="31" s="1"/>
  <c r="AM151" i="31"/>
  <c r="AN143" i="31"/>
  <c r="AO143" i="31" s="1"/>
  <c r="AH141" i="31"/>
  <c r="AI141" i="31" s="1"/>
  <c r="AH137" i="31"/>
  <c r="AI137" i="31" s="1"/>
  <c r="AN136" i="31"/>
  <c r="AO136" i="31" s="1"/>
  <c r="AH133" i="31"/>
  <c r="AI133" i="31" s="1"/>
  <c r="AD133" i="31"/>
  <c r="AF133" i="31" s="1"/>
  <c r="AN132" i="31"/>
  <c r="AO132" i="31" s="1"/>
  <c r="AC131" i="31"/>
  <c r="AP131" i="31" s="1"/>
  <c r="AD129" i="31"/>
  <c r="AF129" i="31" s="1"/>
  <c r="AD126" i="31"/>
  <c r="AE114" i="31"/>
  <c r="AF114" i="31" s="1"/>
  <c r="AD111" i="31"/>
  <c r="AF111" i="31" s="1"/>
  <c r="AK109" i="31"/>
  <c r="AL109" i="31" s="1"/>
  <c r="AD106" i="31"/>
  <c r="AE106" i="31"/>
  <c r="AE102" i="31"/>
  <c r="AF102" i="31" s="1"/>
  <c r="Z101" i="31"/>
  <c r="AG101" i="31" s="1"/>
  <c r="AD98" i="31"/>
  <c r="AE98" i="31"/>
  <c r="AJ96" i="31"/>
  <c r="AL96" i="31" s="1"/>
  <c r="Y93" i="31"/>
  <c r="AE93" i="31" s="1"/>
  <c r="AN108" i="31"/>
  <c r="AO108" i="31" s="1"/>
  <c r="AH102" i="31"/>
  <c r="AI102" i="31" s="1"/>
  <c r="AN8" i="18"/>
  <c r="AP8" i="18" s="1"/>
  <c r="BI8" i="18" s="1"/>
  <c r="BK8" i="18" s="1"/>
  <c r="BZ8" i="18" s="1"/>
  <c r="AH154" i="31"/>
  <c r="AG154" i="31"/>
  <c r="AN154" i="31"/>
  <c r="AO154" i="31" s="1"/>
  <c r="AK154" i="31"/>
  <c r="AL154" i="31" s="1"/>
  <c r="AC154" i="31"/>
  <c r="AP154" i="31" s="1"/>
  <c r="AE153" i="31"/>
  <c r="AF153" i="31" s="1"/>
  <c r="AK153" i="31"/>
  <c r="AL153" i="31" s="1"/>
  <c r="AG152" i="31"/>
  <c r="AH152" i="31"/>
  <c r="AC145" i="31"/>
  <c r="Z151" i="31"/>
  <c r="AH151" i="31" s="1"/>
  <c r="AD149" i="31"/>
  <c r="AE149" i="31"/>
  <c r="AN145" i="31"/>
  <c r="AO145" i="31" s="1"/>
  <c r="AG144" i="31"/>
  <c r="AI144" i="31" s="1"/>
  <c r="AC142" i="31"/>
  <c r="AP142" i="31" s="1"/>
  <c r="AK148" i="31"/>
  <c r="AL148" i="31" s="1"/>
  <c r="AN147" i="31"/>
  <c r="AO147" i="31" s="1"/>
  <c r="AH145" i="31"/>
  <c r="AI145" i="31" s="1"/>
  <c r="Y144" i="31"/>
  <c r="AD144" i="31" s="1"/>
  <c r="AA143" i="31"/>
  <c r="AJ143" i="31" s="1"/>
  <c r="AM152" i="31"/>
  <c r="AA151" i="31"/>
  <c r="AJ151" i="31" s="1"/>
  <c r="AJ150" i="31"/>
  <c r="AL150" i="31" s="1"/>
  <c r="AH149" i="31"/>
  <c r="AI149" i="31" s="1"/>
  <c r="AN148" i="31"/>
  <c r="AO148" i="31" s="1"/>
  <c r="AC146" i="31"/>
  <c r="AQ146" i="31" s="1"/>
  <c r="AN140" i="31"/>
  <c r="AO140" i="31" s="1"/>
  <c r="AM138" i="31"/>
  <c r="AN138" i="31"/>
  <c r="AM134" i="31"/>
  <c r="AN134" i="31"/>
  <c r="AM130" i="31"/>
  <c r="AN130" i="31"/>
  <c r="AM126" i="31"/>
  <c r="AN126" i="31"/>
  <c r="AD152" i="31"/>
  <c r="AE150" i="31"/>
  <c r="AF150" i="31" s="1"/>
  <c r="AM141" i="31"/>
  <c r="AN141" i="31"/>
  <c r="AM137" i="31"/>
  <c r="AN137" i="31"/>
  <c r="AM133" i="31"/>
  <c r="AN133" i="31"/>
  <c r="AM129" i="31"/>
  <c r="AN129" i="31"/>
  <c r="AM125" i="31"/>
  <c r="AN125" i="31"/>
  <c r="AG148" i="31"/>
  <c r="AI148" i="31" s="1"/>
  <c r="AA146" i="31"/>
  <c r="AK146" i="31" s="1"/>
  <c r="AN151" i="31"/>
  <c r="AM150" i="31"/>
  <c r="AC150" i="31"/>
  <c r="AJ149" i="31"/>
  <c r="AK149" i="31"/>
  <c r="Y148" i="31"/>
  <c r="AD148" i="31" s="1"/>
  <c r="AD147" i="31"/>
  <c r="AN146" i="31"/>
  <c r="AO146" i="31" s="1"/>
  <c r="Y140" i="31"/>
  <c r="AE140" i="31" s="1"/>
  <c r="Z124" i="31"/>
  <c r="AG124" i="31" s="1"/>
  <c r="AK139" i="31"/>
  <c r="AK135" i="31"/>
  <c r="AK131" i="31"/>
  <c r="AK127" i="31"/>
  <c r="Y124" i="31"/>
  <c r="AE124" i="31" s="1"/>
  <c r="AM98" i="31"/>
  <c r="AN98" i="31"/>
  <c r="AJ139" i="31"/>
  <c r="AJ135" i="31"/>
  <c r="AJ131" i="31"/>
  <c r="AJ127" i="31"/>
  <c r="AL127" i="31" s="1"/>
  <c r="AB122" i="31"/>
  <c r="AN122" i="31" s="1"/>
  <c r="Z121" i="31"/>
  <c r="AH121" i="31" s="1"/>
  <c r="AG110" i="31"/>
  <c r="AH110" i="31"/>
  <c r="AM94" i="31"/>
  <c r="AN94" i="31"/>
  <c r="AE145" i="31"/>
  <c r="AF145" i="31" s="1"/>
  <c r="AK142" i="31"/>
  <c r="AE141" i="31"/>
  <c r="AF141" i="31" s="1"/>
  <c r="AK138" i="31"/>
  <c r="AC138" i="31"/>
  <c r="AE137" i="31"/>
  <c r="AF137" i="31" s="1"/>
  <c r="Y136" i="31"/>
  <c r="AD136" i="31" s="1"/>
  <c r="AK134" i="31"/>
  <c r="AC134" i="31"/>
  <c r="AQ134" i="31" s="1"/>
  <c r="Y132" i="31"/>
  <c r="AE132" i="31" s="1"/>
  <c r="AK130" i="31"/>
  <c r="AC130" i="31"/>
  <c r="Y128" i="31"/>
  <c r="AD128" i="31" s="1"/>
  <c r="AK126" i="31"/>
  <c r="AC126" i="31"/>
  <c r="AE125" i="31"/>
  <c r="AF125" i="31" s="1"/>
  <c r="AN117" i="31"/>
  <c r="AM117" i="31"/>
  <c r="Z147" i="31"/>
  <c r="AG147" i="31" s="1"/>
  <c r="Z143" i="31"/>
  <c r="AG143" i="31" s="1"/>
  <c r="AJ142" i="31"/>
  <c r="Z139" i="31"/>
  <c r="AG139" i="31" s="1"/>
  <c r="AJ138" i="31"/>
  <c r="Z135" i="31"/>
  <c r="AG135" i="31" s="1"/>
  <c r="AJ134" i="31"/>
  <c r="Z131" i="31"/>
  <c r="AH131" i="31" s="1"/>
  <c r="AJ130" i="31"/>
  <c r="Z127" i="31"/>
  <c r="AG127" i="31" s="1"/>
  <c r="AJ126" i="31"/>
  <c r="AG114" i="31"/>
  <c r="AH114" i="31"/>
  <c r="AK145" i="31"/>
  <c r="AL145" i="31" s="1"/>
  <c r="Y143" i="31"/>
  <c r="AD143" i="31" s="1"/>
  <c r="AK141" i="31"/>
  <c r="AL141" i="31" s="1"/>
  <c r="AC141" i="31"/>
  <c r="AP141" i="31" s="1"/>
  <c r="Y139" i="31"/>
  <c r="AD139" i="31" s="1"/>
  <c r="AK137" i="31"/>
  <c r="AL137" i="31" s="1"/>
  <c r="AC137" i="31"/>
  <c r="AQ137" i="31" s="1"/>
  <c r="Y135" i="31"/>
  <c r="AD135" i="31" s="1"/>
  <c r="AK133" i="31"/>
  <c r="AL133" i="31" s="1"/>
  <c r="AC133" i="31"/>
  <c r="AQ133" i="31" s="1"/>
  <c r="Y131" i="31"/>
  <c r="AD131" i="31" s="1"/>
  <c r="AK129" i="31"/>
  <c r="AL129" i="31" s="1"/>
  <c r="AC129" i="31"/>
  <c r="Y127" i="31"/>
  <c r="AD127" i="31" s="1"/>
  <c r="AK125" i="31"/>
  <c r="AL125" i="31" s="1"/>
  <c r="AC125" i="31"/>
  <c r="AQ125" i="31" s="1"/>
  <c r="AB123" i="31"/>
  <c r="AM123" i="31" s="1"/>
  <c r="AH150" i="31"/>
  <c r="AI150" i="31" s="1"/>
  <c r="AH146" i="31"/>
  <c r="AI146" i="31" s="1"/>
  <c r="AH142" i="31"/>
  <c r="AI142" i="31" s="1"/>
  <c r="AH138" i="31"/>
  <c r="AI138" i="31" s="1"/>
  <c r="AH134" i="31"/>
  <c r="AI134" i="31" s="1"/>
  <c r="AH130" i="31"/>
  <c r="AI130" i="31" s="1"/>
  <c r="AH126" i="31"/>
  <c r="AI126" i="31" s="1"/>
  <c r="AE122" i="31"/>
  <c r="AF122" i="31" s="1"/>
  <c r="AD121" i="31"/>
  <c r="AE121" i="31"/>
  <c r="AG91" i="31"/>
  <c r="AH91" i="31"/>
  <c r="Z123" i="31"/>
  <c r="AG123" i="31" s="1"/>
  <c r="AJ122" i="31"/>
  <c r="AK122" i="31"/>
  <c r="AG106" i="31"/>
  <c r="AH106" i="31"/>
  <c r="AA123" i="31"/>
  <c r="AK123" i="31" s="1"/>
  <c r="AC122" i="31"/>
  <c r="AQ122" i="31" s="1"/>
  <c r="AG120" i="31"/>
  <c r="Y120" i="31"/>
  <c r="AE120" i="31" s="1"/>
  <c r="AA119" i="31"/>
  <c r="AK119" i="31" s="1"/>
  <c r="AK118" i="31"/>
  <c r="AL118" i="31" s="1"/>
  <c r="AC118" i="31"/>
  <c r="AP118" i="31" s="1"/>
  <c r="AE117" i="31"/>
  <c r="AF117" i="31" s="1"/>
  <c r="AG116" i="31"/>
  <c r="Y116" i="31"/>
  <c r="AE116" i="31" s="1"/>
  <c r="AA115" i="31"/>
  <c r="AK115" i="31" s="1"/>
  <c r="AK114" i="31"/>
  <c r="AL114" i="31" s="1"/>
  <c r="AC114" i="31"/>
  <c r="AQ114" i="31" s="1"/>
  <c r="AE113" i="31"/>
  <c r="AF113" i="31" s="1"/>
  <c r="AG112" i="31"/>
  <c r="Y112" i="31"/>
  <c r="AE112" i="31" s="1"/>
  <c r="AA111" i="31"/>
  <c r="AK111" i="31" s="1"/>
  <c r="AK110" i="31"/>
  <c r="AL110" i="31" s="1"/>
  <c r="AC110" i="31"/>
  <c r="AQ110" i="31" s="1"/>
  <c r="AE109" i="31"/>
  <c r="AF109" i="31" s="1"/>
  <c r="AG108" i="31"/>
  <c r="Y108" i="31"/>
  <c r="AE108" i="31" s="1"/>
  <c r="AA107" i="31"/>
  <c r="AK107" i="31" s="1"/>
  <c r="AK106" i="31"/>
  <c r="AL106" i="31" s="1"/>
  <c r="AC106" i="31"/>
  <c r="AE105" i="31"/>
  <c r="AF105" i="31" s="1"/>
  <c r="AG104" i="31"/>
  <c r="Y104" i="31"/>
  <c r="AD104" i="31" s="1"/>
  <c r="AA103" i="31"/>
  <c r="AK103" i="31" s="1"/>
  <c r="AK102" i="31"/>
  <c r="AL102" i="31" s="1"/>
  <c r="AC102" i="31"/>
  <c r="AG100" i="31"/>
  <c r="Y100" i="31"/>
  <c r="AE100" i="31" s="1"/>
  <c r="AA99" i="31"/>
  <c r="AK99" i="31" s="1"/>
  <c r="AK98" i="31"/>
  <c r="AL98" i="31" s="1"/>
  <c r="AC98" i="31"/>
  <c r="AQ98" i="31" s="1"/>
  <c r="AE97" i="31"/>
  <c r="AF97" i="31" s="1"/>
  <c r="AG96" i="31"/>
  <c r="Y96" i="31"/>
  <c r="AE96" i="31" s="1"/>
  <c r="AA95" i="31"/>
  <c r="AK95" i="31" s="1"/>
  <c r="AC94" i="31"/>
  <c r="AQ94" i="31" s="1"/>
  <c r="AG92" i="31"/>
  <c r="Y92" i="31"/>
  <c r="AD92" i="31" s="1"/>
  <c r="AN120" i="31"/>
  <c r="AO120" i="31" s="1"/>
  <c r="AH119" i="31"/>
  <c r="AI119" i="31" s="1"/>
  <c r="AB118" i="31"/>
  <c r="AM118" i="31" s="1"/>
  <c r="AN116" i="31"/>
  <c r="AO116" i="31" s="1"/>
  <c r="Z115" i="31"/>
  <c r="AG115" i="31" s="1"/>
  <c r="AB114" i="31"/>
  <c r="AM114" i="31" s="1"/>
  <c r="AN112" i="31"/>
  <c r="AO112" i="31" s="1"/>
  <c r="Z111" i="31"/>
  <c r="AG111" i="31" s="1"/>
  <c r="AB110" i="31"/>
  <c r="AM110" i="31" s="1"/>
  <c r="Z107" i="31"/>
  <c r="AG107" i="31" s="1"/>
  <c r="AB106" i="31"/>
  <c r="AM106" i="31" s="1"/>
  <c r="Z103" i="31"/>
  <c r="AG103" i="31" s="1"/>
  <c r="AB102" i="31"/>
  <c r="AM102" i="31" s="1"/>
  <c r="AN100" i="31"/>
  <c r="AO100" i="31" s="1"/>
  <c r="Z99" i="31"/>
  <c r="AG99" i="31" s="1"/>
  <c r="AN96" i="31"/>
  <c r="AO96" i="31" s="1"/>
  <c r="Z95" i="31"/>
  <c r="AH95" i="31" s="1"/>
  <c r="AK105" i="31"/>
  <c r="AL105" i="31" s="1"/>
  <c r="AK101" i="31"/>
  <c r="AL101" i="31" s="1"/>
  <c r="AK97" i="31"/>
  <c r="AL97" i="31" s="1"/>
  <c r="AK93" i="31"/>
  <c r="AL93" i="31" s="1"/>
  <c r="AB121" i="31"/>
  <c r="AM121" i="31" s="1"/>
  <c r="AN119" i="31"/>
  <c r="AO119" i="31" s="1"/>
  <c r="AH118" i="31"/>
  <c r="AI118" i="31" s="1"/>
  <c r="AN115" i="31"/>
  <c r="AO115" i="31" s="1"/>
  <c r="AN111" i="31"/>
  <c r="AO111" i="31" s="1"/>
  <c r="AN107" i="31"/>
  <c r="AO107" i="31" s="1"/>
  <c r="AN103" i="31"/>
  <c r="AO103" i="31" s="1"/>
  <c r="AN99" i="31"/>
  <c r="AO99" i="31" s="1"/>
  <c r="AN95" i="31"/>
  <c r="AO95" i="31" s="1"/>
  <c r="AK120" i="31"/>
  <c r="AL120" i="31" s="1"/>
  <c r="AE119" i="31"/>
  <c r="AF119" i="31" s="1"/>
  <c r="AK116" i="31"/>
  <c r="AL116" i="31" s="1"/>
  <c r="AE115" i="31"/>
  <c r="AF115" i="31" s="1"/>
  <c r="AK112" i="31"/>
  <c r="AL112" i="31" s="1"/>
  <c r="AK108" i="31"/>
  <c r="AL108" i="31" s="1"/>
  <c r="AK104" i="31"/>
  <c r="AL104" i="31" s="1"/>
  <c r="AK100" i="31"/>
  <c r="AL100" i="31" s="1"/>
  <c r="AH117" i="31"/>
  <c r="AI117" i="31" s="1"/>
  <c r="AH113" i="31"/>
  <c r="AI113" i="31" s="1"/>
  <c r="AH120" i="31"/>
  <c r="AH116" i="31"/>
  <c r="AH112" i="31"/>
  <c r="AH108" i="31"/>
  <c r="AH104" i="31"/>
  <c r="AH100" i="31"/>
  <c r="AH96" i="31"/>
  <c r="AH92" i="31"/>
  <c r="AI98" i="31" l="1"/>
  <c r="AP143" i="31"/>
  <c r="AI132" i="31"/>
  <c r="AL94" i="31"/>
  <c r="AQ32" i="31"/>
  <c r="AI128" i="31"/>
  <c r="AR148" i="31"/>
  <c r="AL124" i="31"/>
  <c r="AP117" i="31"/>
  <c r="AR117" i="31" s="1"/>
  <c r="AR85" i="31"/>
  <c r="AR77" i="31"/>
  <c r="AE136" i="31"/>
  <c r="AF136" i="31" s="1"/>
  <c r="AO150" i="31"/>
  <c r="AL140" i="31"/>
  <c r="AQ54" i="31"/>
  <c r="AR54" i="31" s="1"/>
  <c r="AP59" i="31"/>
  <c r="AR59" i="31" s="1"/>
  <c r="AP39" i="31"/>
  <c r="AR39" i="31" s="1"/>
  <c r="AQ38" i="31"/>
  <c r="AR38" i="31" s="1"/>
  <c r="AQ139" i="31"/>
  <c r="AR139" i="31" s="1"/>
  <c r="AP107" i="31"/>
  <c r="AQ57" i="31"/>
  <c r="AR57" i="31" s="1"/>
  <c r="AQ103" i="31"/>
  <c r="AQ79" i="31"/>
  <c r="AR79" i="31" s="1"/>
  <c r="AQ96" i="31"/>
  <c r="AR96" i="31" s="1"/>
  <c r="AP47" i="31"/>
  <c r="AR47" i="31" s="1"/>
  <c r="AP31" i="31"/>
  <c r="AR31" i="31" s="1"/>
  <c r="AR89" i="31"/>
  <c r="AL136" i="31"/>
  <c r="AP151" i="31"/>
  <c r="AR151" i="31" s="1"/>
  <c r="AP75" i="31"/>
  <c r="AR75" i="31" s="1"/>
  <c r="AQ26" i="31"/>
  <c r="AR26" i="31" s="1"/>
  <c r="AP111" i="31"/>
  <c r="AQ83" i="31"/>
  <c r="AR83" i="31" s="1"/>
  <c r="AQ67" i="31"/>
  <c r="AR67" i="31" s="1"/>
  <c r="AQ124" i="31"/>
  <c r="AR124" i="31" s="1"/>
  <c r="AP35" i="31"/>
  <c r="AR35" i="31" s="1"/>
  <c r="AQ46" i="31"/>
  <c r="AR46" i="31" s="1"/>
  <c r="CA8" i="18"/>
  <c r="CB8" i="18" s="1"/>
  <c r="CD8" i="18" s="1"/>
  <c r="CE8" i="18" s="1"/>
  <c r="CG8" i="18" s="1"/>
  <c r="S6" i="2" s="1"/>
  <c r="AD123" i="31"/>
  <c r="AF123" i="31" s="1"/>
  <c r="AR119" i="31"/>
  <c r="AI122" i="31"/>
  <c r="AL91" i="31"/>
  <c r="AQ108" i="31"/>
  <c r="AR108" i="31" s="1"/>
  <c r="AQ100" i="31"/>
  <c r="AR100" i="31" s="1"/>
  <c r="AR103" i="31"/>
  <c r="AQ135" i="31"/>
  <c r="AR135" i="31" s="1"/>
  <c r="AQ44" i="31"/>
  <c r="AR44" i="31" s="1"/>
  <c r="AQ81" i="31"/>
  <c r="AR81" i="31" s="1"/>
  <c r="AP61" i="31"/>
  <c r="AR61" i="31" s="1"/>
  <c r="AP91" i="31"/>
  <c r="AR91" i="31" s="1"/>
  <c r="AP55" i="31"/>
  <c r="AP113" i="31"/>
  <c r="AR113" i="31" s="1"/>
  <c r="AP120" i="31"/>
  <c r="AR120" i="31" s="1"/>
  <c r="AR140" i="31"/>
  <c r="AQ69" i="31"/>
  <c r="AR69" i="31" s="1"/>
  <c r="AR50" i="31"/>
  <c r="AR73" i="31"/>
  <c r="AQ48" i="31"/>
  <c r="AR48" i="31" s="1"/>
  <c r="AQ36" i="31"/>
  <c r="AR32" i="31"/>
  <c r="AP24" i="31"/>
  <c r="AR24" i="31" s="1"/>
  <c r="AQ51" i="31"/>
  <c r="AR51" i="31" s="1"/>
  <c r="AQ65" i="31"/>
  <c r="AR65" i="31" s="1"/>
  <c r="AP42" i="31"/>
  <c r="AR42" i="31" s="1"/>
  <c r="AQ63" i="31"/>
  <c r="AR63" i="31" s="1"/>
  <c r="AQ52" i="31"/>
  <c r="AR52" i="31" s="1"/>
  <c r="AQ40" i="31"/>
  <c r="AR40" i="31" s="1"/>
  <c r="AP36" i="31"/>
  <c r="AQ28" i="31"/>
  <c r="AR28" i="31" s="1"/>
  <c r="AQ34" i="31"/>
  <c r="AR34" i="31" s="1"/>
  <c r="AQ22" i="31"/>
  <c r="AR22" i="31" s="1"/>
  <c r="AQ128" i="31"/>
  <c r="AP134" i="31"/>
  <c r="AR134" i="31" s="1"/>
  <c r="AQ141" i="31"/>
  <c r="AR111" i="31"/>
  <c r="AP122" i="31"/>
  <c r="AR122" i="31" s="1"/>
  <c r="AP130" i="31"/>
  <c r="AQ145" i="31"/>
  <c r="AQ112" i="31"/>
  <c r="AR123" i="31"/>
  <c r="AP126" i="31"/>
  <c r="AQ131" i="31"/>
  <c r="AR131" i="31" s="1"/>
  <c r="AQ142" i="31"/>
  <c r="AR107" i="31"/>
  <c r="AR143" i="31"/>
  <c r="AL126" i="31"/>
  <c r="AL134" i="31"/>
  <c r="AL131" i="31"/>
  <c r="AP93" i="31"/>
  <c r="AP102" i="31"/>
  <c r="AP110" i="31"/>
  <c r="AR110" i="31" s="1"/>
  <c r="AP114" i="31"/>
  <c r="AR114" i="31" s="1"/>
  <c r="AP121" i="31"/>
  <c r="AP125" i="31"/>
  <c r="AR125" i="31" s="1"/>
  <c r="AP128" i="31"/>
  <c r="AQ144" i="31"/>
  <c r="AP149" i="31"/>
  <c r="AQ84" i="31"/>
  <c r="AR84" i="31" s="1"/>
  <c r="AQ80" i="31"/>
  <c r="AQ76" i="31"/>
  <c r="AQ72" i="31"/>
  <c r="AR72" i="31" s="1"/>
  <c r="AQ68" i="31"/>
  <c r="AQ64" i="31"/>
  <c r="AQ60" i="31"/>
  <c r="AR60" i="31" s="1"/>
  <c r="AP53" i="31"/>
  <c r="AQ49" i="31"/>
  <c r="AP45" i="31"/>
  <c r="AR45" i="31" s="1"/>
  <c r="AQ41" i="31"/>
  <c r="AP37" i="31"/>
  <c r="AP33" i="31"/>
  <c r="AR33" i="31" s="1"/>
  <c r="AP29" i="31"/>
  <c r="AR29" i="31" s="1"/>
  <c r="AP25" i="31"/>
  <c r="AR25" i="31" s="1"/>
  <c r="AQ109" i="31"/>
  <c r="AR109" i="31" s="1"/>
  <c r="AP137" i="31"/>
  <c r="AR137" i="31" s="1"/>
  <c r="AP145" i="31"/>
  <c r="AQ104" i="31"/>
  <c r="AP106" i="31"/>
  <c r="AP112" i="31"/>
  <c r="AR112" i="31" s="1"/>
  <c r="AP116" i="31"/>
  <c r="AR116" i="31" s="1"/>
  <c r="AQ129" i="31"/>
  <c r="AR142" i="31"/>
  <c r="AP146" i="31"/>
  <c r="AR146" i="31" s="1"/>
  <c r="AP90" i="31"/>
  <c r="AP86" i="31"/>
  <c r="AP82" i="31"/>
  <c r="AP74" i="31"/>
  <c r="AP70" i="31"/>
  <c r="AP58" i="31"/>
  <c r="AP153" i="31"/>
  <c r="AQ92" i="31"/>
  <c r="AR92" i="31" s="1"/>
  <c r="AQ97" i="31"/>
  <c r="AQ99" i="31"/>
  <c r="AR99" i="31" s="1"/>
  <c r="AP105" i="31"/>
  <c r="AR105" i="31" s="1"/>
  <c r="AQ132" i="31"/>
  <c r="AR132" i="31" s="1"/>
  <c r="AQ138" i="31"/>
  <c r="AQ150" i="31"/>
  <c r="AQ154" i="31"/>
  <c r="AR154" i="31" s="1"/>
  <c r="AQ93" i="31"/>
  <c r="AP94" i="31"/>
  <c r="AR94" i="31" s="1"/>
  <c r="AQ102" i="31"/>
  <c r="AQ118" i="31"/>
  <c r="AR118" i="31" s="1"/>
  <c r="AQ121" i="31"/>
  <c r="AR141" i="31"/>
  <c r="AP144" i="31"/>
  <c r="AR144" i="31" s="1"/>
  <c r="AQ149" i="31"/>
  <c r="AQ88" i="31"/>
  <c r="AR88" i="31" s="1"/>
  <c r="AP80" i="31"/>
  <c r="AR76" i="31"/>
  <c r="AR68" i="31"/>
  <c r="AP64" i="31"/>
  <c r="AQ56" i="31"/>
  <c r="AR56" i="31" s="1"/>
  <c r="AQ53" i="31"/>
  <c r="AP49" i="31"/>
  <c r="AP41" i="31"/>
  <c r="AQ37" i="31"/>
  <c r="AP30" i="31"/>
  <c r="AR30" i="31" s="1"/>
  <c r="AQ95" i="31"/>
  <c r="AR95" i="31" s="1"/>
  <c r="AP98" i="31"/>
  <c r="AR98" i="31" s="1"/>
  <c r="AQ115" i="31"/>
  <c r="AR115" i="31" s="1"/>
  <c r="AQ130" i="31"/>
  <c r="AQ87" i="31"/>
  <c r="AR87" i="31" s="1"/>
  <c r="AQ71" i="31"/>
  <c r="AR71" i="31" s="1"/>
  <c r="AQ23" i="31"/>
  <c r="AR23" i="31" s="1"/>
  <c r="AP101" i="31"/>
  <c r="AR101" i="31" s="1"/>
  <c r="AR104" i="31"/>
  <c r="AQ106" i="31"/>
  <c r="AQ126" i="31"/>
  <c r="AP129" i="31"/>
  <c r="AR129" i="31" s="1"/>
  <c r="AP133" i="31"/>
  <c r="AR133" i="31" s="1"/>
  <c r="AQ152" i="31"/>
  <c r="AR152" i="31" s="1"/>
  <c r="AQ90" i="31"/>
  <c r="AQ86" i="31"/>
  <c r="AR82" i="31"/>
  <c r="AP78" i="31"/>
  <c r="AR78" i="31" s="1"/>
  <c r="AQ74" i="31"/>
  <c r="AQ70" i="31"/>
  <c r="AP66" i="31"/>
  <c r="AR66" i="31" s="1"/>
  <c r="AP62" i="31"/>
  <c r="AR62" i="31" s="1"/>
  <c r="AQ58" i="31"/>
  <c r="AR55" i="31"/>
  <c r="AQ43" i="31"/>
  <c r="AR43" i="31" s="1"/>
  <c r="AQ27" i="31"/>
  <c r="AR27" i="31" s="1"/>
  <c r="AQ153" i="31"/>
  <c r="AP97" i="31"/>
  <c r="AQ127" i="31"/>
  <c r="AR127" i="31" s="1"/>
  <c r="AQ136" i="31"/>
  <c r="AR136" i="31" s="1"/>
  <c r="AP138" i="31"/>
  <c r="AQ147" i="31"/>
  <c r="AR147" i="31" s="1"/>
  <c r="AP150" i="31"/>
  <c r="AH124" i="31"/>
  <c r="AI124" i="31" s="1"/>
  <c r="AO91" i="31"/>
  <c r="AE154" i="31"/>
  <c r="AF154" i="31" s="1"/>
  <c r="AS154" i="31" s="1"/>
  <c r="AF126" i="31"/>
  <c r="AL144" i="31"/>
  <c r="AM113" i="31"/>
  <c r="AO113" i="31" s="1"/>
  <c r="AL130" i="31"/>
  <c r="AH135" i="31"/>
  <c r="AI135" i="31" s="1"/>
  <c r="AD140" i="31"/>
  <c r="AF140" i="31" s="1"/>
  <c r="AH101" i="31"/>
  <c r="AF95" i="31"/>
  <c r="AD134" i="31"/>
  <c r="AF134" i="31" s="1"/>
  <c r="AI154" i="31"/>
  <c r="AN97" i="31"/>
  <c r="AO97" i="31" s="1"/>
  <c r="AL122" i="31"/>
  <c r="AK113" i="31"/>
  <c r="AL113" i="31" s="1"/>
  <c r="AH115" i="31"/>
  <c r="AI115" i="31" s="1"/>
  <c r="AO133" i="31"/>
  <c r="AE101" i="31"/>
  <c r="AF101" i="31" s="1"/>
  <c r="AE130" i="31"/>
  <c r="AF130" i="31" s="1"/>
  <c r="AE118" i="31"/>
  <c r="AF118" i="31" s="1"/>
  <c r="AE104" i="31"/>
  <c r="AF104" i="31" s="1"/>
  <c r="AO152" i="31"/>
  <c r="AK128" i="31"/>
  <c r="AL128" i="31" s="1"/>
  <c r="AI106" i="31"/>
  <c r="AO126" i="31"/>
  <c r="AF152" i="31"/>
  <c r="AN124" i="31"/>
  <c r="AO124" i="31" s="1"/>
  <c r="AO151" i="31"/>
  <c r="AF103" i="31"/>
  <c r="AJ99" i="31"/>
  <c r="AL99" i="31" s="1"/>
  <c r="AL135" i="31"/>
  <c r="AG151" i="31"/>
  <c r="AI151" i="31" s="1"/>
  <c r="AE92" i="31"/>
  <c r="AF92" i="31" s="1"/>
  <c r="AH107" i="31"/>
  <c r="AI107" i="31" s="1"/>
  <c r="AE128" i="31"/>
  <c r="AF128" i="31" s="1"/>
  <c r="AO117" i="31"/>
  <c r="AJ146" i="31"/>
  <c r="AL146" i="31" s="1"/>
  <c r="AM109" i="31"/>
  <c r="AO109" i="31" s="1"/>
  <c r="AJ92" i="31"/>
  <c r="AL92" i="31" s="1"/>
  <c r="AN123" i="31"/>
  <c r="AO123" i="31" s="1"/>
  <c r="AH147" i="31"/>
  <c r="AL149" i="31"/>
  <c r="AI152" i="31"/>
  <c r="AI101" i="31"/>
  <c r="AF106" i="31"/>
  <c r="AN104" i="31"/>
  <c r="AO104" i="31" s="1"/>
  <c r="AF107" i="31"/>
  <c r="AI147" i="31"/>
  <c r="AG121" i="31"/>
  <c r="AI121" i="31" s="1"/>
  <c r="AF147" i="31"/>
  <c r="AO129" i="31"/>
  <c r="AK143" i="31"/>
  <c r="AL143" i="31" s="1"/>
  <c r="AE144" i="31"/>
  <c r="AF144" i="31" s="1"/>
  <c r="AF149" i="31"/>
  <c r="AN105" i="31"/>
  <c r="AO105" i="31" s="1"/>
  <c r="AH153" i="31"/>
  <c r="AI153" i="31" s="1"/>
  <c r="AN127" i="31"/>
  <c r="AO127" i="31" s="1"/>
  <c r="AI92" i="31"/>
  <c r="AH103" i="31"/>
  <c r="AI103" i="31" s="1"/>
  <c r="AI96" i="31"/>
  <c r="AJ95" i="31"/>
  <c r="AL95" i="31" s="1"/>
  <c r="AH123" i="31"/>
  <c r="AI123" i="31" s="1"/>
  <c r="AJ123" i="31"/>
  <c r="AL123" i="31" s="1"/>
  <c r="AL138" i="31"/>
  <c r="AH143" i="31"/>
  <c r="AI143" i="31" s="1"/>
  <c r="AM122" i="31"/>
  <c r="AO122" i="31" s="1"/>
  <c r="AL139" i="31"/>
  <c r="AD93" i="31"/>
  <c r="AF93" i="31" s="1"/>
  <c r="AF98" i="31"/>
  <c r="AI109" i="31"/>
  <c r="BY7" i="18"/>
  <c r="BL7" i="18"/>
  <c r="BN7" i="18" s="1"/>
  <c r="AN102" i="31"/>
  <c r="AO102" i="31" s="1"/>
  <c r="AD100" i="31"/>
  <c r="AF100" i="31" s="1"/>
  <c r="AH99" i="31"/>
  <c r="AI99" i="31" s="1"/>
  <c r="AI100" i="31"/>
  <c r="AN118" i="31"/>
  <c r="AO118" i="31" s="1"/>
  <c r="AJ103" i="31"/>
  <c r="AL103" i="31" s="1"/>
  <c r="AE131" i="31"/>
  <c r="AF131" i="31" s="1"/>
  <c r="AG131" i="31"/>
  <c r="AI131" i="31" s="1"/>
  <c r="AO141" i="31"/>
  <c r="AO134" i="31"/>
  <c r="AK151" i="31"/>
  <c r="AL151" i="31" s="1"/>
  <c r="AD112" i="31"/>
  <c r="AF112" i="31" s="1"/>
  <c r="AD132" i="31"/>
  <c r="AF132" i="31" s="1"/>
  <c r="AH111" i="31"/>
  <c r="AI111" i="31" s="1"/>
  <c r="AI120" i="31"/>
  <c r="AI91" i="31"/>
  <c r="AD116" i="31"/>
  <c r="AF116" i="31" s="1"/>
  <c r="AJ115" i="31"/>
  <c r="AL115" i="31" s="1"/>
  <c r="AJ111" i="31"/>
  <c r="AL111" i="31" s="1"/>
  <c r="AG95" i="31"/>
  <c r="AI95" i="31" s="1"/>
  <c r="AN121" i="31"/>
  <c r="AO121" i="31" s="1"/>
  <c r="AE135" i="31"/>
  <c r="AF135" i="31" s="1"/>
  <c r="AE143" i="31"/>
  <c r="AF143" i="31" s="1"/>
  <c r="AI116" i="31"/>
  <c r="AD120" i="31"/>
  <c r="AF120" i="31" s="1"/>
  <c r="AH127" i="31"/>
  <c r="AI127" i="31" s="1"/>
  <c r="AI110" i="31"/>
  <c r="AD124" i="31"/>
  <c r="AF124" i="31" s="1"/>
  <c r="AD96" i="31"/>
  <c r="AF96" i="31" s="1"/>
  <c r="AN110" i="31"/>
  <c r="AO110" i="31" s="1"/>
  <c r="AO138" i="31"/>
  <c r="AI112" i="31"/>
  <c r="AN106" i="31"/>
  <c r="AO106" i="31" s="1"/>
  <c r="AI114" i="31"/>
  <c r="AH139" i="31"/>
  <c r="AI139" i="31" s="1"/>
  <c r="AE148" i="31"/>
  <c r="AF148" i="31" s="1"/>
  <c r="AS148" i="31" s="1"/>
  <c r="AE139" i="31"/>
  <c r="AF139" i="31" s="1"/>
  <c r="AO125" i="31"/>
  <c r="AI108" i="31"/>
  <c r="AF121" i="31"/>
  <c r="AL142" i="31"/>
  <c r="AO94" i="31"/>
  <c r="AO137" i="31"/>
  <c r="AO130" i="31"/>
  <c r="AI104" i="31"/>
  <c r="AD108" i="31"/>
  <c r="AF108" i="31" s="1"/>
  <c r="AJ107" i="31"/>
  <c r="AL107" i="31" s="1"/>
  <c r="AJ119" i="31"/>
  <c r="AL119" i="31" s="1"/>
  <c r="AN114" i="31"/>
  <c r="AO114" i="31" s="1"/>
  <c r="AO98" i="31"/>
  <c r="AE127" i="31"/>
  <c r="AF127" i="31" s="1"/>
  <c r="AS152" i="31" l="1"/>
  <c r="AS141" i="31"/>
  <c r="AS94" i="31"/>
  <c r="AR64" i="31"/>
  <c r="AS146" i="31"/>
  <c r="AS109" i="31"/>
  <c r="AS117" i="31"/>
  <c r="AS105" i="31"/>
  <c r="AS91" i="31"/>
  <c r="AR138" i="31"/>
  <c r="AS138" i="31" s="1"/>
  <c r="AS110" i="31"/>
  <c r="AS99" i="31"/>
  <c r="AS140" i="31"/>
  <c r="AS119" i="31"/>
  <c r="AS129" i="31"/>
  <c r="AS101" i="31"/>
  <c r="AR97" i="31"/>
  <c r="AS97" i="31" s="1"/>
  <c r="AR102" i="31"/>
  <c r="AS102" i="31" s="1"/>
  <c r="AS147" i="31"/>
  <c r="AS133" i="31"/>
  <c r="AS127" i="31"/>
  <c r="AS137" i="31"/>
  <c r="AR49" i="31"/>
  <c r="AR90" i="31"/>
  <c r="AS98" i="31"/>
  <c r="AS114" i="31"/>
  <c r="AS142" i="31"/>
  <c r="AS92" i="31"/>
  <c r="AS151" i="31"/>
  <c r="AS115" i="31"/>
  <c r="AR70" i="31"/>
  <c r="AS122" i="31"/>
  <c r="AS131" i="31"/>
  <c r="AR128" i="31"/>
  <c r="AS128" i="31" s="1"/>
  <c r="AS111" i="31"/>
  <c r="AR106" i="31"/>
  <c r="AS106" i="31" s="1"/>
  <c r="AS125" i="31"/>
  <c r="AR36" i="31"/>
  <c r="AS139" i="31"/>
  <c r="AS96" i="31"/>
  <c r="AS136" i="31"/>
  <c r="AS113" i="31"/>
  <c r="AS134" i="31"/>
  <c r="AR37" i="31"/>
  <c r="AR53" i="31"/>
  <c r="AR149" i="31"/>
  <c r="AS149" i="31" s="1"/>
  <c r="AS135" i="31"/>
  <c r="AS100" i="31"/>
  <c r="AS103" i="31"/>
  <c r="AS104" i="31"/>
  <c r="AS123" i="31"/>
  <c r="AR150" i="31"/>
  <c r="AS150" i="31" s="1"/>
  <c r="AR80" i="31"/>
  <c r="AR153" i="31"/>
  <c r="AS153" i="31" s="1"/>
  <c r="AR74" i="31"/>
  <c r="AR145" i="31"/>
  <c r="AS145" i="31" s="1"/>
  <c r="AR121" i="31"/>
  <c r="AS121" i="31" s="1"/>
  <c r="AR93" i="31"/>
  <c r="AS93" i="31" s="1"/>
  <c r="AS108" i="31"/>
  <c r="AS143" i="31"/>
  <c r="AS120" i="31"/>
  <c r="AS116" i="31"/>
  <c r="AS132" i="31"/>
  <c r="AS107" i="31"/>
  <c r="AS118" i="31"/>
  <c r="AS95" i="31"/>
  <c r="AS124" i="31"/>
  <c r="AS112" i="31"/>
  <c r="AS144" i="31"/>
  <c r="AR86" i="31"/>
  <c r="AR126" i="31"/>
  <c r="AS126" i="31" s="1"/>
  <c r="AR130" i="31"/>
  <c r="AS130" i="31" s="1"/>
  <c r="AR41" i="31"/>
  <c r="AR58" i="31"/>
  <c r="G153" i="34"/>
  <c r="H153" i="34" s="1"/>
  <c r="G154" i="34"/>
  <c r="H154" i="34" s="1"/>
  <c r="G155" i="34"/>
  <c r="H155" i="34" s="1"/>
  <c r="G33" i="34"/>
  <c r="G34" i="34"/>
  <c r="G35" i="34"/>
  <c r="G36" i="34"/>
  <c r="G37" i="34"/>
  <c r="G38" i="34"/>
  <c r="G39" i="34"/>
  <c r="G40" i="34"/>
  <c r="H40" i="34" s="1"/>
  <c r="G41" i="34"/>
  <c r="G42" i="34"/>
  <c r="G43" i="34"/>
  <c r="G44" i="34"/>
  <c r="G45" i="34"/>
  <c r="G46" i="34"/>
  <c r="G47" i="34"/>
  <c r="H47" i="34" s="1"/>
  <c r="G48" i="34"/>
  <c r="G49" i="34"/>
  <c r="G50" i="34"/>
  <c r="G51" i="34"/>
  <c r="G52" i="34"/>
  <c r="H52" i="34" s="1"/>
  <c r="G53" i="34"/>
  <c r="G54" i="34"/>
  <c r="G55" i="34"/>
  <c r="G56" i="34"/>
  <c r="G57" i="34"/>
  <c r="G58" i="34"/>
  <c r="G59" i="34"/>
  <c r="H59" i="34" s="1"/>
  <c r="G60" i="34"/>
  <c r="G61" i="34"/>
  <c r="G62" i="34"/>
  <c r="G63" i="34"/>
  <c r="G64" i="34"/>
  <c r="H64" i="34" s="1"/>
  <c r="G65" i="34"/>
  <c r="G66" i="34"/>
  <c r="G67" i="34"/>
  <c r="G68" i="34"/>
  <c r="G69" i="34"/>
  <c r="G70" i="34"/>
  <c r="G71" i="34"/>
  <c r="H71" i="34" s="1"/>
  <c r="G72" i="34"/>
  <c r="G73" i="34"/>
  <c r="G74" i="34"/>
  <c r="G75" i="34"/>
  <c r="H75" i="34" s="1"/>
  <c r="G76" i="34"/>
  <c r="H76" i="34" s="1"/>
  <c r="G77" i="34"/>
  <c r="H77" i="34" s="1"/>
  <c r="G78" i="34"/>
  <c r="H78" i="34" s="1"/>
  <c r="G79" i="34"/>
  <c r="H79" i="34" s="1"/>
  <c r="G80" i="34"/>
  <c r="H80" i="34" s="1"/>
  <c r="G81" i="34"/>
  <c r="H81" i="34" s="1"/>
  <c r="G82" i="34"/>
  <c r="H82" i="34" s="1"/>
  <c r="G83" i="34"/>
  <c r="H83" i="34" s="1"/>
  <c r="G84" i="34"/>
  <c r="H84" i="34" s="1"/>
  <c r="G85" i="34"/>
  <c r="H85" i="34" s="1"/>
  <c r="G86" i="34"/>
  <c r="H86" i="34" s="1"/>
  <c r="G87" i="34"/>
  <c r="H87" i="34" s="1"/>
  <c r="G88" i="34"/>
  <c r="H88" i="34" s="1"/>
  <c r="G89" i="34"/>
  <c r="H89" i="34" s="1"/>
  <c r="G90" i="34"/>
  <c r="H90" i="34" s="1"/>
  <c r="G91" i="34"/>
  <c r="H91" i="34" s="1"/>
  <c r="G92" i="34"/>
  <c r="H92" i="34" s="1"/>
  <c r="G93" i="34"/>
  <c r="H93" i="34" s="1"/>
  <c r="G94" i="34"/>
  <c r="H94" i="34" s="1"/>
  <c r="G95" i="34"/>
  <c r="H95" i="34" s="1"/>
  <c r="G96" i="34"/>
  <c r="H96" i="34" s="1"/>
  <c r="G97" i="34"/>
  <c r="H97" i="34" s="1"/>
  <c r="G98" i="34"/>
  <c r="H98" i="34" s="1"/>
  <c r="G99" i="34"/>
  <c r="H99" i="34" s="1"/>
  <c r="G100" i="34"/>
  <c r="H100" i="34" s="1"/>
  <c r="G101" i="34"/>
  <c r="H101" i="34" s="1"/>
  <c r="G102" i="34"/>
  <c r="H102" i="34" s="1"/>
  <c r="G103" i="34"/>
  <c r="H103" i="34" s="1"/>
  <c r="G104" i="34"/>
  <c r="H104" i="34" s="1"/>
  <c r="G105" i="34"/>
  <c r="H105" i="34" s="1"/>
  <c r="G106" i="34"/>
  <c r="H106" i="34" s="1"/>
  <c r="G107" i="34"/>
  <c r="H107" i="34" s="1"/>
  <c r="G108" i="34"/>
  <c r="H108" i="34" s="1"/>
  <c r="G109" i="34"/>
  <c r="H109" i="34" s="1"/>
  <c r="G110" i="34"/>
  <c r="H110" i="34" s="1"/>
  <c r="G111" i="34"/>
  <c r="H111" i="34" s="1"/>
  <c r="G112" i="34"/>
  <c r="H112" i="34" s="1"/>
  <c r="G113" i="34"/>
  <c r="H113" i="34" s="1"/>
  <c r="G114" i="34"/>
  <c r="H114" i="34" s="1"/>
  <c r="G115" i="34"/>
  <c r="H115" i="34" s="1"/>
  <c r="G116" i="34"/>
  <c r="H116" i="34" s="1"/>
  <c r="G117" i="34"/>
  <c r="H117" i="34" s="1"/>
  <c r="G118" i="34"/>
  <c r="H118" i="34" s="1"/>
  <c r="G119" i="34"/>
  <c r="H119" i="34" s="1"/>
  <c r="G120" i="34"/>
  <c r="H120" i="34" s="1"/>
  <c r="G121" i="34"/>
  <c r="H121" i="34" s="1"/>
  <c r="G122" i="34"/>
  <c r="H122" i="34" s="1"/>
  <c r="G123" i="34"/>
  <c r="H123" i="34" s="1"/>
  <c r="G124" i="34"/>
  <c r="H124" i="34" s="1"/>
  <c r="G125" i="34"/>
  <c r="H125" i="34" s="1"/>
  <c r="G126" i="34"/>
  <c r="H126" i="34" s="1"/>
  <c r="G127" i="34"/>
  <c r="H127" i="34" s="1"/>
  <c r="G128" i="34"/>
  <c r="H128" i="34" s="1"/>
  <c r="G129" i="34"/>
  <c r="H129" i="34" s="1"/>
  <c r="G130" i="34"/>
  <c r="H130" i="34" s="1"/>
  <c r="G131" i="34"/>
  <c r="H131" i="34" s="1"/>
  <c r="G132" i="34"/>
  <c r="H132" i="34" s="1"/>
  <c r="G133" i="34"/>
  <c r="H133" i="34" s="1"/>
  <c r="G134" i="34"/>
  <c r="H134" i="34" s="1"/>
  <c r="G135" i="34"/>
  <c r="H135" i="34" s="1"/>
  <c r="G136" i="34"/>
  <c r="H136" i="34" s="1"/>
  <c r="G137" i="34"/>
  <c r="H137" i="34" s="1"/>
  <c r="G138" i="34"/>
  <c r="H138" i="34" s="1"/>
  <c r="G139" i="34"/>
  <c r="H139" i="34" s="1"/>
  <c r="G140" i="34"/>
  <c r="H140" i="34" s="1"/>
  <c r="G141" i="34"/>
  <c r="H141" i="34" s="1"/>
  <c r="G142" i="34"/>
  <c r="H142" i="34" s="1"/>
  <c r="G143" i="34"/>
  <c r="H143" i="34" s="1"/>
  <c r="G144" i="34"/>
  <c r="H144" i="34" s="1"/>
  <c r="G145" i="34"/>
  <c r="H145" i="34" s="1"/>
  <c r="G146" i="34"/>
  <c r="H146" i="34" s="1"/>
  <c r="G147" i="34"/>
  <c r="H147" i="34" s="1"/>
  <c r="G148" i="34"/>
  <c r="H148" i="34" s="1"/>
  <c r="G149" i="34"/>
  <c r="H149" i="34" s="1"/>
  <c r="G150" i="34"/>
  <c r="H150" i="34" s="1"/>
  <c r="G151" i="34"/>
  <c r="H151" i="34" s="1"/>
  <c r="G152" i="34"/>
  <c r="H152" i="34" s="1"/>
  <c r="O153" i="11"/>
  <c r="S91" i="11"/>
  <c r="O92" i="11"/>
  <c r="O93" i="11"/>
  <c r="O94" i="11"/>
  <c r="O95" i="11"/>
  <c r="O96" i="11"/>
  <c r="R97" i="11"/>
  <c r="R98" i="11"/>
  <c r="S99" i="11"/>
  <c r="O100" i="11"/>
  <c r="O101" i="11"/>
  <c r="O102" i="11"/>
  <c r="O103" i="11"/>
  <c r="O104" i="11"/>
  <c r="O105" i="11"/>
  <c r="R105" i="11"/>
  <c r="R106" i="11"/>
  <c r="S107" i="11"/>
  <c r="O108" i="11"/>
  <c r="O109" i="11"/>
  <c r="O110" i="11"/>
  <c r="O111" i="11"/>
  <c r="O112" i="11"/>
  <c r="O113" i="11"/>
  <c r="R113" i="11"/>
  <c r="R114" i="11"/>
  <c r="O115" i="11"/>
  <c r="S115" i="11"/>
  <c r="O116" i="11"/>
  <c r="O117" i="11"/>
  <c r="O118" i="11"/>
  <c r="S118" i="11"/>
  <c r="O119" i="11"/>
  <c r="O120" i="11"/>
  <c r="O121" i="11"/>
  <c r="R121" i="11"/>
  <c r="O123" i="11"/>
  <c r="S123" i="11"/>
  <c r="O124" i="11"/>
  <c r="O125" i="11"/>
  <c r="S125" i="11"/>
  <c r="O126" i="11"/>
  <c r="S126" i="11"/>
  <c r="O127" i="11"/>
  <c r="O128" i="11"/>
  <c r="O129" i="11"/>
  <c r="R129" i="11"/>
  <c r="S130" i="11"/>
  <c r="O131" i="11"/>
  <c r="S131" i="11"/>
  <c r="O132" i="11"/>
  <c r="O133" i="11"/>
  <c r="S133" i="11"/>
  <c r="O134" i="11"/>
  <c r="S134" i="11"/>
  <c r="O135" i="11"/>
  <c r="O136" i="11"/>
  <c r="O137" i="11"/>
  <c r="R137" i="11"/>
  <c r="O139" i="11"/>
  <c r="S139" i="11"/>
  <c r="O140" i="11"/>
  <c r="O141" i="11"/>
  <c r="S141" i="11"/>
  <c r="O142" i="11"/>
  <c r="S142" i="11"/>
  <c r="O143" i="11"/>
  <c r="O144" i="11"/>
  <c r="O145" i="11"/>
  <c r="R145" i="11"/>
  <c r="S146" i="11"/>
  <c r="O147" i="11"/>
  <c r="S147" i="11"/>
  <c r="O148" i="11"/>
  <c r="O149" i="11"/>
  <c r="S149" i="11"/>
  <c r="O150" i="11"/>
  <c r="S150" i="11"/>
  <c r="O151" i="11"/>
  <c r="O152" i="11"/>
  <c r="N91" i="3"/>
  <c r="Q91" i="3" s="1"/>
  <c r="T91" i="3" s="1"/>
  <c r="O91" i="3"/>
  <c r="P91" i="3"/>
  <c r="S91" i="3" s="1"/>
  <c r="N92" i="3"/>
  <c r="O92" i="3"/>
  <c r="P92" i="3"/>
  <c r="S92" i="3" s="1"/>
  <c r="Z92" i="3" s="1"/>
  <c r="N93" i="3"/>
  <c r="Q93" i="3" s="1"/>
  <c r="O93" i="3"/>
  <c r="P93" i="3"/>
  <c r="N94" i="3"/>
  <c r="O94" i="3"/>
  <c r="P94" i="3"/>
  <c r="N95" i="3"/>
  <c r="Q95" i="3" s="1"/>
  <c r="O95" i="3"/>
  <c r="P95" i="3"/>
  <c r="S95" i="3" s="1"/>
  <c r="N96" i="3"/>
  <c r="O96" i="3"/>
  <c r="P96" i="3"/>
  <c r="S96" i="3" s="1"/>
  <c r="AA96" i="3" s="1"/>
  <c r="N97" i="3"/>
  <c r="Q97" i="3" s="1"/>
  <c r="O97" i="3"/>
  <c r="P97" i="3"/>
  <c r="N98" i="3"/>
  <c r="O98" i="3"/>
  <c r="P98" i="3"/>
  <c r="N99" i="3"/>
  <c r="Q99" i="3" s="1"/>
  <c r="U99" i="3" s="1"/>
  <c r="O99" i="3"/>
  <c r="P99" i="3"/>
  <c r="S99" i="3" s="1"/>
  <c r="AA99" i="3" s="1"/>
  <c r="N100" i="3"/>
  <c r="Q100" i="3" s="1"/>
  <c r="U100" i="3" s="1"/>
  <c r="O100" i="3"/>
  <c r="P100" i="3"/>
  <c r="S100" i="3" s="1"/>
  <c r="Z100" i="3" s="1"/>
  <c r="N101" i="3"/>
  <c r="Q101" i="3" s="1"/>
  <c r="O101" i="3"/>
  <c r="P101" i="3"/>
  <c r="N102" i="3"/>
  <c r="O102" i="3"/>
  <c r="P102" i="3"/>
  <c r="S102" i="3" s="1"/>
  <c r="Z102" i="3" s="1"/>
  <c r="N103" i="3"/>
  <c r="Q103" i="3" s="1"/>
  <c r="O103" i="3"/>
  <c r="P103" i="3"/>
  <c r="S103" i="3" s="1"/>
  <c r="N104" i="3"/>
  <c r="Q104" i="3" s="1"/>
  <c r="U104" i="3" s="1"/>
  <c r="O104" i="3"/>
  <c r="P104" i="3"/>
  <c r="S104" i="3" s="1"/>
  <c r="N105" i="3"/>
  <c r="O105" i="3"/>
  <c r="P105" i="3"/>
  <c r="N106" i="3"/>
  <c r="O106" i="3"/>
  <c r="P106" i="3"/>
  <c r="S106" i="3" s="1"/>
  <c r="Z106" i="3" s="1"/>
  <c r="N107" i="3"/>
  <c r="Q107" i="3" s="1"/>
  <c r="U107" i="3" s="1"/>
  <c r="O107" i="3"/>
  <c r="P107" i="3"/>
  <c r="S107" i="3" s="1"/>
  <c r="N108" i="3"/>
  <c r="Q108" i="3" s="1"/>
  <c r="U108" i="3" s="1"/>
  <c r="O108" i="3"/>
  <c r="P108" i="3"/>
  <c r="S108" i="3" s="1"/>
  <c r="AA108" i="3" s="1"/>
  <c r="N109" i="3"/>
  <c r="Q109" i="3" s="1"/>
  <c r="U109" i="3" s="1"/>
  <c r="O109" i="3"/>
  <c r="P109" i="3"/>
  <c r="N110" i="3"/>
  <c r="O110" i="3"/>
  <c r="P110" i="3"/>
  <c r="S110" i="3" s="1"/>
  <c r="Z110" i="3" s="1"/>
  <c r="N111" i="3"/>
  <c r="Q111" i="3" s="1"/>
  <c r="O111" i="3"/>
  <c r="P111" i="3"/>
  <c r="S111" i="3" s="1"/>
  <c r="Z111" i="3" s="1"/>
  <c r="N112" i="3"/>
  <c r="Q112" i="3" s="1"/>
  <c r="U112" i="3" s="1"/>
  <c r="O112" i="3"/>
  <c r="P112" i="3"/>
  <c r="S112" i="3" s="1"/>
  <c r="AA112" i="3" s="1"/>
  <c r="N113" i="3"/>
  <c r="Q113" i="3" s="1"/>
  <c r="U113" i="3" s="1"/>
  <c r="O113" i="3"/>
  <c r="P113" i="3"/>
  <c r="N114" i="3"/>
  <c r="O114" i="3"/>
  <c r="P114" i="3"/>
  <c r="S114" i="3" s="1"/>
  <c r="Z114" i="3" s="1"/>
  <c r="N115" i="3"/>
  <c r="O115" i="3"/>
  <c r="P115" i="3"/>
  <c r="S115" i="3" s="1"/>
  <c r="Z115" i="3" s="1"/>
  <c r="N116" i="3"/>
  <c r="Q116" i="3" s="1"/>
  <c r="U116" i="3" s="1"/>
  <c r="O116" i="3"/>
  <c r="P116" i="3"/>
  <c r="S116" i="3" s="1"/>
  <c r="N117" i="3"/>
  <c r="Q117" i="3" s="1"/>
  <c r="U117" i="3" s="1"/>
  <c r="O117" i="3"/>
  <c r="P117" i="3"/>
  <c r="N118" i="3"/>
  <c r="O118" i="3"/>
  <c r="P118" i="3"/>
  <c r="S118" i="3" s="1"/>
  <c r="Z118" i="3" s="1"/>
  <c r="N119" i="3"/>
  <c r="Q119" i="3" s="1"/>
  <c r="T119" i="3" s="1"/>
  <c r="O119" i="3"/>
  <c r="P119" i="3"/>
  <c r="S119" i="3" s="1"/>
  <c r="Z119" i="3" s="1"/>
  <c r="N120" i="3"/>
  <c r="O120" i="3"/>
  <c r="P120" i="3"/>
  <c r="S120" i="3" s="1"/>
  <c r="N121" i="3"/>
  <c r="Q121" i="3" s="1"/>
  <c r="U121" i="3" s="1"/>
  <c r="O121" i="3"/>
  <c r="P121" i="3"/>
  <c r="N122" i="3"/>
  <c r="O122" i="3"/>
  <c r="P122" i="3"/>
  <c r="S122" i="3" s="1"/>
  <c r="Z122" i="3" s="1"/>
  <c r="N123" i="3"/>
  <c r="Q123" i="3" s="1"/>
  <c r="U123" i="3" s="1"/>
  <c r="O123" i="3"/>
  <c r="P123" i="3"/>
  <c r="S123" i="3" s="1"/>
  <c r="N124" i="3"/>
  <c r="Q124" i="3" s="1"/>
  <c r="U124" i="3" s="1"/>
  <c r="O124" i="3"/>
  <c r="P124" i="3"/>
  <c r="S124" i="3" s="1"/>
  <c r="Z124" i="3" s="1"/>
  <c r="N125" i="3"/>
  <c r="Q125" i="3" s="1"/>
  <c r="U125" i="3" s="1"/>
  <c r="O125" i="3"/>
  <c r="P125" i="3"/>
  <c r="N126" i="3"/>
  <c r="O126" i="3"/>
  <c r="P126" i="3"/>
  <c r="S126" i="3" s="1"/>
  <c r="Z126" i="3" s="1"/>
  <c r="N127" i="3"/>
  <c r="Q127" i="3" s="1"/>
  <c r="O127" i="3"/>
  <c r="P127" i="3"/>
  <c r="S127" i="3" s="1"/>
  <c r="N128" i="3"/>
  <c r="Q128" i="3" s="1"/>
  <c r="U128" i="3" s="1"/>
  <c r="O128" i="3"/>
  <c r="P128" i="3"/>
  <c r="S128" i="3" s="1"/>
  <c r="N129" i="3"/>
  <c r="Q129" i="3" s="1"/>
  <c r="U129" i="3" s="1"/>
  <c r="O129" i="3"/>
  <c r="P129" i="3"/>
  <c r="N130" i="3"/>
  <c r="O130" i="3"/>
  <c r="P130" i="3"/>
  <c r="S130" i="3" s="1"/>
  <c r="N131" i="3"/>
  <c r="Q131" i="3" s="1"/>
  <c r="T131" i="3" s="1"/>
  <c r="O131" i="3"/>
  <c r="P131" i="3"/>
  <c r="S131" i="3" s="1"/>
  <c r="Z131" i="3" s="1"/>
  <c r="N132" i="3"/>
  <c r="Q132" i="3" s="1"/>
  <c r="U132" i="3" s="1"/>
  <c r="O132" i="3"/>
  <c r="R132" i="3" s="1"/>
  <c r="P132" i="3"/>
  <c r="S132" i="3" s="1"/>
  <c r="Z132" i="3" s="1"/>
  <c r="N133" i="3"/>
  <c r="Q133" i="3" s="1"/>
  <c r="U133" i="3" s="1"/>
  <c r="O133" i="3"/>
  <c r="P133" i="3"/>
  <c r="S133" i="3" s="1"/>
  <c r="AA133" i="3" s="1"/>
  <c r="N134" i="3"/>
  <c r="Q134" i="3" s="1"/>
  <c r="U134" i="3" s="1"/>
  <c r="O134" i="3"/>
  <c r="P134" i="3"/>
  <c r="S134" i="3" s="1"/>
  <c r="Z134" i="3" s="1"/>
  <c r="N135" i="3"/>
  <c r="O135" i="3"/>
  <c r="P135" i="3"/>
  <c r="S135" i="3" s="1"/>
  <c r="N136" i="3"/>
  <c r="Q136" i="3" s="1"/>
  <c r="O136" i="3"/>
  <c r="P136" i="3"/>
  <c r="N137" i="3"/>
  <c r="Q137" i="3" s="1"/>
  <c r="O137" i="3"/>
  <c r="P137" i="3"/>
  <c r="N138" i="3"/>
  <c r="Q138" i="3" s="1"/>
  <c r="U138" i="3" s="1"/>
  <c r="O138" i="3"/>
  <c r="P138" i="3"/>
  <c r="S138" i="3" s="1"/>
  <c r="N139" i="3"/>
  <c r="Q139" i="3" s="1"/>
  <c r="T139" i="3" s="1"/>
  <c r="O139" i="3"/>
  <c r="P139" i="3"/>
  <c r="S139" i="3" s="1"/>
  <c r="N140" i="3"/>
  <c r="O140" i="3"/>
  <c r="P140" i="3"/>
  <c r="S140" i="3" s="1"/>
  <c r="AA140" i="3" s="1"/>
  <c r="N141" i="3"/>
  <c r="Q141" i="3" s="1"/>
  <c r="O141" i="3"/>
  <c r="P141" i="3"/>
  <c r="N142" i="3"/>
  <c r="O142" i="3"/>
  <c r="P142" i="3"/>
  <c r="S142" i="3" s="1"/>
  <c r="N143" i="3"/>
  <c r="Q143" i="3" s="1"/>
  <c r="O143" i="3"/>
  <c r="P143" i="3"/>
  <c r="N144" i="3"/>
  <c r="O144" i="3"/>
  <c r="P144" i="3"/>
  <c r="S144" i="3" s="1"/>
  <c r="AA144" i="3" s="1"/>
  <c r="N145" i="3"/>
  <c r="Q145" i="3" s="1"/>
  <c r="O145" i="3"/>
  <c r="P145" i="3"/>
  <c r="N146" i="3"/>
  <c r="O146" i="3"/>
  <c r="P146" i="3"/>
  <c r="S146" i="3" s="1"/>
  <c r="N147" i="3"/>
  <c r="Q147" i="3" s="1"/>
  <c r="T147" i="3" s="1"/>
  <c r="O147" i="3"/>
  <c r="P147" i="3"/>
  <c r="N148" i="3"/>
  <c r="O148" i="3"/>
  <c r="P148" i="3"/>
  <c r="S148" i="3" s="1"/>
  <c r="AA148" i="3" s="1"/>
  <c r="N149" i="3"/>
  <c r="Q149" i="3" s="1"/>
  <c r="O149" i="3"/>
  <c r="P149" i="3"/>
  <c r="N150" i="3"/>
  <c r="O150" i="3"/>
  <c r="P150" i="3"/>
  <c r="S150" i="3" s="1"/>
  <c r="N151" i="3"/>
  <c r="Q151" i="3" s="1"/>
  <c r="O151" i="3"/>
  <c r="P151" i="3"/>
  <c r="N152" i="3"/>
  <c r="O152" i="3"/>
  <c r="P152" i="3"/>
  <c r="S152" i="3" s="1"/>
  <c r="AA152" i="3" s="1"/>
  <c r="N153" i="3"/>
  <c r="Q153" i="3" s="1"/>
  <c r="O153" i="3"/>
  <c r="P153" i="3"/>
  <c r="N154" i="3"/>
  <c r="O154" i="3"/>
  <c r="P154" i="3"/>
  <c r="S154" i="3" s="1"/>
  <c r="Z154" i="3" s="1"/>
  <c r="N92" i="22"/>
  <c r="Q92" i="22" s="1"/>
  <c r="P92" i="22"/>
  <c r="S92" i="22" s="1"/>
  <c r="AA92" i="22" s="1"/>
  <c r="AO92" i="22"/>
  <c r="AQ92" i="22"/>
  <c r="AT92" i="22" s="1"/>
  <c r="N93" i="22"/>
  <c r="Q93" i="22" s="1"/>
  <c r="T93" i="22" s="1"/>
  <c r="P93" i="22"/>
  <c r="AO93" i="22"/>
  <c r="AQ93" i="22"/>
  <c r="N94" i="22"/>
  <c r="Q94" i="22" s="1"/>
  <c r="P94" i="22"/>
  <c r="S94" i="22" s="1"/>
  <c r="AO94" i="22"/>
  <c r="AQ94" i="22"/>
  <c r="AT94" i="22" s="1"/>
  <c r="BB94" i="22" s="1"/>
  <c r="N95" i="22"/>
  <c r="Q95" i="22" s="1"/>
  <c r="P95" i="22"/>
  <c r="AO95" i="22"/>
  <c r="AR95" i="22" s="1"/>
  <c r="AU95" i="22" s="1"/>
  <c r="AQ95" i="22"/>
  <c r="N96" i="22"/>
  <c r="Q96" i="22" s="1"/>
  <c r="P96" i="22"/>
  <c r="S96" i="22" s="1"/>
  <c r="AA96" i="22" s="1"/>
  <c r="AO96" i="22"/>
  <c r="AQ96" i="22"/>
  <c r="AT96" i="22" s="1"/>
  <c r="N97" i="22"/>
  <c r="Q97" i="22" s="1"/>
  <c r="T97" i="22" s="1"/>
  <c r="P97" i="22"/>
  <c r="AO97" i="22"/>
  <c r="AQ97" i="22"/>
  <c r="N98" i="22"/>
  <c r="Q98" i="22" s="1"/>
  <c r="P98" i="22"/>
  <c r="S98" i="22" s="1"/>
  <c r="AO98" i="22"/>
  <c r="AQ98" i="22"/>
  <c r="AT98" i="22" s="1"/>
  <c r="BB98" i="22" s="1"/>
  <c r="N99" i="22"/>
  <c r="Q99" i="22" s="1"/>
  <c r="P99" i="22"/>
  <c r="AO99" i="22"/>
  <c r="AQ99" i="22"/>
  <c r="N100" i="22"/>
  <c r="Q100" i="22" s="1"/>
  <c r="P100" i="22"/>
  <c r="S100" i="22" s="1"/>
  <c r="AA100" i="22" s="1"/>
  <c r="AO100" i="22"/>
  <c r="AQ100" i="22"/>
  <c r="AT100" i="22" s="1"/>
  <c r="N101" i="22"/>
  <c r="Q101" i="22" s="1"/>
  <c r="P101" i="22"/>
  <c r="AO101" i="22"/>
  <c r="AQ101" i="22"/>
  <c r="N102" i="22"/>
  <c r="Q102" i="22" s="1"/>
  <c r="P102" i="22"/>
  <c r="S102" i="22" s="1"/>
  <c r="AO102" i="22"/>
  <c r="AQ102" i="22"/>
  <c r="AT102" i="22" s="1"/>
  <c r="BB102" i="22" s="1"/>
  <c r="N103" i="22"/>
  <c r="Q103" i="22" s="1"/>
  <c r="P103" i="22"/>
  <c r="AO103" i="22"/>
  <c r="AQ103" i="22"/>
  <c r="N104" i="22"/>
  <c r="Q104" i="22" s="1"/>
  <c r="P104" i="22"/>
  <c r="S104" i="22" s="1"/>
  <c r="AA104" i="22" s="1"/>
  <c r="AO104" i="22"/>
  <c r="AQ104" i="22"/>
  <c r="AT104" i="22" s="1"/>
  <c r="N105" i="22"/>
  <c r="P105" i="22"/>
  <c r="AO105" i="22"/>
  <c r="AQ105" i="22"/>
  <c r="N106" i="22"/>
  <c r="Q106" i="22" s="1"/>
  <c r="P106" i="22"/>
  <c r="S106" i="22" s="1"/>
  <c r="AO106" i="22"/>
  <c r="AQ106" i="22"/>
  <c r="AT106" i="22" s="1"/>
  <c r="BB106" i="22" s="1"/>
  <c r="N107" i="22"/>
  <c r="Q107" i="22" s="1"/>
  <c r="U107" i="22" s="1"/>
  <c r="P107" i="22"/>
  <c r="AO107" i="22"/>
  <c r="AQ107" i="22"/>
  <c r="N108" i="22"/>
  <c r="P108" i="22"/>
  <c r="S108" i="22" s="1"/>
  <c r="AA108" i="22" s="1"/>
  <c r="AO108" i="22"/>
  <c r="AQ108" i="22"/>
  <c r="AT108" i="22" s="1"/>
  <c r="BB108" i="22" s="1"/>
  <c r="N109" i="22"/>
  <c r="Q109" i="22" s="1"/>
  <c r="T109" i="22" s="1"/>
  <c r="P109" i="22"/>
  <c r="S109" i="22" s="1"/>
  <c r="AO109" i="22"/>
  <c r="AQ109" i="22"/>
  <c r="AT109" i="22" s="1"/>
  <c r="N110" i="22"/>
  <c r="Q110" i="22" s="1"/>
  <c r="P110" i="22"/>
  <c r="S110" i="22" s="1"/>
  <c r="AA110" i="22" s="1"/>
  <c r="AO110" i="22"/>
  <c r="AQ110" i="22"/>
  <c r="AT110" i="22" s="1"/>
  <c r="N111" i="22"/>
  <c r="P111" i="22"/>
  <c r="S111" i="22" s="1"/>
  <c r="AO111" i="22"/>
  <c r="AQ111" i="22"/>
  <c r="AT111" i="22" s="1"/>
  <c r="N112" i="22"/>
  <c r="Q112" i="22" s="1"/>
  <c r="P112" i="22"/>
  <c r="AO112" i="22"/>
  <c r="AQ112" i="22"/>
  <c r="AT112" i="22" s="1"/>
  <c r="N113" i="22"/>
  <c r="Q113" i="22" s="1"/>
  <c r="U113" i="22" s="1"/>
  <c r="P113" i="22"/>
  <c r="S113" i="22" s="1"/>
  <c r="AO113" i="22"/>
  <c r="AQ113" i="22"/>
  <c r="AT113" i="22" s="1"/>
  <c r="N114" i="22"/>
  <c r="Q114" i="22" s="1"/>
  <c r="T114" i="22" s="1"/>
  <c r="P114" i="22"/>
  <c r="S114" i="22" s="1"/>
  <c r="AA114" i="22" s="1"/>
  <c r="AO114" i="22"/>
  <c r="AQ114" i="22"/>
  <c r="AT114" i="22" s="1"/>
  <c r="BB114" i="22" s="1"/>
  <c r="N115" i="22"/>
  <c r="Q115" i="22" s="1"/>
  <c r="P115" i="22"/>
  <c r="S115" i="22" s="1"/>
  <c r="AO115" i="22"/>
  <c r="AQ115" i="22"/>
  <c r="AT115" i="22" s="1"/>
  <c r="N116" i="22"/>
  <c r="Q116" i="22" s="1"/>
  <c r="P116" i="22"/>
  <c r="S116" i="22" s="1"/>
  <c r="AO116" i="22"/>
  <c r="AQ116" i="22"/>
  <c r="AT116" i="22" s="1"/>
  <c r="N117" i="22"/>
  <c r="Q117" i="22" s="1"/>
  <c r="P117" i="22"/>
  <c r="S117" i="22" s="1"/>
  <c r="AO117" i="22"/>
  <c r="AQ117" i="22"/>
  <c r="AT117" i="22" s="1"/>
  <c r="N118" i="22"/>
  <c r="Q118" i="22" s="1"/>
  <c r="P118" i="22"/>
  <c r="S118" i="22" s="1"/>
  <c r="Z118" i="22" s="1"/>
  <c r="AO118" i="22"/>
  <c r="AQ118" i="22"/>
  <c r="N119" i="22"/>
  <c r="Q119" i="22" s="1"/>
  <c r="P119" i="22"/>
  <c r="S119" i="22" s="1"/>
  <c r="Z119" i="22" s="1"/>
  <c r="AO119" i="22"/>
  <c r="AQ119" i="22"/>
  <c r="N120" i="22"/>
  <c r="Q120" i="22" s="1"/>
  <c r="U120" i="22" s="1"/>
  <c r="P120" i="22"/>
  <c r="AO120" i="22"/>
  <c r="AQ120" i="22"/>
  <c r="AT120" i="22" s="1"/>
  <c r="N121" i="22"/>
  <c r="Q121" i="22" s="1"/>
  <c r="T121" i="22" s="1"/>
  <c r="P121" i="22"/>
  <c r="AO121" i="22"/>
  <c r="AQ121" i="22"/>
  <c r="AT121" i="22" s="1"/>
  <c r="BA121" i="22" s="1"/>
  <c r="N122" i="22"/>
  <c r="Q122" i="22" s="1"/>
  <c r="P122" i="22"/>
  <c r="S122" i="22" s="1"/>
  <c r="AO122" i="22"/>
  <c r="AQ122" i="22"/>
  <c r="N123" i="22"/>
  <c r="Q123" i="22" s="1"/>
  <c r="P123" i="22"/>
  <c r="S123" i="22" s="1"/>
  <c r="Z123" i="22" s="1"/>
  <c r="AO123" i="22"/>
  <c r="AQ123" i="22"/>
  <c r="N124" i="22"/>
  <c r="Q124" i="22" s="1"/>
  <c r="U124" i="22" s="1"/>
  <c r="P124" i="22"/>
  <c r="AO124" i="22"/>
  <c r="AQ124" i="22"/>
  <c r="N125" i="22"/>
  <c r="Q125" i="22" s="1"/>
  <c r="T125" i="22" s="1"/>
  <c r="P125" i="22"/>
  <c r="AO125" i="22"/>
  <c r="AQ125" i="22"/>
  <c r="AT125" i="22" s="1"/>
  <c r="N126" i="22"/>
  <c r="Q126" i="22" s="1"/>
  <c r="T126" i="22" s="1"/>
  <c r="P126" i="22"/>
  <c r="S126" i="22" s="1"/>
  <c r="AO126" i="22"/>
  <c r="AQ126" i="22"/>
  <c r="N127" i="22"/>
  <c r="Q127" i="22" s="1"/>
  <c r="U127" i="22" s="1"/>
  <c r="P127" i="22"/>
  <c r="S127" i="22" s="1"/>
  <c r="AA127" i="22" s="1"/>
  <c r="AO127" i="22"/>
  <c r="AQ127" i="22"/>
  <c r="AT127" i="22" s="1"/>
  <c r="BA127" i="22" s="1"/>
  <c r="N128" i="22"/>
  <c r="P128" i="22"/>
  <c r="AO128" i="22"/>
  <c r="AQ128" i="22"/>
  <c r="AT128" i="22" s="1"/>
  <c r="N129" i="22"/>
  <c r="Q129" i="22" s="1"/>
  <c r="P129" i="22"/>
  <c r="AO129" i="22"/>
  <c r="AQ129" i="22"/>
  <c r="AT129" i="22" s="1"/>
  <c r="BA129" i="22" s="1"/>
  <c r="N130" i="22"/>
  <c r="Q130" i="22" s="1"/>
  <c r="P130" i="22"/>
  <c r="AO130" i="22"/>
  <c r="AQ130" i="22"/>
  <c r="AT130" i="22" s="1"/>
  <c r="BB130" i="22" s="1"/>
  <c r="N131" i="22"/>
  <c r="Q131" i="22" s="1"/>
  <c r="U131" i="22" s="1"/>
  <c r="P131" i="22"/>
  <c r="S131" i="22" s="1"/>
  <c r="Z131" i="22" s="1"/>
  <c r="AO131" i="22"/>
  <c r="AQ131" i="22"/>
  <c r="AT131" i="22" s="1"/>
  <c r="BA131" i="22" s="1"/>
  <c r="N132" i="22"/>
  <c r="Q132" i="22" s="1"/>
  <c r="P132" i="22"/>
  <c r="S132" i="22" s="1"/>
  <c r="AA132" i="22" s="1"/>
  <c r="AO132" i="22"/>
  <c r="AQ132" i="22"/>
  <c r="AT132" i="22" s="1"/>
  <c r="N133" i="22"/>
  <c r="Q133" i="22" s="1"/>
  <c r="P133" i="22"/>
  <c r="S133" i="22" s="1"/>
  <c r="Z133" i="22" s="1"/>
  <c r="AO133" i="22"/>
  <c r="AQ133" i="22"/>
  <c r="AT133" i="22" s="1"/>
  <c r="BB133" i="22" s="1"/>
  <c r="N134" i="22"/>
  <c r="P134" i="22"/>
  <c r="S134" i="22" s="1"/>
  <c r="AA134" i="22" s="1"/>
  <c r="AO134" i="22"/>
  <c r="AQ134" i="22"/>
  <c r="AT134" i="22" s="1"/>
  <c r="BB134" i="22" s="1"/>
  <c r="N135" i="22"/>
  <c r="Q135" i="22" s="1"/>
  <c r="P135" i="22"/>
  <c r="S135" i="22" s="1"/>
  <c r="AO135" i="22"/>
  <c r="AQ135" i="22"/>
  <c r="AT135" i="22" s="1"/>
  <c r="N136" i="22"/>
  <c r="Q136" i="22" s="1"/>
  <c r="U136" i="22" s="1"/>
  <c r="P136" i="22"/>
  <c r="AO136" i="22"/>
  <c r="AQ136" i="22"/>
  <c r="AT136" i="22" s="1"/>
  <c r="BA136" i="22" s="1"/>
  <c r="N137" i="22"/>
  <c r="Q137" i="22" s="1"/>
  <c r="P137" i="22"/>
  <c r="S137" i="22" s="1"/>
  <c r="AO137" i="22"/>
  <c r="AR137" i="22" s="1"/>
  <c r="AQ137" i="22"/>
  <c r="AT137" i="22" s="1"/>
  <c r="N138" i="22"/>
  <c r="P138" i="22"/>
  <c r="S138" i="22" s="1"/>
  <c r="Z138" i="22" s="1"/>
  <c r="AO138" i="22"/>
  <c r="AQ138" i="22"/>
  <c r="AT138" i="22" s="1"/>
  <c r="N139" i="22"/>
  <c r="Q139" i="22" s="1"/>
  <c r="P139" i="22"/>
  <c r="S139" i="22" s="1"/>
  <c r="AA139" i="22" s="1"/>
  <c r="AO139" i="22"/>
  <c r="AQ139" i="22"/>
  <c r="AT139" i="22" s="1"/>
  <c r="BB139" i="22" s="1"/>
  <c r="N140" i="22"/>
  <c r="Q140" i="22" s="1"/>
  <c r="P140" i="22"/>
  <c r="S140" i="22" s="1"/>
  <c r="AO140" i="22"/>
  <c r="AQ140" i="22"/>
  <c r="AT140" i="22" s="1"/>
  <c r="N141" i="22"/>
  <c r="Q141" i="22" s="1"/>
  <c r="U141" i="22" s="1"/>
  <c r="P141" i="22"/>
  <c r="S141" i="22" s="1"/>
  <c r="AO141" i="22"/>
  <c r="AQ141" i="22"/>
  <c r="AT141" i="22" s="1"/>
  <c r="N142" i="22"/>
  <c r="P142" i="22"/>
  <c r="S142" i="22" s="1"/>
  <c r="AO142" i="22"/>
  <c r="AQ142" i="22"/>
  <c r="AT142" i="22" s="1"/>
  <c r="N143" i="22"/>
  <c r="Q143" i="22" s="1"/>
  <c r="P143" i="22"/>
  <c r="S143" i="22" s="1"/>
  <c r="AO143" i="22"/>
  <c r="AQ143" i="22"/>
  <c r="N144" i="22"/>
  <c r="Q144" i="22" s="1"/>
  <c r="P144" i="22"/>
  <c r="AO144" i="22"/>
  <c r="AQ144" i="22"/>
  <c r="AT144" i="22" s="1"/>
  <c r="N145" i="22"/>
  <c r="P145" i="22"/>
  <c r="S145" i="22" s="1"/>
  <c r="AA145" i="22" s="1"/>
  <c r="AO145" i="22"/>
  <c r="AQ145" i="22"/>
  <c r="AT145" i="22" s="1"/>
  <c r="BA145" i="22" s="1"/>
  <c r="N146" i="22"/>
  <c r="P146" i="22"/>
  <c r="S146" i="22" s="1"/>
  <c r="AO146" i="22"/>
  <c r="AQ146" i="22"/>
  <c r="AT146" i="22" s="1"/>
  <c r="N147" i="22"/>
  <c r="Q147" i="22" s="1"/>
  <c r="P147" i="22"/>
  <c r="S147" i="22" s="1"/>
  <c r="AO147" i="22"/>
  <c r="AQ147" i="22"/>
  <c r="AT147" i="22" s="1"/>
  <c r="BB147" i="22" s="1"/>
  <c r="N148" i="22"/>
  <c r="Q148" i="22" s="1"/>
  <c r="U148" i="22" s="1"/>
  <c r="P148" i="22"/>
  <c r="S148" i="22" s="1"/>
  <c r="AO148" i="22"/>
  <c r="AQ148" i="22"/>
  <c r="AT148" i="22" s="1"/>
  <c r="N149" i="22"/>
  <c r="Q149" i="22" s="1"/>
  <c r="P149" i="22"/>
  <c r="S149" i="22" s="1"/>
  <c r="AA149" i="22" s="1"/>
  <c r="AO149" i="22"/>
  <c r="AQ149" i="22"/>
  <c r="N150" i="22"/>
  <c r="P150" i="22"/>
  <c r="S150" i="22" s="1"/>
  <c r="AO150" i="22"/>
  <c r="AQ150" i="22"/>
  <c r="AT150" i="22" s="1"/>
  <c r="N151" i="22"/>
  <c r="Q151" i="22" s="1"/>
  <c r="P151" i="22"/>
  <c r="S151" i="22" s="1"/>
  <c r="AO151" i="22"/>
  <c r="AQ151" i="22"/>
  <c r="AT151" i="22" s="1"/>
  <c r="BB151" i="22" s="1"/>
  <c r="N152" i="22"/>
  <c r="P152" i="22"/>
  <c r="S152" i="22" s="1"/>
  <c r="AO152" i="22"/>
  <c r="AQ152" i="22"/>
  <c r="AT152" i="22" s="1"/>
  <c r="N153" i="22"/>
  <c r="P153" i="22"/>
  <c r="S153" i="22" s="1"/>
  <c r="AO153" i="22"/>
  <c r="AQ153" i="22"/>
  <c r="AT153" i="22" s="1"/>
  <c r="BA153" i="22" s="1"/>
  <c r="N154" i="22"/>
  <c r="Q154" i="22" s="1"/>
  <c r="U154" i="22" s="1"/>
  <c r="P154" i="22"/>
  <c r="S154" i="22" s="1"/>
  <c r="AO154" i="22"/>
  <c r="AQ154" i="22"/>
  <c r="AT154" i="22" s="1"/>
  <c r="N155" i="22"/>
  <c r="P155" i="22"/>
  <c r="S155" i="22" s="1"/>
  <c r="Z155" i="22" s="1"/>
  <c r="AO155" i="22"/>
  <c r="AQ155" i="22"/>
  <c r="AT155" i="22" s="1"/>
  <c r="M58" i="2"/>
  <c r="M59" i="2"/>
  <c r="M60" i="2"/>
  <c r="M61" i="2"/>
  <c r="M62" i="2"/>
  <c r="M63" i="2"/>
  <c r="M64" i="2"/>
  <c r="M65" i="2"/>
  <c r="M66" i="2"/>
  <c r="M67" i="2"/>
  <c r="L58" i="2"/>
  <c r="L59" i="2"/>
  <c r="L60" i="2"/>
  <c r="L61" i="2"/>
  <c r="L62" i="2"/>
  <c r="L63" i="2"/>
  <c r="L64" i="2"/>
  <c r="L65" i="2"/>
  <c r="L66" i="2"/>
  <c r="L67" i="2"/>
  <c r="J92" i="10"/>
  <c r="L92" i="10"/>
  <c r="R92" i="10" s="1"/>
  <c r="N92" i="10"/>
  <c r="P92" i="10"/>
  <c r="Q93" i="10"/>
  <c r="J93" i="10"/>
  <c r="L93" i="10"/>
  <c r="R93" i="10" s="1"/>
  <c r="N93" i="10"/>
  <c r="P93" i="10"/>
  <c r="J94" i="10"/>
  <c r="L94" i="10"/>
  <c r="R94" i="10" s="1"/>
  <c r="N94" i="10"/>
  <c r="P94" i="10"/>
  <c r="Q95" i="10"/>
  <c r="J95" i="10"/>
  <c r="L95" i="10"/>
  <c r="R95" i="10" s="1"/>
  <c r="N95" i="10"/>
  <c r="P95" i="10"/>
  <c r="J96" i="10"/>
  <c r="L96" i="10"/>
  <c r="R96" i="10" s="1"/>
  <c r="N96" i="10"/>
  <c r="P96" i="10"/>
  <c r="Q97" i="10"/>
  <c r="J97" i="10"/>
  <c r="L97" i="10"/>
  <c r="R97" i="10" s="1"/>
  <c r="N97" i="10"/>
  <c r="P97" i="10"/>
  <c r="J98" i="10"/>
  <c r="L98" i="10"/>
  <c r="R98" i="10" s="1"/>
  <c r="N98" i="10"/>
  <c r="P98" i="10"/>
  <c r="Q99" i="10"/>
  <c r="J99" i="10"/>
  <c r="L99" i="10"/>
  <c r="R99" i="10" s="1"/>
  <c r="N99" i="10"/>
  <c r="P99" i="10"/>
  <c r="J100" i="10"/>
  <c r="L100" i="10"/>
  <c r="R100" i="10" s="1"/>
  <c r="N100" i="10"/>
  <c r="P100" i="10"/>
  <c r="Q101" i="10"/>
  <c r="J101" i="10"/>
  <c r="L101" i="10"/>
  <c r="R101" i="10" s="1"/>
  <c r="N101" i="10"/>
  <c r="P101" i="10"/>
  <c r="J102" i="10"/>
  <c r="L102" i="10"/>
  <c r="R102" i="10" s="1"/>
  <c r="N102" i="10"/>
  <c r="P102" i="10"/>
  <c r="Q103" i="10"/>
  <c r="J103" i="10"/>
  <c r="L103" i="10"/>
  <c r="R103" i="10" s="1"/>
  <c r="N103" i="10"/>
  <c r="P103" i="10"/>
  <c r="J104" i="10"/>
  <c r="L104" i="10"/>
  <c r="R104" i="10" s="1"/>
  <c r="N104" i="10"/>
  <c r="P104" i="10"/>
  <c r="Q105" i="10"/>
  <c r="J105" i="10"/>
  <c r="L105" i="10"/>
  <c r="R105" i="10" s="1"/>
  <c r="N105" i="10"/>
  <c r="P105" i="10"/>
  <c r="J106" i="10"/>
  <c r="L106" i="10"/>
  <c r="R106" i="10" s="1"/>
  <c r="N106" i="10"/>
  <c r="P106" i="10"/>
  <c r="Q107" i="10"/>
  <c r="J107" i="10"/>
  <c r="L107" i="10"/>
  <c r="R107" i="10" s="1"/>
  <c r="N107" i="10"/>
  <c r="P107" i="10"/>
  <c r="J108" i="10"/>
  <c r="L108" i="10"/>
  <c r="R108" i="10" s="1"/>
  <c r="N108" i="10"/>
  <c r="P108" i="10"/>
  <c r="Q109" i="10"/>
  <c r="J109" i="10"/>
  <c r="L109" i="10"/>
  <c r="R109" i="10" s="1"/>
  <c r="N109" i="10"/>
  <c r="P109" i="10"/>
  <c r="J110" i="10"/>
  <c r="L110" i="10"/>
  <c r="R110" i="10" s="1"/>
  <c r="N110" i="10"/>
  <c r="P110" i="10"/>
  <c r="Q111" i="10"/>
  <c r="J111" i="10"/>
  <c r="L111" i="10"/>
  <c r="R111" i="10" s="1"/>
  <c r="N111" i="10"/>
  <c r="P111" i="10"/>
  <c r="J112" i="10"/>
  <c r="L112" i="10"/>
  <c r="R112" i="10" s="1"/>
  <c r="N112" i="10"/>
  <c r="P112" i="10"/>
  <c r="Q113" i="10"/>
  <c r="J113" i="10"/>
  <c r="L113" i="10"/>
  <c r="R113" i="10" s="1"/>
  <c r="N113" i="10"/>
  <c r="P113" i="10"/>
  <c r="J114" i="10"/>
  <c r="L114" i="10"/>
  <c r="R114" i="10" s="1"/>
  <c r="N114" i="10"/>
  <c r="P114" i="10"/>
  <c r="Q115" i="10"/>
  <c r="J115" i="10"/>
  <c r="L115" i="10"/>
  <c r="R115" i="10" s="1"/>
  <c r="N115" i="10"/>
  <c r="P115" i="10"/>
  <c r="J116" i="10"/>
  <c r="L116" i="10"/>
  <c r="R116" i="10" s="1"/>
  <c r="N116" i="10"/>
  <c r="P116" i="10"/>
  <c r="Q117" i="10"/>
  <c r="J117" i="10"/>
  <c r="L117" i="10"/>
  <c r="R117" i="10" s="1"/>
  <c r="N117" i="10"/>
  <c r="P117" i="10"/>
  <c r="J118" i="10"/>
  <c r="L118" i="10"/>
  <c r="R118" i="10" s="1"/>
  <c r="N118" i="10"/>
  <c r="P118" i="10"/>
  <c r="Q119" i="10"/>
  <c r="J119" i="10"/>
  <c r="L119" i="10"/>
  <c r="R119" i="10" s="1"/>
  <c r="N119" i="10"/>
  <c r="P119" i="10"/>
  <c r="J120" i="10"/>
  <c r="L120" i="10"/>
  <c r="R120" i="10" s="1"/>
  <c r="N120" i="10"/>
  <c r="P120" i="10"/>
  <c r="Q121" i="10"/>
  <c r="J121" i="10"/>
  <c r="L121" i="10"/>
  <c r="R121" i="10" s="1"/>
  <c r="N121" i="10"/>
  <c r="P121" i="10"/>
  <c r="J122" i="10"/>
  <c r="L122" i="10"/>
  <c r="R122" i="10" s="1"/>
  <c r="N122" i="10"/>
  <c r="P122" i="10"/>
  <c r="Q123" i="10"/>
  <c r="J123" i="10"/>
  <c r="L123" i="10"/>
  <c r="R123" i="10" s="1"/>
  <c r="N123" i="10"/>
  <c r="P123" i="10"/>
  <c r="J124" i="10"/>
  <c r="L124" i="10"/>
  <c r="R124" i="10" s="1"/>
  <c r="N124" i="10"/>
  <c r="P124" i="10"/>
  <c r="Q125" i="10"/>
  <c r="J125" i="10"/>
  <c r="L125" i="10"/>
  <c r="R125" i="10" s="1"/>
  <c r="N125" i="10"/>
  <c r="P125" i="10"/>
  <c r="J126" i="10"/>
  <c r="L126" i="10"/>
  <c r="R126" i="10" s="1"/>
  <c r="N126" i="10"/>
  <c r="P126" i="10"/>
  <c r="Q127" i="10"/>
  <c r="J127" i="10"/>
  <c r="L127" i="10"/>
  <c r="R127" i="10" s="1"/>
  <c r="N127" i="10"/>
  <c r="P127" i="10"/>
  <c r="J128" i="10"/>
  <c r="L128" i="10"/>
  <c r="R128" i="10" s="1"/>
  <c r="N128" i="10"/>
  <c r="P128" i="10"/>
  <c r="Q129" i="10"/>
  <c r="J129" i="10"/>
  <c r="L129" i="10"/>
  <c r="R129" i="10" s="1"/>
  <c r="N129" i="10"/>
  <c r="P129" i="10"/>
  <c r="J130" i="10"/>
  <c r="L130" i="10"/>
  <c r="R130" i="10" s="1"/>
  <c r="N130" i="10"/>
  <c r="P130" i="10"/>
  <c r="Q131" i="10"/>
  <c r="J131" i="10"/>
  <c r="L131" i="10"/>
  <c r="R131" i="10" s="1"/>
  <c r="N131" i="10"/>
  <c r="P131" i="10"/>
  <c r="J132" i="10"/>
  <c r="L132" i="10"/>
  <c r="R132" i="10" s="1"/>
  <c r="N132" i="10"/>
  <c r="P132" i="10"/>
  <c r="Q133" i="10"/>
  <c r="J133" i="10"/>
  <c r="L133" i="10"/>
  <c r="R133" i="10" s="1"/>
  <c r="N133" i="10"/>
  <c r="P133" i="10"/>
  <c r="J134" i="10"/>
  <c r="L134" i="10"/>
  <c r="R134" i="10" s="1"/>
  <c r="N134" i="10"/>
  <c r="P134" i="10"/>
  <c r="Q135" i="10"/>
  <c r="J135" i="10"/>
  <c r="L135" i="10"/>
  <c r="R135" i="10" s="1"/>
  <c r="N135" i="10"/>
  <c r="P135" i="10"/>
  <c r="J136" i="10"/>
  <c r="L136" i="10"/>
  <c r="R136" i="10" s="1"/>
  <c r="N136" i="10"/>
  <c r="P136" i="10"/>
  <c r="Q137" i="10"/>
  <c r="J137" i="10"/>
  <c r="L137" i="10"/>
  <c r="R137" i="10" s="1"/>
  <c r="N137" i="10"/>
  <c r="P137" i="10"/>
  <c r="J138" i="10"/>
  <c r="L138" i="10"/>
  <c r="R138" i="10" s="1"/>
  <c r="N138" i="10"/>
  <c r="P138" i="10"/>
  <c r="Q139" i="10"/>
  <c r="J139" i="10"/>
  <c r="L139" i="10"/>
  <c r="R139" i="10" s="1"/>
  <c r="N139" i="10"/>
  <c r="P139" i="10"/>
  <c r="J140" i="10"/>
  <c r="L140" i="10"/>
  <c r="R140" i="10" s="1"/>
  <c r="N140" i="10"/>
  <c r="P140" i="10"/>
  <c r="Q141" i="10"/>
  <c r="J141" i="10"/>
  <c r="L141" i="10"/>
  <c r="R141" i="10" s="1"/>
  <c r="N141" i="10"/>
  <c r="P141" i="10"/>
  <c r="J142" i="10"/>
  <c r="L142" i="10"/>
  <c r="R142" i="10" s="1"/>
  <c r="N142" i="10"/>
  <c r="P142" i="10"/>
  <c r="Q143" i="10"/>
  <c r="J143" i="10"/>
  <c r="L143" i="10"/>
  <c r="R143" i="10" s="1"/>
  <c r="N143" i="10"/>
  <c r="P143" i="10"/>
  <c r="J144" i="10"/>
  <c r="L144" i="10"/>
  <c r="R144" i="10" s="1"/>
  <c r="N144" i="10"/>
  <c r="P144" i="10"/>
  <c r="Q145" i="10"/>
  <c r="J145" i="10"/>
  <c r="L145" i="10"/>
  <c r="R145" i="10" s="1"/>
  <c r="N145" i="10"/>
  <c r="P145" i="10"/>
  <c r="J146" i="10"/>
  <c r="L146" i="10"/>
  <c r="R146" i="10" s="1"/>
  <c r="N146" i="10"/>
  <c r="P146" i="10"/>
  <c r="Q147" i="10"/>
  <c r="J147" i="10"/>
  <c r="L147" i="10"/>
  <c r="R147" i="10" s="1"/>
  <c r="N147" i="10"/>
  <c r="P147" i="10"/>
  <c r="J148" i="10"/>
  <c r="L148" i="10"/>
  <c r="R148" i="10" s="1"/>
  <c r="N148" i="10"/>
  <c r="P148" i="10"/>
  <c r="Q149" i="10"/>
  <c r="J149" i="10"/>
  <c r="L149" i="10"/>
  <c r="R149" i="10" s="1"/>
  <c r="N149" i="10"/>
  <c r="P149" i="10"/>
  <c r="J150" i="10"/>
  <c r="L150" i="10"/>
  <c r="R150" i="10" s="1"/>
  <c r="N150" i="10"/>
  <c r="P150" i="10"/>
  <c r="Q151" i="10"/>
  <c r="J151" i="10"/>
  <c r="L151" i="10"/>
  <c r="R151" i="10" s="1"/>
  <c r="N151" i="10"/>
  <c r="P151" i="10"/>
  <c r="J152" i="10"/>
  <c r="L152" i="10"/>
  <c r="R152" i="10" s="1"/>
  <c r="N152" i="10"/>
  <c r="P152" i="10"/>
  <c r="Q153" i="10"/>
  <c r="J153" i="10"/>
  <c r="L153" i="10"/>
  <c r="R153" i="10" s="1"/>
  <c r="N153" i="10"/>
  <c r="P153" i="10"/>
  <c r="J154" i="10"/>
  <c r="L154" i="10"/>
  <c r="R154" i="10" s="1"/>
  <c r="N154" i="10"/>
  <c r="P154" i="10"/>
  <c r="Q155" i="10"/>
  <c r="J155" i="10"/>
  <c r="L155" i="10"/>
  <c r="R155" i="10" s="1"/>
  <c r="N155" i="10"/>
  <c r="P155" i="10"/>
  <c r="H60" i="2"/>
  <c r="H61" i="2"/>
  <c r="H62" i="2"/>
  <c r="H63" i="2"/>
  <c r="H64" i="2"/>
  <c r="H65" i="2"/>
  <c r="H66" i="2"/>
  <c r="H67" i="2"/>
  <c r="G91" i="9"/>
  <c r="N91" i="9" s="1"/>
  <c r="I91" i="9"/>
  <c r="K91" i="9"/>
  <c r="M91" i="9"/>
  <c r="G92" i="9"/>
  <c r="N92" i="9" s="1"/>
  <c r="I92" i="9"/>
  <c r="K92" i="9"/>
  <c r="M92" i="9"/>
  <c r="G93" i="9"/>
  <c r="N93" i="9" s="1"/>
  <c r="I93" i="9"/>
  <c r="K93" i="9"/>
  <c r="M93" i="9"/>
  <c r="G94" i="9"/>
  <c r="N94" i="9" s="1"/>
  <c r="I94" i="9"/>
  <c r="K94" i="9"/>
  <c r="M94" i="9"/>
  <c r="G95" i="9"/>
  <c r="N95" i="9" s="1"/>
  <c r="I95" i="9"/>
  <c r="K95" i="9"/>
  <c r="M95" i="9"/>
  <c r="G96" i="9"/>
  <c r="N96" i="9" s="1"/>
  <c r="I96" i="9"/>
  <c r="K96" i="9"/>
  <c r="M96" i="9"/>
  <c r="G97" i="9"/>
  <c r="N97" i="9" s="1"/>
  <c r="I97" i="9"/>
  <c r="K97" i="9"/>
  <c r="M97" i="9"/>
  <c r="G98" i="9"/>
  <c r="N98" i="9" s="1"/>
  <c r="I98" i="9"/>
  <c r="K98" i="9"/>
  <c r="M98" i="9"/>
  <c r="G99" i="9"/>
  <c r="N99" i="9" s="1"/>
  <c r="I99" i="9"/>
  <c r="K99" i="9"/>
  <c r="M99" i="9"/>
  <c r="G100" i="9"/>
  <c r="N100" i="9" s="1"/>
  <c r="I100" i="9"/>
  <c r="K100" i="9"/>
  <c r="M100" i="9"/>
  <c r="G101" i="9"/>
  <c r="N101" i="9" s="1"/>
  <c r="I101" i="9"/>
  <c r="K101" i="9"/>
  <c r="M101" i="9"/>
  <c r="G102" i="9"/>
  <c r="N102" i="9" s="1"/>
  <c r="I102" i="9"/>
  <c r="K102" i="9"/>
  <c r="M102" i="9"/>
  <c r="G103" i="9"/>
  <c r="N103" i="9" s="1"/>
  <c r="I103" i="9"/>
  <c r="K103" i="9"/>
  <c r="M103" i="9"/>
  <c r="G104" i="9"/>
  <c r="N104" i="9" s="1"/>
  <c r="I104" i="9"/>
  <c r="K104" i="9"/>
  <c r="M104" i="9"/>
  <c r="G105" i="9"/>
  <c r="N105" i="9" s="1"/>
  <c r="I105" i="9"/>
  <c r="K105" i="9"/>
  <c r="M105" i="9"/>
  <c r="G106" i="9"/>
  <c r="N106" i="9" s="1"/>
  <c r="I106" i="9"/>
  <c r="K106" i="9"/>
  <c r="M106" i="9"/>
  <c r="G107" i="9"/>
  <c r="N107" i="9" s="1"/>
  <c r="I107" i="9"/>
  <c r="K107" i="9"/>
  <c r="M107" i="9"/>
  <c r="G108" i="9"/>
  <c r="N108" i="9" s="1"/>
  <c r="I108" i="9"/>
  <c r="K108" i="9"/>
  <c r="M108" i="9"/>
  <c r="G109" i="9"/>
  <c r="N109" i="9" s="1"/>
  <c r="I109" i="9"/>
  <c r="K109" i="9"/>
  <c r="M109" i="9"/>
  <c r="G110" i="9"/>
  <c r="N110" i="9" s="1"/>
  <c r="I110" i="9"/>
  <c r="K110" i="9"/>
  <c r="M110" i="9"/>
  <c r="G111" i="9"/>
  <c r="N111" i="9" s="1"/>
  <c r="I111" i="9"/>
  <c r="K111" i="9"/>
  <c r="M111" i="9"/>
  <c r="G112" i="9"/>
  <c r="N112" i="9" s="1"/>
  <c r="I112" i="9"/>
  <c r="K112" i="9"/>
  <c r="M112" i="9"/>
  <c r="G113" i="9"/>
  <c r="N113" i="9" s="1"/>
  <c r="I113" i="9"/>
  <c r="K113" i="9"/>
  <c r="M113" i="9"/>
  <c r="G114" i="9"/>
  <c r="N114" i="9" s="1"/>
  <c r="I114" i="9"/>
  <c r="K114" i="9"/>
  <c r="M114" i="9"/>
  <c r="G115" i="9"/>
  <c r="N115" i="9" s="1"/>
  <c r="I115" i="9"/>
  <c r="K115" i="9"/>
  <c r="M115" i="9"/>
  <c r="G116" i="9"/>
  <c r="N116" i="9" s="1"/>
  <c r="I116" i="9"/>
  <c r="K116" i="9"/>
  <c r="M116" i="9"/>
  <c r="G117" i="9"/>
  <c r="N117" i="9" s="1"/>
  <c r="I117" i="9"/>
  <c r="K117" i="9"/>
  <c r="M117" i="9"/>
  <c r="G118" i="9"/>
  <c r="N118" i="9" s="1"/>
  <c r="I118" i="9"/>
  <c r="K118" i="9"/>
  <c r="M118" i="9"/>
  <c r="G119" i="9"/>
  <c r="N119" i="9" s="1"/>
  <c r="I119" i="9"/>
  <c r="K119" i="9"/>
  <c r="M119" i="9"/>
  <c r="G120" i="9"/>
  <c r="N120" i="9" s="1"/>
  <c r="I120" i="9"/>
  <c r="K120" i="9"/>
  <c r="M120" i="9"/>
  <c r="G121" i="9"/>
  <c r="N121" i="9" s="1"/>
  <c r="I121" i="9"/>
  <c r="K121" i="9"/>
  <c r="M121" i="9"/>
  <c r="G122" i="9"/>
  <c r="N122" i="9" s="1"/>
  <c r="I122" i="9"/>
  <c r="K122" i="9"/>
  <c r="M122" i="9"/>
  <c r="G123" i="9"/>
  <c r="N123" i="9" s="1"/>
  <c r="I123" i="9"/>
  <c r="K123" i="9"/>
  <c r="M123" i="9"/>
  <c r="G124" i="9"/>
  <c r="N124" i="9" s="1"/>
  <c r="I124" i="9"/>
  <c r="K124" i="9"/>
  <c r="M124" i="9"/>
  <c r="G125" i="9"/>
  <c r="N125" i="9" s="1"/>
  <c r="I125" i="9"/>
  <c r="K125" i="9"/>
  <c r="M125" i="9"/>
  <c r="G126" i="9"/>
  <c r="N126" i="9" s="1"/>
  <c r="I126" i="9"/>
  <c r="K126" i="9"/>
  <c r="M126" i="9"/>
  <c r="G127" i="9"/>
  <c r="N127" i="9" s="1"/>
  <c r="I127" i="9"/>
  <c r="K127" i="9"/>
  <c r="M127" i="9"/>
  <c r="G128" i="9"/>
  <c r="N128" i="9" s="1"/>
  <c r="I128" i="9"/>
  <c r="K128" i="9"/>
  <c r="M128" i="9"/>
  <c r="G129" i="9"/>
  <c r="N129" i="9" s="1"/>
  <c r="I129" i="9"/>
  <c r="K129" i="9"/>
  <c r="M129" i="9"/>
  <c r="G130" i="9"/>
  <c r="N130" i="9" s="1"/>
  <c r="I130" i="9"/>
  <c r="K130" i="9"/>
  <c r="M130" i="9"/>
  <c r="G131" i="9"/>
  <c r="N131" i="9" s="1"/>
  <c r="I131" i="9"/>
  <c r="K131" i="9"/>
  <c r="M131" i="9"/>
  <c r="G132" i="9"/>
  <c r="N132" i="9" s="1"/>
  <c r="I132" i="9"/>
  <c r="K132" i="9"/>
  <c r="M132" i="9"/>
  <c r="G133" i="9"/>
  <c r="N133" i="9" s="1"/>
  <c r="I133" i="9"/>
  <c r="K133" i="9"/>
  <c r="M133" i="9"/>
  <c r="G134" i="9"/>
  <c r="N134" i="9" s="1"/>
  <c r="I134" i="9"/>
  <c r="K134" i="9"/>
  <c r="M134" i="9"/>
  <c r="G135" i="9"/>
  <c r="N135" i="9" s="1"/>
  <c r="I135" i="9"/>
  <c r="K135" i="9"/>
  <c r="M135" i="9"/>
  <c r="G136" i="9"/>
  <c r="N136" i="9" s="1"/>
  <c r="I136" i="9"/>
  <c r="K136" i="9"/>
  <c r="M136" i="9"/>
  <c r="G137" i="9"/>
  <c r="N137" i="9" s="1"/>
  <c r="I137" i="9"/>
  <c r="K137" i="9"/>
  <c r="M137" i="9"/>
  <c r="G138" i="9"/>
  <c r="N138" i="9" s="1"/>
  <c r="I138" i="9"/>
  <c r="K138" i="9"/>
  <c r="M138" i="9"/>
  <c r="G139" i="9"/>
  <c r="N139" i="9" s="1"/>
  <c r="I139" i="9"/>
  <c r="K139" i="9"/>
  <c r="M139" i="9"/>
  <c r="G140" i="9"/>
  <c r="N140" i="9" s="1"/>
  <c r="I140" i="9"/>
  <c r="K140" i="9"/>
  <c r="M140" i="9"/>
  <c r="G141" i="9"/>
  <c r="N141" i="9" s="1"/>
  <c r="I141" i="9"/>
  <c r="K141" i="9"/>
  <c r="M141" i="9"/>
  <c r="G142" i="9"/>
  <c r="N142" i="9" s="1"/>
  <c r="I142" i="9"/>
  <c r="K142" i="9"/>
  <c r="M142" i="9"/>
  <c r="G143" i="9"/>
  <c r="N143" i="9" s="1"/>
  <c r="I143" i="9"/>
  <c r="K143" i="9"/>
  <c r="M143" i="9"/>
  <c r="G144" i="9"/>
  <c r="N144" i="9" s="1"/>
  <c r="I144" i="9"/>
  <c r="K144" i="9"/>
  <c r="M144" i="9"/>
  <c r="G145" i="9"/>
  <c r="N145" i="9" s="1"/>
  <c r="I145" i="9"/>
  <c r="K145" i="9"/>
  <c r="M145" i="9"/>
  <c r="G146" i="9"/>
  <c r="N146" i="9" s="1"/>
  <c r="I146" i="9"/>
  <c r="K146" i="9"/>
  <c r="M146" i="9"/>
  <c r="G147" i="9"/>
  <c r="N147" i="9" s="1"/>
  <c r="I147" i="9"/>
  <c r="K147" i="9"/>
  <c r="M147" i="9"/>
  <c r="G148" i="9"/>
  <c r="N148" i="9" s="1"/>
  <c r="I148" i="9"/>
  <c r="K148" i="9"/>
  <c r="M148" i="9"/>
  <c r="G149" i="9"/>
  <c r="N149" i="9" s="1"/>
  <c r="I149" i="9"/>
  <c r="K149" i="9"/>
  <c r="M149" i="9"/>
  <c r="G150" i="9"/>
  <c r="N150" i="9" s="1"/>
  <c r="I150" i="9"/>
  <c r="K150" i="9"/>
  <c r="M150" i="9"/>
  <c r="G151" i="9"/>
  <c r="N151" i="9" s="1"/>
  <c r="I151" i="9"/>
  <c r="K151" i="9"/>
  <c r="M151" i="9"/>
  <c r="G152" i="9"/>
  <c r="N152" i="9" s="1"/>
  <c r="I152" i="9"/>
  <c r="K152" i="9"/>
  <c r="M152" i="9"/>
  <c r="G153" i="9"/>
  <c r="N153" i="9" s="1"/>
  <c r="I153" i="9"/>
  <c r="K153" i="9"/>
  <c r="M153" i="9"/>
  <c r="G154" i="9"/>
  <c r="N154" i="9" s="1"/>
  <c r="I154" i="9"/>
  <c r="K154" i="9"/>
  <c r="M154" i="9"/>
  <c r="M57" i="2"/>
  <c r="M56" i="2"/>
  <c r="M55" i="2"/>
  <c r="M54" i="2"/>
  <c r="M53" i="2"/>
  <c r="M52" i="2"/>
  <c r="M51" i="2"/>
  <c r="M50" i="2"/>
  <c r="M49" i="2"/>
  <c r="M48" i="2"/>
  <c r="M47" i="2"/>
  <c r="M46" i="2"/>
  <c r="M45" i="2"/>
  <c r="M44" i="2"/>
  <c r="M43" i="2"/>
  <c r="M42" i="2"/>
  <c r="M41" i="2"/>
  <c r="M40" i="2"/>
  <c r="M39" i="2"/>
  <c r="M38" i="2"/>
  <c r="M37" i="2"/>
  <c r="M36" i="2"/>
  <c r="M35" i="2"/>
  <c r="M34" i="2"/>
  <c r="M33" i="2"/>
  <c r="M32" i="2"/>
  <c r="M31" i="2"/>
  <c r="M30" i="2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M6" i="2"/>
  <c r="M5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G32" i="34"/>
  <c r="G31" i="34"/>
  <c r="G30" i="34"/>
  <c r="G29" i="34"/>
  <c r="G28" i="34"/>
  <c r="G27" i="34"/>
  <c r="G26" i="34"/>
  <c r="G25" i="34"/>
  <c r="G24" i="34"/>
  <c r="G23" i="34"/>
  <c r="G22" i="34"/>
  <c r="G21" i="34"/>
  <c r="G20" i="34"/>
  <c r="G19" i="34"/>
  <c r="G18" i="34"/>
  <c r="G17" i="34"/>
  <c r="G16" i="34"/>
  <c r="G15" i="34"/>
  <c r="G14" i="34"/>
  <c r="G13" i="34"/>
  <c r="G12" i="34"/>
  <c r="G11" i="34"/>
  <c r="G10" i="34"/>
  <c r="G9" i="34"/>
  <c r="G8" i="34"/>
  <c r="G7" i="34"/>
  <c r="G6" i="34"/>
  <c r="H39" i="34" l="1"/>
  <c r="H11" i="34"/>
  <c r="H13" i="34"/>
  <c r="H21" i="34"/>
  <c r="H29" i="34"/>
  <c r="H6" i="34"/>
  <c r="H14" i="34"/>
  <c r="H30" i="34"/>
  <c r="H7" i="34"/>
  <c r="H15" i="34"/>
  <c r="H23" i="34"/>
  <c r="H31" i="34"/>
  <c r="H68" i="34"/>
  <c r="H61" i="34"/>
  <c r="H54" i="34"/>
  <c r="H33" i="34"/>
  <c r="H25" i="34"/>
  <c r="H66" i="34"/>
  <c r="H8" i="34"/>
  <c r="H16" i="34"/>
  <c r="H24" i="34"/>
  <c r="H32" i="34"/>
  <c r="H74" i="34"/>
  <c r="H67" i="34"/>
  <c r="H60" i="34"/>
  <c r="H53" i="34"/>
  <c r="H10" i="34"/>
  <c r="H18" i="34"/>
  <c r="H26" i="34"/>
  <c r="H72" i="34"/>
  <c r="H65" i="34"/>
  <c r="H45" i="34"/>
  <c r="H38" i="34"/>
  <c r="H73" i="34"/>
  <c r="H58" i="34"/>
  <c r="H51" i="34"/>
  <c r="H44" i="34"/>
  <c r="H37" i="34"/>
  <c r="H17" i="34"/>
  <c r="H19" i="34"/>
  <c r="H27" i="34"/>
  <c r="H12" i="34"/>
  <c r="H20" i="34"/>
  <c r="H28" i="34"/>
  <c r="H57" i="34"/>
  <c r="H50" i="34"/>
  <c r="H43" i="34"/>
  <c r="H36" i="34"/>
  <c r="H9" i="34"/>
  <c r="H46" i="34"/>
  <c r="H70" i="34"/>
  <c r="H63" i="34"/>
  <c r="H56" i="34"/>
  <c r="H49" i="34"/>
  <c r="H42" i="34"/>
  <c r="H35" i="34"/>
  <c r="H22" i="34"/>
  <c r="R130" i="11"/>
  <c r="T130" i="11" s="1"/>
  <c r="V130" i="11" s="1"/>
  <c r="H69" i="34"/>
  <c r="H62" i="34"/>
  <c r="H55" i="34"/>
  <c r="H48" i="34"/>
  <c r="H41" i="34"/>
  <c r="H34" i="34"/>
  <c r="AR135" i="22"/>
  <c r="AV135" i="22" s="1"/>
  <c r="AR134" i="22"/>
  <c r="AU134" i="22" s="1"/>
  <c r="AR133" i="22"/>
  <c r="AV133" i="22" s="1"/>
  <c r="AR132" i="22"/>
  <c r="AU132" i="22" s="1"/>
  <c r="AR131" i="22"/>
  <c r="AV131" i="22" s="1"/>
  <c r="AR130" i="22"/>
  <c r="AR129" i="22"/>
  <c r="AU129" i="22" s="1"/>
  <c r="BK129" i="22" s="1"/>
  <c r="AR128" i="22"/>
  <c r="AR127" i="22"/>
  <c r="AU127" i="22" s="1"/>
  <c r="AR126" i="22"/>
  <c r="AV126" i="22" s="1"/>
  <c r="AR125" i="22"/>
  <c r="AV125" i="22" s="1"/>
  <c r="AR124" i="22"/>
  <c r="AV124" i="22" s="1"/>
  <c r="AR123" i="22"/>
  <c r="AU123" i="22" s="1"/>
  <c r="AR122" i="22"/>
  <c r="AV122" i="22" s="1"/>
  <c r="AR121" i="22"/>
  <c r="AV121" i="22" s="1"/>
  <c r="AR120" i="22"/>
  <c r="AU120" i="22" s="1"/>
  <c r="BK120" i="22" s="1"/>
  <c r="AR119" i="22"/>
  <c r="AU119" i="22" s="1"/>
  <c r="AR118" i="22"/>
  <c r="AV118" i="22" s="1"/>
  <c r="AR117" i="22"/>
  <c r="AV117" i="22" s="1"/>
  <c r="AR116" i="22"/>
  <c r="AU116" i="22" s="1"/>
  <c r="AR115" i="22"/>
  <c r="AU115" i="22" s="1"/>
  <c r="BK115" i="22" s="1"/>
  <c r="AR114" i="22"/>
  <c r="AU114" i="22" s="1"/>
  <c r="AR112" i="22"/>
  <c r="AV112" i="22" s="1"/>
  <c r="AR111" i="22"/>
  <c r="AU111" i="22" s="1"/>
  <c r="AR108" i="22"/>
  <c r="AV108" i="22" s="1"/>
  <c r="AR107" i="22"/>
  <c r="AU107" i="22" s="1"/>
  <c r="BK107" i="22" s="1"/>
  <c r="AR106" i="22"/>
  <c r="AU106" i="22" s="1"/>
  <c r="AR105" i="22"/>
  <c r="AV105" i="22" s="1"/>
  <c r="AR104" i="22"/>
  <c r="AV104" i="22" s="1"/>
  <c r="AR102" i="22"/>
  <c r="AR101" i="22"/>
  <c r="AV101" i="22" s="1"/>
  <c r="AR100" i="22"/>
  <c r="AV100" i="22" s="1"/>
  <c r="AR99" i="22"/>
  <c r="AU99" i="22" s="1"/>
  <c r="AR98" i="22"/>
  <c r="AV98" i="22" s="1"/>
  <c r="AR97" i="22"/>
  <c r="AV97" i="22" s="1"/>
  <c r="AR96" i="22"/>
  <c r="BK95" i="22"/>
  <c r="AR94" i="22"/>
  <c r="AR93" i="22"/>
  <c r="AU93" i="22" s="1"/>
  <c r="AR92" i="22"/>
  <c r="AU92" i="22" s="1"/>
  <c r="AR155" i="22"/>
  <c r="AV155" i="22" s="1"/>
  <c r="AR154" i="22"/>
  <c r="AV154" i="22" s="1"/>
  <c r="AR153" i="22"/>
  <c r="AU153" i="22" s="1"/>
  <c r="AR152" i="22"/>
  <c r="AV152" i="22" s="1"/>
  <c r="AR150" i="22"/>
  <c r="AU150" i="22" s="1"/>
  <c r="AR147" i="22"/>
  <c r="AV147" i="22" s="1"/>
  <c r="AR146" i="22"/>
  <c r="AU146" i="22" s="1"/>
  <c r="AR145" i="22"/>
  <c r="AU145" i="22" s="1"/>
  <c r="BK145" i="22" s="1"/>
  <c r="AR143" i="22"/>
  <c r="AR142" i="22"/>
  <c r="AR141" i="22"/>
  <c r="AU141" i="22" s="1"/>
  <c r="AR139" i="22"/>
  <c r="AV139" i="22" s="1"/>
  <c r="AR138" i="22"/>
  <c r="Q154" i="10"/>
  <c r="Q152" i="10"/>
  <c r="Q150" i="10"/>
  <c r="Q148" i="10"/>
  <c r="Q146" i="10"/>
  <c r="Q144" i="10"/>
  <c r="Q142" i="10"/>
  <c r="Q140" i="10"/>
  <c r="Q138" i="10"/>
  <c r="Q136" i="10"/>
  <c r="Q134" i="10"/>
  <c r="Q132" i="10"/>
  <c r="Q130" i="10"/>
  <c r="Q128" i="10"/>
  <c r="Q126" i="10"/>
  <c r="Q124" i="10"/>
  <c r="Q122" i="10"/>
  <c r="Q120" i="10"/>
  <c r="Q118" i="10"/>
  <c r="Q116" i="10"/>
  <c r="Q114" i="10"/>
  <c r="Q112" i="10"/>
  <c r="Q110" i="10"/>
  <c r="Q108" i="10"/>
  <c r="Q106" i="10"/>
  <c r="Q104" i="10"/>
  <c r="Q102" i="10"/>
  <c r="Q100" i="10"/>
  <c r="Q98" i="10"/>
  <c r="Q96" i="10"/>
  <c r="Q94" i="10"/>
  <c r="Q92" i="10"/>
  <c r="S150" i="10"/>
  <c r="S138" i="11"/>
  <c r="R118" i="11"/>
  <c r="T118" i="11" s="1"/>
  <c r="V118" i="11" s="1"/>
  <c r="R146" i="11"/>
  <c r="T146" i="11" s="1"/>
  <c r="V146" i="11" s="1"/>
  <c r="O154" i="11"/>
  <c r="T138" i="3"/>
  <c r="V138" i="3" s="1"/>
  <c r="U137" i="3"/>
  <c r="AA131" i="3"/>
  <c r="Z108" i="3"/>
  <c r="AB108" i="3" s="1"/>
  <c r="AA106" i="3"/>
  <c r="S98" i="3"/>
  <c r="Z98" i="3" s="1"/>
  <c r="AA102" i="3"/>
  <c r="AB102" i="3" s="1"/>
  <c r="Z154" i="22"/>
  <c r="S133" i="10"/>
  <c r="S101" i="10"/>
  <c r="S139" i="10"/>
  <c r="S132" i="10"/>
  <c r="S92" i="10"/>
  <c r="S117" i="10"/>
  <c r="S113" i="10"/>
  <c r="S109" i="10"/>
  <c r="S110" i="10"/>
  <c r="S149" i="10"/>
  <c r="U119" i="22"/>
  <c r="T130" i="22"/>
  <c r="U115" i="22"/>
  <c r="BA130" i="22"/>
  <c r="BC130" i="22" s="1"/>
  <c r="BF130" i="22" s="1"/>
  <c r="BL130" i="22" s="1"/>
  <c r="BB152" i="22"/>
  <c r="T141" i="22"/>
  <c r="V141" i="22" s="1"/>
  <c r="AC141" i="22" s="1"/>
  <c r="BG141" i="22" s="1"/>
  <c r="BB140" i="22"/>
  <c r="U132" i="22"/>
  <c r="U99" i="22"/>
  <c r="BA98" i="22"/>
  <c r="BC98" i="22" s="1"/>
  <c r="BF98" i="22" s="1"/>
  <c r="BL98" i="22" s="1"/>
  <c r="S107" i="10"/>
  <c r="S103" i="10"/>
  <c r="S140" i="10"/>
  <c r="O122" i="9"/>
  <c r="O120" i="9"/>
  <c r="O118" i="9"/>
  <c r="O115" i="9"/>
  <c r="O111" i="9"/>
  <c r="O99" i="9"/>
  <c r="S109" i="11"/>
  <c r="R109" i="11"/>
  <c r="T109" i="11" s="1"/>
  <c r="V109" i="11" s="1"/>
  <c r="S117" i="11"/>
  <c r="R117" i="11"/>
  <c r="S110" i="11"/>
  <c r="R110" i="11"/>
  <c r="R150" i="11"/>
  <c r="T150" i="11" s="1"/>
  <c r="V150" i="11" s="1"/>
  <c r="R142" i="11"/>
  <c r="T142" i="11" s="1"/>
  <c r="V142" i="11" s="1"/>
  <c r="R134" i="11"/>
  <c r="T134" i="11" s="1"/>
  <c r="V134" i="11" s="1"/>
  <c r="R126" i="11"/>
  <c r="T126" i="11" s="1"/>
  <c r="V126" i="11" s="1"/>
  <c r="R122" i="11"/>
  <c r="S106" i="11"/>
  <c r="S102" i="11"/>
  <c r="S98" i="11"/>
  <c r="T98" i="11" s="1"/>
  <c r="V98" i="11" s="1"/>
  <c r="R149" i="11"/>
  <c r="T149" i="11" s="1"/>
  <c r="V149" i="11" s="1"/>
  <c r="R141" i="11"/>
  <c r="T141" i="11" s="1"/>
  <c r="V141" i="11" s="1"/>
  <c r="R133" i="11"/>
  <c r="T133" i="11" s="1"/>
  <c r="V133" i="11" s="1"/>
  <c r="R125" i="11"/>
  <c r="T125" i="11" s="1"/>
  <c r="V125" i="11" s="1"/>
  <c r="S114" i="11"/>
  <c r="T114" i="11" s="1"/>
  <c r="V114" i="11" s="1"/>
  <c r="R101" i="11"/>
  <c r="O97" i="11"/>
  <c r="Q97" i="11" s="1"/>
  <c r="U97" i="11" s="1"/>
  <c r="R93" i="11"/>
  <c r="R141" i="3"/>
  <c r="W141" i="3" s="1"/>
  <c r="R121" i="3"/>
  <c r="W121" i="3" s="1"/>
  <c r="R108" i="3"/>
  <c r="W108" i="3" s="1"/>
  <c r="R100" i="3"/>
  <c r="W100" i="3" s="1"/>
  <c r="R93" i="3"/>
  <c r="W93" i="3" s="1"/>
  <c r="R91" i="3"/>
  <c r="W91" i="3" s="1"/>
  <c r="R149" i="3"/>
  <c r="W149" i="3" s="1"/>
  <c r="R145" i="3"/>
  <c r="W145" i="3" s="1"/>
  <c r="Q135" i="3"/>
  <c r="T135" i="3" s="1"/>
  <c r="R129" i="3"/>
  <c r="W129" i="3" s="1"/>
  <c r="R124" i="3"/>
  <c r="W124" i="3" s="1"/>
  <c r="R116" i="3"/>
  <c r="W116" i="3" s="1"/>
  <c r="R101" i="3"/>
  <c r="W101" i="3" s="1"/>
  <c r="R95" i="3"/>
  <c r="W95" i="3" s="1"/>
  <c r="R153" i="3"/>
  <c r="W153" i="3" s="1"/>
  <c r="R140" i="3"/>
  <c r="W140" i="3" s="1"/>
  <c r="U139" i="3"/>
  <c r="V139" i="3" s="1"/>
  <c r="R139" i="3"/>
  <c r="W139" i="3" s="1"/>
  <c r="R138" i="3"/>
  <c r="W138" i="3" s="1"/>
  <c r="R137" i="3"/>
  <c r="W137" i="3" s="1"/>
  <c r="R133" i="3"/>
  <c r="W133" i="3" s="1"/>
  <c r="W132" i="3"/>
  <c r="AA126" i="3"/>
  <c r="AB126" i="3" s="1"/>
  <c r="R125" i="3"/>
  <c r="W125" i="3" s="1"/>
  <c r="AA122" i="3"/>
  <c r="AB122" i="3" s="1"/>
  <c r="R112" i="3"/>
  <c r="X112" i="3" s="1"/>
  <c r="R104" i="3"/>
  <c r="W104" i="3" s="1"/>
  <c r="R96" i="3"/>
  <c r="W96" i="3" s="1"/>
  <c r="R148" i="3"/>
  <c r="W148" i="3" s="1"/>
  <c r="R135" i="3"/>
  <c r="W135" i="3" s="1"/>
  <c r="R120" i="3"/>
  <c r="W120" i="3" s="1"/>
  <c r="R117" i="3"/>
  <c r="X117" i="3" s="1"/>
  <c r="Q115" i="3"/>
  <c r="T115" i="3" s="1"/>
  <c r="R113" i="3"/>
  <c r="W113" i="3" s="1"/>
  <c r="R109" i="3"/>
  <c r="W109" i="3" s="1"/>
  <c r="R105" i="3"/>
  <c r="W105" i="3" s="1"/>
  <c r="R99" i="3"/>
  <c r="W99" i="3" s="1"/>
  <c r="R97" i="3"/>
  <c r="W97" i="3" s="1"/>
  <c r="S94" i="3"/>
  <c r="Z94" i="3" s="1"/>
  <c r="R92" i="3"/>
  <c r="W92" i="3" s="1"/>
  <c r="Z135" i="22"/>
  <c r="T116" i="22"/>
  <c r="Z108" i="22"/>
  <c r="AB108" i="22" s="1"/>
  <c r="AE108" i="22" s="1"/>
  <c r="BI108" i="22" s="1"/>
  <c r="Q153" i="22"/>
  <c r="U153" i="22" s="1"/>
  <c r="Q152" i="22"/>
  <c r="T152" i="22" s="1"/>
  <c r="AR151" i="22"/>
  <c r="AV151" i="22" s="1"/>
  <c r="T149" i="22"/>
  <c r="T137" i="22"/>
  <c r="Q105" i="22"/>
  <c r="T105" i="22" s="1"/>
  <c r="AR103" i="22"/>
  <c r="AU103" i="22" s="1"/>
  <c r="U97" i="22"/>
  <c r="V97" i="22" s="1"/>
  <c r="AC97" i="22" s="1"/>
  <c r="BG97" i="22" s="1"/>
  <c r="AV95" i="22"/>
  <c r="AW95" i="22" s="1"/>
  <c r="BD95" i="22" s="1"/>
  <c r="BJ95" i="22" s="1"/>
  <c r="U149" i="22"/>
  <c r="BB148" i="22"/>
  <c r="Q145" i="22"/>
  <c r="U145" i="22" s="1"/>
  <c r="AA142" i="22"/>
  <c r="U137" i="22"/>
  <c r="BA134" i="22"/>
  <c r="BC134" i="22" s="1"/>
  <c r="BF134" i="22" s="1"/>
  <c r="BL134" i="22" s="1"/>
  <c r="U130" i="22"/>
  <c r="Z111" i="22"/>
  <c r="U109" i="22"/>
  <c r="V109" i="22" s="1"/>
  <c r="AC109" i="22" s="1"/>
  <c r="BG109" i="22" s="1"/>
  <c r="S155" i="10"/>
  <c r="S153" i="10"/>
  <c r="S148" i="10"/>
  <c r="S146" i="10"/>
  <c r="S144" i="10"/>
  <c r="S118" i="10"/>
  <c r="S138" i="10"/>
  <c r="S136" i="10"/>
  <c r="S131" i="10"/>
  <c r="S129" i="10"/>
  <c r="S125" i="10"/>
  <c r="S121" i="10"/>
  <c r="S116" i="10"/>
  <c r="S97" i="10"/>
  <c r="S95" i="10"/>
  <c r="S93" i="10"/>
  <c r="S147" i="10"/>
  <c r="S143" i="10"/>
  <c r="S141" i="10"/>
  <c r="S137" i="10"/>
  <c r="S130" i="10"/>
  <c r="S126" i="10"/>
  <c r="S94" i="10"/>
  <c r="O150" i="9"/>
  <c r="O129" i="9"/>
  <c r="O148" i="9"/>
  <c r="O139" i="9"/>
  <c r="O134" i="9"/>
  <c r="O126" i="9"/>
  <c r="O102" i="9"/>
  <c r="O144" i="9"/>
  <c r="O116" i="9"/>
  <c r="S108" i="10"/>
  <c r="S99" i="10"/>
  <c r="O142" i="9"/>
  <c r="O112" i="9"/>
  <c r="S100" i="10"/>
  <c r="O138" i="9"/>
  <c r="O110" i="9"/>
  <c r="O106" i="9"/>
  <c r="O104" i="9"/>
  <c r="S145" i="10"/>
  <c r="S127" i="10"/>
  <c r="S105" i="10"/>
  <c r="O147" i="9"/>
  <c r="O100" i="9"/>
  <c r="O98" i="9"/>
  <c r="S123" i="10"/>
  <c r="O94" i="9"/>
  <c r="S152" i="10"/>
  <c r="S128" i="10"/>
  <c r="S119" i="10"/>
  <c r="S96" i="10"/>
  <c r="O154" i="9"/>
  <c r="O152" i="9"/>
  <c r="O146" i="9"/>
  <c r="O143" i="9"/>
  <c r="O130" i="9"/>
  <c r="O101" i="9"/>
  <c r="S142" i="10"/>
  <c r="S124" i="10"/>
  <c r="S115" i="10"/>
  <c r="S111" i="10"/>
  <c r="O133" i="9"/>
  <c r="O114" i="9"/>
  <c r="O97" i="9"/>
  <c r="L5" i="2"/>
  <c r="S153" i="11"/>
  <c r="R153" i="11"/>
  <c r="Q153" i="11"/>
  <c r="U153" i="11" s="1"/>
  <c r="R154" i="11"/>
  <c r="Q127" i="11"/>
  <c r="U127" i="11" s="1"/>
  <c r="Q147" i="11"/>
  <c r="U147" i="11" s="1"/>
  <c r="Q131" i="11"/>
  <c r="U131" i="11" s="1"/>
  <c r="Q120" i="11"/>
  <c r="U120" i="11" s="1"/>
  <c r="Q111" i="11"/>
  <c r="U111" i="11" s="1"/>
  <c r="Q152" i="11"/>
  <c r="U152" i="11" s="1"/>
  <c r="Q145" i="11"/>
  <c r="U145" i="11" s="1"/>
  <c r="Q136" i="11"/>
  <c r="U136" i="11" s="1"/>
  <c r="Q129" i="11"/>
  <c r="U129" i="11" s="1"/>
  <c r="Q109" i="11"/>
  <c r="U109" i="11" s="1"/>
  <c r="Q102" i="11"/>
  <c r="U102" i="11" s="1"/>
  <c r="Q100" i="11"/>
  <c r="U100" i="11" s="1"/>
  <c r="R94" i="11"/>
  <c r="S94" i="11"/>
  <c r="Q143" i="11"/>
  <c r="U143" i="11" s="1"/>
  <c r="Q118" i="11"/>
  <c r="U118" i="11" s="1"/>
  <c r="Q116" i="11"/>
  <c r="U116" i="11" s="1"/>
  <c r="Q105" i="11"/>
  <c r="U105" i="11" s="1"/>
  <c r="Q92" i="11"/>
  <c r="U92" i="11" s="1"/>
  <c r="Q150" i="11"/>
  <c r="U150" i="11" s="1"/>
  <c r="Q148" i="11"/>
  <c r="U148" i="11" s="1"/>
  <c r="Q141" i="11"/>
  <c r="U141" i="11" s="1"/>
  <c r="Q134" i="11"/>
  <c r="U134" i="11" s="1"/>
  <c r="Q132" i="11"/>
  <c r="U132" i="11" s="1"/>
  <c r="Q125" i="11"/>
  <c r="U125" i="11" s="1"/>
  <c r="Q112" i="11"/>
  <c r="U112" i="11" s="1"/>
  <c r="Q103" i="11"/>
  <c r="U103" i="11" s="1"/>
  <c r="Q96" i="11"/>
  <c r="U96" i="11" s="1"/>
  <c r="Q139" i="11"/>
  <c r="U139" i="11" s="1"/>
  <c r="Q123" i="11"/>
  <c r="U123" i="11" s="1"/>
  <c r="Q121" i="11"/>
  <c r="U121" i="11" s="1"/>
  <c r="Q94" i="11"/>
  <c r="U94" i="11" s="1"/>
  <c r="Q144" i="11"/>
  <c r="U144" i="11" s="1"/>
  <c r="Q137" i="11"/>
  <c r="U137" i="11" s="1"/>
  <c r="Q128" i="11"/>
  <c r="U128" i="11" s="1"/>
  <c r="Q119" i="11"/>
  <c r="U119" i="11" s="1"/>
  <c r="Q110" i="11"/>
  <c r="U110" i="11" s="1"/>
  <c r="Q108" i="11"/>
  <c r="U108" i="11" s="1"/>
  <c r="Q101" i="11"/>
  <c r="U101" i="11" s="1"/>
  <c r="Q151" i="11"/>
  <c r="U151" i="11" s="1"/>
  <c r="Q135" i="11"/>
  <c r="U135" i="11" s="1"/>
  <c r="Q117" i="11"/>
  <c r="U117" i="11" s="1"/>
  <c r="Q104" i="11"/>
  <c r="U104" i="11" s="1"/>
  <c r="Q93" i="11"/>
  <c r="U93" i="11" s="1"/>
  <c r="Q149" i="11"/>
  <c r="U149" i="11" s="1"/>
  <c r="Q142" i="11"/>
  <c r="U142" i="11" s="1"/>
  <c r="Q140" i="11"/>
  <c r="U140" i="11" s="1"/>
  <c r="Q133" i="11"/>
  <c r="U133" i="11" s="1"/>
  <c r="Q126" i="11"/>
  <c r="U126" i="11" s="1"/>
  <c r="Q124" i="11"/>
  <c r="U124" i="11" s="1"/>
  <c r="Q115" i="11"/>
  <c r="U115" i="11" s="1"/>
  <c r="Q113" i="11"/>
  <c r="U113" i="11" s="1"/>
  <c r="Q95" i="11"/>
  <c r="U95" i="11" s="1"/>
  <c r="S152" i="11"/>
  <c r="R147" i="11"/>
  <c r="T147" i="11" s="1"/>
  <c r="V147" i="11" s="1"/>
  <c r="O146" i="11"/>
  <c r="S144" i="11"/>
  <c r="R143" i="11"/>
  <c r="R139" i="11"/>
  <c r="T139" i="11" s="1"/>
  <c r="V139" i="11" s="1"/>
  <c r="O138" i="11"/>
  <c r="S136" i="11"/>
  <c r="R131" i="11"/>
  <c r="T131" i="11" s="1"/>
  <c r="V131" i="11" s="1"/>
  <c r="O130" i="11"/>
  <c r="S128" i="11"/>
  <c r="R123" i="11"/>
  <c r="T123" i="11" s="1"/>
  <c r="V123" i="11" s="1"/>
  <c r="O122" i="11"/>
  <c r="S120" i="11"/>
  <c r="R119" i="11"/>
  <c r="R115" i="11"/>
  <c r="T115" i="11" s="1"/>
  <c r="V115" i="11" s="1"/>
  <c r="O114" i="11"/>
  <c r="S112" i="11"/>
  <c r="S111" i="11"/>
  <c r="R107" i="11"/>
  <c r="T107" i="11" s="1"/>
  <c r="V107" i="11" s="1"/>
  <c r="O106" i="11"/>
  <c r="S104" i="11"/>
  <c r="R103" i="11"/>
  <c r="R99" i="11"/>
  <c r="T99" i="11" s="1"/>
  <c r="V99" i="11" s="1"/>
  <c r="O98" i="11"/>
  <c r="S96" i="11"/>
  <c r="S95" i="11"/>
  <c r="R91" i="11"/>
  <c r="T91" i="11" s="1"/>
  <c r="V91" i="11" s="1"/>
  <c r="R152" i="11"/>
  <c r="T152" i="11" s="1"/>
  <c r="V152" i="11" s="1"/>
  <c r="R144" i="11"/>
  <c r="T144" i="11" s="1"/>
  <c r="V144" i="11" s="1"/>
  <c r="R136" i="11"/>
  <c r="R132" i="11"/>
  <c r="R128" i="11"/>
  <c r="R120" i="11"/>
  <c r="R116" i="11"/>
  <c r="R112" i="11"/>
  <c r="R108" i="11"/>
  <c r="R104" i="11"/>
  <c r="T104" i="11" s="1"/>
  <c r="V104" i="11" s="1"/>
  <c r="S100" i="11"/>
  <c r="R96" i="11"/>
  <c r="R92" i="11"/>
  <c r="S151" i="11"/>
  <c r="S135" i="11"/>
  <c r="S127" i="11"/>
  <c r="S119" i="11"/>
  <c r="O107" i="11"/>
  <c r="S103" i="11"/>
  <c r="O99" i="11"/>
  <c r="O91" i="11"/>
  <c r="S148" i="11"/>
  <c r="S145" i="11"/>
  <c r="S137" i="11"/>
  <c r="S129" i="11"/>
  <c r="S121" i="11"/>
  <c r="T121" i="11" s="1"/>
  <c r="V121" i="11" s="1"/>
  <c r="S113" i="11"/>
  <c r="S105" i="11"/>
  <c r="S97" i="11"/>
  <c r="U127" i="3"/>
  <c r="T127" i="3"/>
  <c r="Z103" i="3"/>
  <c r="AA103" i="3"/>
  <c r="Z107" i="3"/>
  <c r="AA107" i="3"/>
  <c r="Z127" i="3"/>
  <c r="AA127" i="3"/>
  <c r="U111" i="3"/>
  <c r="T111" i="3"/>
  <c r="T95" i="3"/>
  <c r="U95" i="3"/>
  <c r="Z128" i="3"/>
  <c r="AA128" i="3"/>
  <c r="Z123" i="3"/>
  <c r="AA123" i="3"/>
  <c r="AA138" i="3"/>
  <c r="Z138" i="3"/>
  <c r="Z104" i="3"/>
  <c r="AA104" i="3"/>
  <c r="Z148" i="3"/>
  <c r="AB148" i="3" s="1"/>
  <c r="Z140" i="3"/>
  <c r="AB140" i="3" s="1"/>
  <c r="T123" i="3"/>
  <c r="V123" i="3" s="1"/>
  <c r="AA120" i="3"/>
  <c r="T107" i="3"/>
  <c r="V107" i="3" s="1"/>
  <c r="U103" i="3"/>
  <c r="T99" i="3"/>
  <c r="V99" i="3" s="1"/>
  <c r="Z96" i="3"/>
  <c r="AB96" i="3" s="1"/>
  <c r="AB106" i="3"/>
  <c r="U151" i="3"/>
  <c r="U143" i="3"/>
  <c r="U136" i="3"/>
  <c r="Z120" i="3"/>
  <c r="AA119" i="3"/>
  <c r="AB119" i="3" s="1"/>
  <c r="AA118" i="3"/>
  <c r="AB118" i="3" s="1"/>
  <c r="T116" i="3"/>
  <c r="V116" i="3" s="1"/>
  <c r="T103" i="3"/>
  <c r="T151" i="3"/>
  <c r="T143" i="3"/>
  <c r="Z139" i="3"/>
  <c r="X133" i="3"/>
  <c r="U119" i="3"/>
  <c r="V119" i="3" s="1"/>
  <c r="T112" i="3"/>
  <c r="V112" i="3" s="1"/>
  <c r="Z152" i="3"/>
  <c r="AB152" i="3" s="1"/>
  <c r="Z144" i="3"/>
  <c r="AB144" i="3" s="1"/>
  <c r="T117" i="3"/>
  <c r="V117" i="3" s="1"/>
  <c r="AA115" i="3"/>
  <c r="AB115" i="3" s="1"/>
  <c r="AA114" i="3"/>
  <c r="AB114" i="3" s="1"/>
  <c r="T113" i="3"/>
  <c r="V113" i="3" s="1"/>
  <c r="Z99" i="3"/>
  <c r="AB99" i="3" s="1"/>
  <c r="T104" i="3"/>
  <c r="V104" i="3" s="1"/>
  <c r="T128" i="3"/>
  <c r="V128" i="3" s="1"/>
  <c r="Q120" i="3"/>
  <c r="U120" i="3" s="1"/>
  <c r="Z112" i="3"/>
  <c r="AB112" i="3" s="1"/>
  <c r="AA111" i="3"/>
  <c r="AB111" i="3" s="1"/>
  <c r="AA110" i="3"/>
  <c r="AB110" i="3" s="1"/>
  <c r="T108" i="3"/>
  <c r="V108" i="3" s="1"/>
  <c r="Q105" i="3"/>
  <c r="U105" i="3" s="1"/>
  <c r="AA94" i="3"/>
  <c r="X153" i="3"/>
  <c r="R152" i="3"/>
  <c r="W152" i="3" s="1"/>
  <c r="X145" i="3"/>
  <c r="R144" i="3"/>
  <c r="W144" i="3" s="1"/>
  <c r="T129" i="3"/>
  <c r="V129" i="3" s="1"/>
  <c r="T124" i="3"/>
  <c r="V124" i="3" s="1"/>
  <c r="T100" i="3"/>
  <c r="V100" i="3" s="1"/>
  <c r="T93" i="3"/>
  <c r="Z142" i="3"/>
  <c r="AA142" i="3"/>
  <c r="R150" i="3"/>
  <c r="W150" i="3" s="1"/>
  <c r="R142" i="3"/>
  <c r="W142" i="3" s="1"/>
  <c r="AB131" i="3"/>
  <c r="S141" i="3"/>
  <c r="AA141" i="3" s="1"/>
  <c r="Z130" i="3"/>
  <c r="AA130" i="3"/>
  <c r="T153" i="3"/>
  <c r="U153" i="3"/>
  <c r="Q150" i="3"/>
  <c r="U150" i="3" s="1"/>
  <c r="T145" i="3"/>
  <c r="U145" i="3"/>
  <c r="Q142" i="3"/>
  <c r="T142" i="3" s="1"/>
  <c r="Z116" i="3"/>
  <c r="AA116" i="3"/>
  <c r="Z150" i="3"/>
  <c r="AA150" i="3"/>
  <c r="Z135" i="3"/>
  <c r="AA135" i="3"/>
  <c r="S153" i="3"/>
  <c r="Z153" i="3" s="1"/>
  <c r="U147" i="3"/>
  <c r="V147" i="3" s="1"/>
  <c r="S145" i="3"/>
  <c r="AA145" i="3" s="1"/>
  <c r="Z146" i="3"/>
  <c r="AA146" i="3"/>
  <c r="R131" i="3"/>
  <c r="W131" i="3" s="1"/>
  <c r="R154" i="3"/>
  <c r="W154" i="3" s="1"/>
  <c r="R146" i="3"/>
  <c r="X146" i="3" s="1"/>
  <c r="S97" i="3"/>
  <c r="AA97" i="3" s="1"/>
  <c r="S149" i="3"/>
  <c r="Z149" i="3" s="1"/>
  <c r="Q154" i="3"/>
  <c r="T154" i="3" s="1"/>
  <c r="T149" i="3"/>
  <c r="U149" i="3"/>
  <c r="Q146" i="3"/>
  <c r="T146" i="3" s="1"/>
  <c r="T141" i="3"/>
  <c r="U141" i="3"/>
  <c r="R128" i="3"/>
  <c r="X128" i="3" s="1"/>
  <c r="Q114" i="3"/>
  <c r="T114" i="3" s="1"/>
  <c r="R110" i="3"/>
  <c r="W110" i="3" s="1"/>
  <c r="Q110" i="3"/>
  <c r="T110" i="3" s="1"/>
  <c r="Q152" i="3"/>
  <c r="U152" i="3" s="1"/>
  <c r="S151" i="3"/>
  <c r="AA151" i="3" s="1"/>
  <c r="Q148" i="3"/>
  <c r="U148" i="3" s="1"/>
  <c r="S147" i="3"/>
  <c r="Z147" i="3" s="1"/>
  <c r="Q144" i="3"/>
  <c r="U144" i="3" s="1"/>
  <c r="S143" i="3"/>
  <c r="Z143" i="3" s="1"/>
  <c r="Q140" i="3"/>
  <c r="U140" i="3" s="1"/>
  <c r="AA139" i="3"/>
  <c r="T137" i="3"/>
  <c r="S136" i="3"/>
  <c r="Z136" i="3" s="1"/>
  <c r="AA134" i="3"/>
  <c r="R134" i="3"/>
  <c r="W134" i="3" s="1"/>
  <c r="AA132" i="3"/>
  <c r="AB132" i="3" s="1"/>
  <c r="S121" i="3"/>
  <c r="Z121" i="3" s="1"/>
  <c r="X113" i="3"/>
  <c r="Q106" i="3"/>
  <c r="U106" i="3" s="1"/>
  <c r="R102" i="3"/>
  <c r="W102" i="3" s="1"/>
  <c r="AA100" i="3"/>
  <c r="AB100" i="3" s="1"/>
  <c r="R94" i="3"/>
  <c r="X94" i="3" s="1"/>
  <c r="AA92" i="3"/>
  <c r="AB92" i="3" s="1"/>
  <c r="S125" i="3"/>
  <c r="Z125" i="3" s="1"/>
  <c r="R106" i="3"/>
  <c r="W106" i="3" s="1"/>
  <c r="R151" i="3"/>
  <c r="W151" i="3" s="1"/>
  <c r="R147" i="3"/>
  <c r="W147" i="3" s="1"/>
  <c r="R143" i="3"/>
  <c r="W143" i="3" s="1"/>
  <c r="S137" i="3"/>
  <c r="AA137" i="3" s="1"/>
  <c r="R136" i="3"/>
  <c r="X136" i="3" s="1"/>
  <c r="T134" i="3"/>
  <c r="V134" i="3" s="1"/>
  <c r="X132" i="3"/>
  <c r="U131" i="3"/>
  <c r="V131" i="3" s="1"/>
  <c r="R130" i="3"/>
  <c r="W130" i="3" s="1"/>
  <c r="T125" i="3"/>
  <c r="V125" i="3" s="1"/>
  <c r="S117" i="3"/>
  <c r="AA117" i="3" s="1"/>
  <c r="Q102" i="3"/>
  <c r="U102" i="3" s="1"/>
  <c r="R98" i="3"/>
  <c r="W98" i="3" s="1"/>
  <c r="Q94" i="3"/>
  <c r="T94" i="3" s="1"/>
  <c r="U91" i="3"/>
  <c r="V91" i="3" s="1"/>
  <c r="AA154" i="3"/>
  <c r="AB154" i="3" s="1"/>
  <c r="T132" i="3"/>
  <c r="V132" i="3" s="1"/>
  <c r="Q130" i="3"/>
  <c r="U130" i="3" s="1"/>
  <c r="S129" i="3"/>
  <c r="Z129" i="3" s="1"/>
  <c r="R126" i="3"/>
  <c r="W126" i="3" s="1"/>
  <c r="AA124" i="3"/>
  <c r="AB124" i="3" s="1"/>
  <c r="T121" i="3"/>
  <c r="V121" i="3" s="1"/>
  <c r="S113" i="3"/>
  <c r="Z113" i="3" s="1"/>
  <c r="Q98" i="3"/>
  <c r="U98" i="3" s="1"/>
  <c r="Z133" i="3"/>
  <c r="AB133" i="3" s="1"/>
  <c r="Q126" i="3"/>
  <c r="T126" i="3" s="1"/>
  <c r="R122" i="3"/>
  <c r="W122" i="3" s="1"/>
  <c r="S109" i="3"/>
  <c r="Z109" i="3" s="1"/>
  <c r="X92" i="3"/>
  <c r="Z91" i="3"/>
  <c r="AA91" i="3"/>
  <c r="Q122" i="3"/>
  <c r="T122" i="3" s="1"/>
  <c r="R118" i="3"/>
  <c r="W118" i="3" s="1"/>
  <c r="S105" i="3"/>
  <c r="Z105" i="3" s="1"/>
  <c r="T101" i="3"/>
  <c r="U101" i="3"/>
  <c r="X97" i="3"/>
  <c r="T136" i="3"/>
  <c r="AB134" i="3"/>
  <c r="T133" i="3"/>
  <c r="V133" i="3" s="1"/>
  <c r="Q118" i="3"/>
  <c r="T118" i="3" s="1"/>
  <c r="R114" i="3"/>
  <c r="X114" i="3" s="1"/>
  <c r="T109" i="3"/>
  <c r="V109" i="3" s="1"/>
  <c r="S101" i="3"/>
  <c r="AA101" i="3" s="1"/>
  <c r="T97" i="3"/>
  <c r="U97" i="3"/>
  <c r="Z95" i="3"/>
  <c r="AA95" i="3"/>
  <c r="S93" i="3"/>
  <c r="Z93" i="3" s="1"/>
  <c r="Q96" i="3"/>
  <c r="U96" i="3" s="1"/>
  <c r="Q92" i="3"/>
  <c r="U92" i="3" s="1"/>
  <c r="R127" i="3"/>
  <c r="W127" i="3" s="1"/>
  <c r="R123" i="3"/>
  <c r="W123" i="3" s="1"/>
  <c r="R119" i="3"/>
  <c r="W119" i="3" s="1"/>
  <c r="R115" i="3"/>
  <c r="W115" i="3" s="1"/>
  <c r="R111" i="3"/>
  <c r="W111" i="3" s="1"/>
  <c r="R107" i="3"/>
  <c r="W107" i="3" s="1"/>
  <c r="R103" i="3"/>
  <c r="W103" i="3" s="1"/>
  <c r="U93" i="3"/>
  <c r="AA141" i="22"/>
  <c r="Z141" i="22"/>
  <c r="U140" i="22"/>
  <c r="T140" i="22"/>
  <c r="U117" i="22"/>
  <c r="T117" i="22"/>
  <c r="T101" i="22"/>
  <c r="U101" i="22"/>
  <c r="U144" i="22"/>
  <c r="T144" i="22"/>
  <c r="BB112" i="22"/>
  <c r="BA112" i="22"/>
  <c r="AA153" i="22"/>
  <c r="Z153" i="22"/>
  <c r="U133" i="22"/>
  <c r="T133" i="22"/>
  <c r="AA154" i="22"/>
  <c r="BA152" i="22"/>
  <c r="Z145" i="22"/>
  <c r="AB145" i="22" s="1"/>
  <c r="AE145" i="22" s="1"/>
  <c r="BI145" i="22" s="1"/>
  <c r="Z142" i="22"/>
  <c r="BA133" i="22"/>
  <c r="BC133" i="22" s="1"/>
  <c r="BF133" i="22" s="1"/>
  <c r="BL133" i="22" s="1"/>
  <c r="S130" i="22"/>
  <c r="Z130" i="22" s="1"/>
  <c r="T118" i="22"/>
  <c r="T113" i="22"/>
  <c r="V113" i="22" s="1"/>
  <c r="AC113" i="22" s="1"/>
  <c r="BG113" i="22" s="1"/>
  <c r="AA111" i="22"/>
  <c r="AA155" i="22"/>
  <c r="AB155" i="22" s="1"/>
  <c r="AE155" i="22" s="1"/>
  <c r="BI155" i="22" s="1"/>
  <c r="AA150" i="22"/>
  <c r="T148" i="22"/>
  <c r="V148" i="22" s="1"/>
  <c r="AC148" i="22" s="1"/>
  <c r="BG148" i="22" s="1"/>
  <c r="AT143" i="22"/>
  <c r="BB143" i="22" s="1"/>
  <c r="Z139" i="22"/>
  <c r="AB139" i="22" s="1"/>
  <c r="AE139" i="22" s="1"/>
  <c r="BI139" i="22" s="1"/>
  <c r="AA135" i="22"/>
  <c r="T127" i="22"/>
  <c r="V127" i="22" s="1"/>
  <c r="AC127" i="22" s="1"/>
  <c r="BG127" i="22" s="1"/>
  <c r="BB117" i="22"/>
  <c r="BB109" i="22"/>
  <c r="BA106" i="22"/>
  <c r="BC106" i="22" s="1"/>
  <c r="BF106" i="22" s="1"/>
  <c r="BL106" i="22" s="1"/>
  <c r="Z104" i="22"/>
  <c r="AB104" i="22" s="1"/>
  <c r="AE104" i="22" s="1"/>
  <c r="BI104" i="22" s="1"/>
  <c r="U103" i="22"/>
  <c r="Z96" i="22"/>
  <c r="AB96" i="22" s="1"/>
  <c r="AE96" i="22" s="1"/>
  <c r="BI96" i="22" s="1"/>
  <c r="U95" i="22"/>
  <c r="Z150" i="22"/>
  <c r="AA138" i="22"/>
  <c r="AB138" i="22" s="1"/>
  <c r="AE138" i="22" s="1"/>
  <c r="BI138" i="22" s="1"/>
  <c r="BB132" i="22"/>
  <c r="Z132" i="22"/>
  <c r="AB132" i="22" s="1"/>
  <c r="AE132" i="22" s="1"/>
  <c r="BI132" i="22" s="1"/>
  <c r="AA131" i="22"/>
  <c r="AB131" i="22" s="1"/>
  <c r="AE131" i="22" s="1"/>
  <c r="BI131" i="22" s="1"/>
  <c r="BA117" i="22"/>
  <c r="BC117" i="22" s="1"/>
  <c r="BF117" i="22" s="1"/>
  <c r="BL117" i="22" s="1"/>
  <c r="AV111" i="22"/>
  <c r="AW111" i="22" s="1"/>
  <c r="BD111" i="22" s="1"/>
  <c r="BJ111" i="22" s="1"/>
  <c r="BA109" i="22"/>
  <c r="BB155" i="22"/>
  <c r="T154" i="22"/>
  <c r="V154" i="22" s="1"/>
  <c r="AC154" i="22" s="1"/>
  <c r="BG154" i="22" s="1"/>
  <c r="AA118" i="22"/>
  <c r="AB118" i="22" s="1"/>
  <c r="AE118" i="22" s="1"/>
  <c r="BI118" i="22" s="1"/>
  <c r="BA155" i="22"/>
  <c r="BB154" i="22"/>
  <c r="Z122" i="22"/>
  <c r="BA94" i="22"/>
  <c r="AT149" i="22"/>
  <c r="BA149" i="22" s="1"/>
  <c r="U123" i="22"/>
  <c r="BA120" i="22"/>
  <c r="Z110" i="22"/>
  <c r="AB110" i="22" s="1"/>
  <c r="AE110" i="22" s="1"/>
  <c r="BI110" i="22" s="1"/>
  <c r="BA102" i="22"/>
  <c r="BC102" i="22" s="1"/>
  <c r="BF102" i="22" s="1"/>
  <c r="BL102" i="22" s="1"/>
  <c r="Z100" i="22"/>
  <c r="AB100" i="22" s="1"/>
  <c r="AE100" i="22" s="1"/>
  <c r="BI100" i="22" s="1"/>
  <c r="AA147" i="22"/>
  <c r="Z147" i="22"/>
  <c r="S128" i="22"/>
  <c r="Z128" i="22" s="1"/>
  <c r="BA151" i="22"/>
  <c r="BC151" i="22" s="1"/>
  <c r="BF151" i="22" s="1"/>
  <c r="BL151" i="22" s="1"/>
  <c r="T151" i="22"/>
  <c r="U151" i="22"/>
  <c r="BA148" i="22"/>
  <c r="BB141" i="22"/>
  <c r="AR136" i="22"/>
  <c r="AV136" i="22" s="1"/>
  <c r="S129" i="22"/>
  <c r="Z129" i="22" s="1"/>
  <c r="AT124" i="22"/>
  <c r="BB124" i="22" s="1"/>
  <c r="Z152" i="22"/>
  <c r="AA152" i="22"/>
  <c r="Z149" i="22"/>
  <c r="AB149" i="22" s="1"/>
  <c r="AE149" i="22" s="1"/>
  <c r="BI149" i="22" s="1"/>
  <c r="AA146" i="22"/>
  <c r="AA143" i="22"/>
  <c r="BA142" i="22"/>
  <c r="BB142" i="22"/>
  <c r="Q142" i="22"/>
  <c r="U142" i="22" s="1"/>
  <c r="BA141" i="22"/>
  <c r="BA139" i="22"/>
  <c r="BC139" i="22" s="1"/>
  <c r="BF139" i="22" s="1"/>
  <c r="BL139" i="22" s="1"/>
  <c r="T139" i="22"/>
  <c r="U139" i="22"/>
  <c r="AR144" i="22"/>
  <c r="AU144" i="22" s="1"/>
  <c r="BB153" i="22"/>
  <c r="BC153" i="22" s="1"/>
  <c r="BF153" i="22" s="1"/>
  <c r="BL153" i="22" s="1"/>
  <c r="Z146" i="22"/>
  <c r="BB144" i="22"/>
  <c r="Z143" i="22"/>
  <c r="AR140" i="22"/>
  <c r="AU140" i="22" s="1"/>
  <c r="Z140" i="22"/>
  <c r="AA140" i="22"/>
  <c r="BB137" i="22"/>
  <c r="AA151" i="22"/>
  <c r="BA150" i="22"/>
  <c r="BB150" i="22"/>
  <c r="Q150" i="22"/>
  <c r="U150" i="22" s="1"/>
  <c r="BA147" i="22"/>
  <c r="BC147" i="22" s="1"/>
  <c r="BF147" i="22" s="1"/>
  <c r="BL147" i="22" s="1"/>
  <c r="T147" i="22"/>
  <c r="U147" i="22"/>
  <c r="BA144" i="22"/>
  <c r="BA137" i="22"/>
  <c r="Z137" i="22"/>
  <c r="AA137" i="22"/>
  <c r="BB136" i="22"/>
  <c r="BC136" i="22" s="1"/>
  <c r="BF136" i="22" s="1"/>
  <c r="BL136" i="22" s="1"/>
  <c r="T136" i="22"/>
  <c r="V136" i="22" s="1"/>
  <c r="AC136" i="22" s="1"/>
  <c r="BG136" i="22" s="1"/>
  <c r="Q134" i="22"/>
  <c r="U134" i="22" s="1"/>
  <c r="AU131" i="22"/>
  <c r="AT126" i="22"/>
  <c r="BB126" i="22" s="1"/>
  <c r="Z151" i="22"/>
  <c r="AR148" i="22"/>
  <c r="AV148" i="22" s="1"/>
  <c r="Z148" i="22"/>
  <c r="AA148" i="22"/>
  <c r="BA138" i="22"/>
  <c r="BB138" i="22"/>
  <c r="Q138" i="22"/>
  <c r="U138" i="22" s="1"/>
  <c r="Q155" i="22"/>
  <c r="U155" i="22" s="1"/>
  <c r="AR149" i="22"/>
  <c r="AV149" i="22" s="1"/>
  <c r="BB145" i="22"/>
  <c r="BC145" i="22" s="1"/>
  <c r="BF145" i="22" s="1"/>
  <c r="BL145" i="22" s="1"/>
  <c r="S144" i="22"/>
  <c r="Z144" i="22" s="1"/>
  <c r="S136" i="22"/>
  <c r="AA136" i="22" s="1"/>
  <c r="BA135" i="22"/>
  <c r="BB135" i="22"/>
  <c r="BA154" i="22"/>
  <c r="BC154" i="22" s="1"/>
  <c r="BF154" i="22" s="1"/>
  <c r="BL154" i="22" s="1"/>
  <c r="BA146" i="22"/>
  <c r="BB146" i="22"/>
  <c r="Q146" i="22"/>
  <c r="U146" i="22" s="1"/>
  <c r="T143" i="22"/>
  <c r="U143" i="22"/>
  <c r="BA140" i="22"/>
  <c r="AU137" i="22"/>
  <c r="BK137" i="22" s="1"/>
  <c r="AV137" i="22"/>
  <c r="T132" i="22"/>
  <c r="BB131" i="22"/>
  <c r="BC131" i="22" s="1"/>
  <c r="BF131" i="22" s="1"/>
  <c r="BL131" i="22" s="1"/>
  <c r="Q128" i="22"/>
  <c r="U128" i="22" s="1"/>
  <c r="BB127" i="22"/>
  <c r="BC127" i="22" s="1"/>
  <c r="BF127" i="22" s="1"/>
  <c r="BL127" i="22" s="1"/>
  <c r="AU124" i="22"/>
  <c r="BK124" i="22" s="1"/>
  <c r="T122" i="22"/>
  <c r="U122" i="22"/>
  <c r="S121" i="22"/>
  <c r="AA121" i="22" s="1"/>
  <c r="BA116" i="22"/>
  <c r="BB116" i="22"/>
  <c r="Z102" i="22"/>
  <c r="AA102" i="22"/>
  <c r="U135" i="22"/>
  <c r="BA132" i="22"/>
  <c r="BB129" i="22"/>
  <c r="BC129" i="22" s="1"/>
  <c r="BF129" i="22" s="1"/>
  <c r="BL129" i="22" s="1"/>
  <c r="BA128" i="22"/>
  <c r="BB128" i="22"/>
  <c r="S125" i="22"/>
  <c r="Z125" i="22" s="1"/>
  <c r="AR110" i="22"/>
  <c r="AV110" i="22" s="1"/>
  <c r="AT123" i="22"/>
  <c r="BA123" i="22" s="1"/>
  <c r="AT99" i="22"/>
  <c r="BB99" i="22" s="1"/>
  <c r="Z134" i="22"/>
  <c r="AB134" i="22" s="1"/>
  <c r="AE134" i="22" s="1"/>
  <c r="BI134" i="22" s="1"/>
  <c r="AA133" i="22"/>
  <c r="AB133" i="22" s="1"/>
  <c r="AE133" i="22" s="1"/>
  <c r="BI133" i="22" s="1"/>
  <c r="T131" i="22"/>
  <c r="V131" i="22" s="1"/>
  <c r="AC131" i="22" s="1"/>
  <c r="BG131" i="22" s="1"/>
  <c r="Z127" i="22"/>
  <c r="AB127" i="22" s="1"/>
  <c r="AE127" i="22" s="1"/>
  <c r="BI127" i="22" s="1"/>
  <c r="U126" i="22"/>
  <c r="V126" i="22" s="1"/>
  <c r="AC126" i="22" s="1"/>
  <c r="BG126" i="22" s="1"/>
  <c r="BA125" i="22"/>
  <c r="BB125" i="22"/>
  <c r="T94" i="22"/>
  <c r="U94" i="22"/>
  <c r="AT119" i="22"/>
  <c r="BA119" i="22" s="1"/>
  <c r="S112" i="22"/>
  <c r="AA112" i="22" s="1"/>
  <c r="T135" i="22"/>
  <c r="Z126" i="22"/>
  <c r="AA126" i="22"/>
  <c r="Z116" i="22"/>
  <c r="AA116" i="22"/>
  <c r="T110" i="22"/>
  <c r="U110" i="22"/>
  <c r="BA96" i="22"/>
  <c r="BB96" i="22"/>
  <c r="T129" i="22"/>
  <c r="U129" i="22"/>
  <c r="T123" i="22"/>
  <c r="T119" i="22"/>
  <c r="BA115" i="22"/>
  <c r="BB115" i="22"/>
  <c r="Z114" i="22"/>
  <c r="AB114" i="22" s="1"/>
  <c r="AE114" i="22" s="1"/>
  <c r="BI114" i="22" s="1"/>
  <c r="T112" i="22"/>
  <c r="U112" i="22"/>
  <c r="BA108" i="22"/>
  <c r="BC108" i="22" s="1"/>
  <c r="BF108" i="22" s="1"/>
  <c r="BL108" i="22" s="1"/>
  <c r="AT107" i="22"/>
  <c r="BB107" i="22" s="1"/>
  <c r="BC94" i="22"/>
  <c r="BF94" i="22" s="1"/>
  <c r="BL94" i="22" s="1"/>
  <c r="BA104" i="22"/>
  <c r="BB104" i="22"/>
  <c r="T102" i="22"/>
  <c r="U102" i="22"/>
  <c r="S101" i="22"/>
  <c r="Z101" i="22" s="1"/>
  <c r="BA92" i="22"/>
  <c r="BB92" i="22"/>
  <c r="T124" i="22"/>
  <c r="V124" i="22" s="1"/>
  <c r="AC124" i="22" s="1"/>
  <c r="BG124" i="22" s="1"/>
  <c r="AA122" i="22"/>
  <c r="BB120" i="22"/>
  <c r="T120" i="22"/>
  <c r="V120" i="22" s="1"/>
  <c r="AC120" i="22" s="1"/>
  <c r="BG120" i="22" s="1"/>
  <c r="AU118" i="22"/>
  <c r="AW118" i="22" s="1"/>
  <c r="BD118" i="22" s="1"/>
  <c r="BJ118" i="22" s="1"/>
  <c r="Z117" i="22"/>
  <c r="AA117" i="22"/>
  <c r="T115" i="22"/>
  <c r="BA114" i="22"/>
  <c r="BC114" i="22" s="1"/>
  <c r="BF114" i="22" s="1"/>
  <c r="BL114" i="22" s="1"/>
  <c r="U114" i="22"/>
  <c r="V114" i="22" s="1"/>
  <c r="AC114" i="22" s="1"/>
  <c r="BG114" i="22" s="1"/>
  <c r="AR113" i="22"/>
  <c r="AV113" i="22" s="1"/>
  <c r="Z113" i="22"/>
  <c r="AA113" i="22"/>
  <c r="BB110" i="22"/>
  <c r="Z109" i="22"/>
  <c r="AA109" i="22"/>
  <c r="Q108" i="22"/>
  <c r="U108" i="22" s="1"/>
  <c r="Z98" i="22"/>
  <c r="AA98" i="22"/>
  <c r="AT95" i="22"/>
  <c r="BA95" i="22" s="1"/>
  <c r="U125" i="22"/>
  <c r="V125" i="22" s="1"/>
  <c r="AC125" i="22" s="1"/>
  <c r="BG125" i="22" s="1"/>
  <c r="S124" i="22"/>
  <c r="Z124" i="22" s="1"/>
  <c r="AT122" i="22"/>
  <c r="BA122" i="22" s="1"/>
  <c r="U121" i="22"/>
  <c r="V121" i="22" s="1"/>
  <c r="AC121" i="22" s="1"/>
  <c r="BG121" i="22" s="1"/>
  <c r="S120" i="22"/>
  <c r="Z120" i="22" s="1"/>
  <c r="AT118" i="22"/>
  <c r="BA118" i="22" s="1"/>
  <c r="U116" i="22"/>
  <c r="BA111" i="22"/>
  <c r="BB111" i="22"/>
  <c r="Q111" i="22"/>
  <c r="U111" i="22" s="1"/>
  <c r="BA110" i="22"/>
  <c r="AR109" i="22"/>
  <c r="AV109" i="22" s="1"/>
  <c r="AU104" i="22"/>
  <c r="BK104" i="22" s="1"/>
  <c r="AA123" i="22"/>
  <c r="AB123" i="22" s="1"/>
  <c r="AE123" i="22" s="1"/>
  <c r="BI123" i="22" s="1"/>
  <c r="BB121" i="22"/>
  <c r="BC121" i="22" s="1"/>
  <c r="BF121" i="22" s="1"/>
  <c r="BL121" i="22" s="1"/>
  <c r="AA119" i="22"/>
  <c r="AB119" i="22" s="1"/>
  <c r="AE119" i="22" s="1"/>
  <c r="BI119" i="22" s="1"/>
  <c r="U118" i="22"/>
  <c r="AA115" i="22"/>
  <c r="Z106" i="22"/>
  <c r="AA106" i="22"/>
  <c r="AT103" i="22"/>
  <c r="BA103" i="22" s="1"/>
  <c r="BA100" i="22"/>
  <c r="BB100" i="22"/>
  <c r="T98" i="22"/>
  <c r="U98" i="22"/>
  <c r="S97" i="22"/>
  <c r="Z97" i="22" s="1"/>
  <c r="Z92" i="22"/>
  <c r="AB92" i="22" s="1"/>
  <c r="AE92" i="22" s="1"/>
  <c r="BI92" i="22" s="1"/>
  <c r="Z115" i="22"/>
  <c r="BB113" i="22"/>
  <c r="Z94" i="22"/>
  <c r="AA94" i="22"/>
  <c r="BA113" i="22"/>
  <c r="T106" i="22"/>
  <c r="U106" i="22"/>
  <c r="S105" i="22"/>
  <c r="AA105" i="22" s="1"/>
  <c r="S93" i="22"/>
  <c r="Z93" i="22" s="1"/>
  <c r="T107" i="22"/>
  <c r="V107" i="22" s="1"/>
  <c r="AC107" i="22" s="1"/>
  <c r="BG107" i="22" s="1"/>
  <c r="T103" i="22"/>
  <c r="T99" i="22"/>
  <c r="T95" i="22"/>
  <c r="S107" i="22"/>
  <c r="Z107" i="22" s="1"/>
  <c r="AT105" i="22"/>
  <c r="BB105" i="22" s="1"/>
  <c r="U104" i="22"/>
  <c r="S103" i="22"/>
  <c r="Z103" i="22" s="1"/>
  <c r="AT101" i="22"/>
  <c r="BA101" i="22" s="1"/>
  <c r="U100" i="22"/>
  <c r="S99" i="22"/>
  <c r="Z99" i="22" s="1"/>
  <c r="AT97" i="22"/>
  <c r="BA97" i="22" s="1"/>
  <c r="U96" i="22"/>
  <c r="S95" i="22"/>
  <c r="AA95" i="22" s="1"/>
  <c r="AT93" i="22"/>
  <c r="BA93" i="22" s="1"/>
  <c r="U92" i="22"/>
  <c r="T104" i="22"/>
  <c r="T100" i="22"/>
  <c r="AU98" i="22"/>
  <c r="T96" i="22"/>
  <c r="T92" i="22"/>
  <c r="U93" i="22"/>
  <c r="V93" i="22" s="1"/>
  <c r="AC93" i="22" s="1"/>
  <c r="BG93" i="22" s="1"/>
  <c r="S151" i="10"/>
  <c r="S134" i="10"/>
  <c r="S122" i="10"/>
  <c r="S114" i="10"/>
  <c r="S106" i="10"/>
  <c r="S98" i="10"/>
  <c r="S102" i="10"/>
  <c r="S135" i="10"/>
  <c r="S154" i="10"/>
  <c r="S120" i="10"/>
  <c r="S112" i="10"/>
  <c r="S104" i="10"/>
  <c r="O149" i="9"/>
  <c r="O136" i="9"/>
  <c r="O131" i="9"/>
  <c r="O117" i="9"/>
  <c r="O151" i="9"/>
  <c r="O137" i="9"/>
  <c r="O124" i="9"/>
  <c r="O119" i="9"/>
  <c r="O107" i="9"/>
  <c r="O105" i="9"/>
  <c r="O92" i="9"/>
  <c r="O125" i="9"/>
  <c r="O95" i="9"/>
  <c r="O93" i="9"/>
  <c r="O145" i="9"/>
  <c r="O132" i="9"/>
  <c r="O127" i="9"/>
  <c r="O113" i="9"/>
  <c r="O103" i="9"/>
  <c r="O153" i="9"/>
  <c r="O140" i="9"/>
  <c r="O135" i="9"/>
  <c r="O121" i="9"/>
  <c r="O108" i="9"/>
  <c r="O91" i="9"/>
  <c r="O141" i="9"/>
  <c r="O128" i="9"/>
  <c r="O123" i="9"/>
  <c r="O109" i="9"/>
  <c r="O96" i="9"/>
  <c r="T94" i="11" l="1"/>
  <c r="V94" i="11" s="1"/>
  <c r="T136" i="11"/>
  <c r="V136" i="11" s="1"/>
  <c r="X141" i="3"/>
  <c r="X105" i="3"/>
  <c r="X95" i="3"/>
  <c r="Y132" i="3"/>
  <c r="X99" i="3"/>
  <c r="AA109" i="3"/>
  <c r="AU135" i="22"/>
  <c r="AV134" i="22"/>
  <c r="AV145" i="22"/>
  <c r="AV141" i="22"/>
  <c r="AB154" i="22"/>
  <c r="AE154" i="22" s="1"/>
  <c r="BI154" i="22" s="1"/>
  <c r="AV107" i="22"/>
  <c r="AW107" i="22" s="1"/>
  <c r="BD107" i="22" s="1"/>
  <c r="BJ107" i="22" s="1"/>
  <c r="AV114" i="22"/>
  <c r="AW114" i="22" s="1"/>
  <c r="BD114" i="22" s="1"/>
  <c r="AU112" i="22"/>
  <c r="BK112" i="22" s="1"/>
  <c r="AV115" i="22"/>
  <c r="AV129" i="22"/>
  <c r="AW129" i="22" s="1"/>
  <c r="BD129" i="22" s="1"/>
  <c r="BJ129" i="22" s="1"/>
  <c r="X125" i="3"/>
  <c r="Y125" i="3" s="1"/>
  <c r="AU126" i="22"/>
  <c r="AW126" i="22" s="1"/>
  <c r="BD126" i="22" s="1"/>
  <c r="BJ126" i="22" s="1"/>
  <c r="X93" i="3"/>
  <c r="V127" i="3"/>
  <c r="T120" i="11"/>
  <c r="V120" i="11" s="1"/>
  <c r="AU152" i="22"/>
  <c r="AW152" i="22" s="1"/>
  <c r="BD152" i="22" s="1"/>
  <c r="BJ152" i="22" s="1"/>
  <c r="V92" i="22"/>
  <c r="AC92" i="22" s="1"/>
  <c r="BG92" i="22" s="1"/>
  <c r="AU154" i="22"/>
  <c r="AW154" i="22" s="1"/>
  <c r="BD154" i="22" s="1"/>
  <c r="X138" i="3"/>
  <c r="Y138" i="3" s="1"/>
  <c r="V143" i="3"/>
  <c r="X121" i="3"/>
  <c r="X148" i="3"/>
  <c r="Y148" i="3" s="1"/>
  <c r="T110" i="11"/>
  <c r="V110" i="11" s="1"/>
  <c r="T112" i="11"/>
  <c r="V112" i="11" s="1"/>
  <c r="T128" i="11"/>
  <c r="V128" i="11" s="1"/>
  <c r="T96" i="11"/>
  <c r="V96" i="11" s="1"/>
  <c r="T153" i="11"/>
  <c r="V153" i="11" s="1"/>
  <c r="V93" i="3"/>
  <c r="Z137" i="3"/>
  <c r="AB137" i="3" s="1"/>
  <c r="T103" i="11"/>
  <c r="V103" i="11" s="1"/>
  <c r="T119" i="11"/>
  <c r="V119" i="11" s="1"/>
  <c r="T117" i="11"/>
  <c r="V117" i="11" s="1"/>
  <c r="BK111" i="22"/>
  <c r="T129" i="11"/>
  <c r="V129" i="11" s="1"/>
  <c r="T137" i="11"/>
  <c r="V137" i="11" s="1"/>
  <c r="AB128" i="3"/>
  <c r="S143" i="11"/>
  <c r="T143" i="11" s="1"/>
  <c r="V143" i="11" s="1"/>
  <c r="T97" i="11"/>
  <c r="V97" i="11" s="1"/>
  <c r="T106" i="11"/>
  <c r="V106" i="11" s="1"/>
  <c r="AV150" i="22"/>
  <c r="AW150" i="22" s="1"/>
  <c r="BD150" i="22" s="1"/>
  <c r="BJ150" i="22" s="1"/>
  <c r="W117" i="3"/>
  <c r="Y117" i="3" s="1"/>
  <c r="BK152" i="22"/>
  <c r="T105" i="11"/>
  <c r="V105" i="11" s="1"/>
  <c r="X100" i="3"/>
  <c r="U122" i="3"/>
  <c r="V111" i="3"/>
  <c r="T113" i="11"/>
  <c r="V113" i="11" s="1"/>
  <c r="T145" i="11"/>
  <c r="V145" i="11" s="1"/>
  <c r="X124" i="3"/>
  <c r="Y124" i="3" s="1"/>
  <c r="AC124" i="3" s="1"/>
  <c r="S108" i="11"/>
  <c r="AB135" i="22"/>
  <c r="AE135" i="22" s="1"/>
  <c r="BI135" i="22" s="1"/>
  <c r="AU100" i="22"/>
  <c r="BK100" i="22" s="1"/>
  <c r="AV116" i="22"/>
  <c r="AV120" i="22"/>
  <c r="AW120" i="22" s="1"/>
  <c r="BD120" i="22" s="1"/>
  <c r="BJ120" i="22" s="1"/>
  <c r="AV93" i="22"/>
  <c r="AW93" i="22" s="1"/>
  <c r="BD93" i="22" s="1"/>
  <c r="BJ93" i="22" s="1"/>
  <c r="V103" i="22"/>
  <c r="AC103" i="22" s="1"/>
  <c r="BG103" i="22" s="1"/>
  <c r="AV127" i="22"/>
  <c r="AW127" i="22" s="1"/>
  <c r="BD127" i="22" s="1"/>
  <c r="BJ127" i="22" s="1"/>
  <c r="AU125" i="22"/>
  <c r="AW125" i="22" s="1"/>
  <c r="BD125" i="22" s="1"/>
  <c r="BJ125" i="22" s="1"/>
  <c r="AU108" i="22"/>
  <c r="AW108" i="22" s="1"/>
  <c r="BD108" i="22" s="1"/>
  <c r="BJ108" i="22" s="1"/>
  <c r="BK92" i="22"/>
  <c r="BK131" i="22"/>
  <c r="BK132" i="22"/>
  <c r="V119" i="22"/>
  <c r="AC119" i="22" s="1"/>
  <c r="BG119" i="22" s="1"/>
  <c r="AV130" i="22"/>
  <c r="AU155" i="22"/>
  <c r="AW155" i="22" s="1"/>
  <c r="BD155" i="22" s="1"/>
  <c r="BJ155" i="22" s="1"/>
  <c r="BK93" i="22"/>
  <c r="BK99" i="22"/>
  <c r="AU94" i="22"/>
  <c r="AU102" i="22"/>
  <c r="BK102" i="22" s="1"/>
  <c r="AV94" i="22"/>
  <c r="AW94" i="22" s="1"/>
  <c r="BD94" i="22" s="1"/>
  <c r="BJ94" i="22" s="1"/>
  <c r="AV102" i="22"/>
  <c r="AV106" i="22"/>
  <c r="AW106" i="22" s="1"/>
  <c r="BD106" i="22" s="1"/>
  <c r="BJ106" i="22" s="1"/>
  <c r="AU97" i="22"/>
  <c r="AW97" i="22" s="1"/>
  <c r="BD97" i="22" s="1"/>
  <c r="BJ97" i="22" s="1"/>
  <c r="AV119" i="22"/>
  <c r="AW119" i="22" s="1"/>
  <c r="BD119" i="22" s="1"/>
  <c r="BJ119" i="22" s="1"/>
  <c r="AU121" i="22"/>
  <c r="AW121" i="22" s="1"/>
  <c r="BD121" i="22" s="1"/>
  <c r="BJ121" i="22" s="1"/>
  <c r="V143" i="22"/>
  <c r="AC143" i="22" s="1"/>
  <c r="BG143" i="22" s="1"/>
  <c r="AU130" i="22"/>
  <c r="BK130" i="22" s="1"/>
  <c r="AV99" i="22"/>
  <c r="AW99" i="22" s="1"/>
  <c r="BD99" i="22" s="1"/>
  <c r="BJ99" i="22" s="1"/>
  <c r="AV132" i="22"/>
  <c r="AW132" i="22" s="1"/>
  <c r="BD132" i="22" s="1"/>
  <c r="BJ132" i="22" s="1"/>
  <c r="BK141" i="22"/>
  <c r="BK116" i="22"/>
  <c r="BK119" i="22"/>
  <c r="BK121" i="22"/>
  <c r="BK98" i="22"/>
  <c r="BK94" i="22"/>
  <c r="BK154" i="22"/>
  <c r="BK114" i="22"/>
  <c r="AV146" i="22"/>
  <c r="AW146" i="22" s="1"/>
  <c r="BD146" i="22" s="1"/>
  <c r="BJ146" i="22" s="1"/>
  <c r="BC141" i="22"/>
  <c r="BF141" i="22" s="1"/>
  <c r="BL141" i="22" s="1"/>
  <c r="AV143" i="22"/>
  <c r="AU143" i="22"/>
  <c r="AW143" i="22" s="1"/>
  <c r="BD143" i="22" s="1"/>
  <c r="BJ143" i="22" s="1"/>
  <c r="AV138" i="22"/>
  <c r="AU142" i="22"/>
  <c r="AU147" i="22"/>
  <c r="AW147" i="22" s="1"/>
  <c r="BD147" i="22" s="1"/>
  <c r="BJ147" i="22" s="1"/>
  <c r="BK147" i="22"/>
  <c r="BK150" i="22"/>
  <c r="BK135" i="22"/>
  <c r="BK125" i="22"/>
  <c r="AU101" i="22"/>
  <c r="AW101" i="22" s="1"/>
  <c r="BD101" i="22" s="1"/>
  <c r="BJ101" i="22" s="1"/>
  <c r="AV123" i="22"/>
  <c r="AW123" i="22" s="1"/>
  <c r="BD123" i="22" s="1"/>
  <c r="BJ123" i="22" s="1"/>
  <c r="AV96" i="22"/>
  <c r="AU133" i="22"/>
  <c r="AW133" i="22" s="1"/>
  <c r="BD133" i="22" s="1"/>
  <c r="BJ133" i="22" s="1"/>
  <c r="BB149" i="22"/>
  <c r="AV153" i="22"/>
  <c r="AW153" i="22" s="1"/>
  <c r="BD153" i="22" s="1"/>
  <c r="BJ153" i="22" s="1"/>
  <c r="AU117" i="22"/>
  <c r="BK117" i="22" s="1"/>
  <c r="AU128" i="22"/>
  <c r="BK128" i="22" s="1"/>
  <c r="AV128" i="22"/>
  <c r="BK140" i="22"/>
  <c r="BK144" i="22"/>
  <c r="BK155" i="22"/>
  <c r="BK103" i="22"/>
  <c r="AU138" i="22"/>
  <c r="BK126" i="22"/>
  <c r="AU122" i="22"/>
  <c r="AW122" i="22" s="1"/>
  <c r="BD122" i="22" s="1"/>
  <c r="BJ122" i="22" s="1"/>
  <c r="AU105" i="22"/>
  <c r="AW105" i="22" s="1"/>
  <c r="BD105" i="22" s="1"/>
  <c r="BJ105" i="22" s="1"/>
  <c r="AV92" i="22"/>
  <c r="AW92" i="22" s="1"/>
  <c r="BD92" i="22" s="1"/>
  <c r="BJ92" i="22" s="1"/>
  <c r="AU96" i="22"/>
  <c r="AB153" i="22"/>
  <c r="AE153" i="22" s="1"/>
  <c r="BI153" i="22" s="1"/>
  <c r="AV142" i="22"/>
  <c r="AU139" i="22"/>
  <c r="AW139" i="22" s="1"/>
  <c r="BD139" i="22" s="1"/>
  <c r="BJ139" i="22" s="1"/>
  <c r="BK139" i="22"/>
  <c r="BK153" i="22"/>
  <c r="BK101" i="22"/>
  <c r="BK123" i="22"/>
  <c r="BK127" i="22"/>
  <c r="X104" i="3"/>
  <c r="Y104" i="3" s="1"/>
  <c r="X137" i="3"/>
  <c r="X91" i="3"/>
  <c r="Y91" i="3" s="1"/>
  <c r="X140" i="3"/>
  <c r="Y140" i="3" s="1"/>
  <c r="X135" i="3"/>
  <c r="Y135" i="3" s="1"/>
  <c r="V137" i="3"/>
  <c r="X101" i="3"/>
  <c r="X129" i="3"/>
  <c r="Y129" i="3" s="1"/>
  <c r="Q154" i="11"/>
  <c r="U154" i="11" s="1"/>
  <c r="R111" i="11"/>
  <c r="T111" i="11" s="1"/>
  <c r="V111" i="11" s="1"/>
  <c r="R135" i="11"/>
  <c r="T135" i="11" s="1"/>
  <c r="V135" i="11" s="1"/>
  <c r="R138" i="11"/>
  <c r="T138" i="11" s="1"/>
  <c r="V138" i="11" s="1"/>
  <c r="X115" i="3"/>
  <c r="U94" i="3"/>
  <c r="V94" i="3" s="1"/>
  <c r="X144" i="3"/>
  <c r="Y144" i="3" s="1"/>
  <c r="X122" i="3"/>
  <c r="Y122" i="3" s="1"/>
  <c r="U146" i="3"/>
  <c r="V146" i="3" s="1"/>
  <c r="AB139" i="3"/>
  <c r="AA153" i="3"/>
  <c r="AB153" i="3" s="1"/>
  <c r="Y133" i="3"/>
  <c r="AC133" i="3" s="1"/>
  <c r="Y95" i="3"/>
  <c r="Y100" i="3"/>
  <c r="AC100" i="3" s="1"/>
  <c r="W146" i="3"/>
  <c r="Y146" i="3" s="1"/>
  <c r="AA98" i="3"/>
  <c r="AB98" i="3" s="1"/>
  <c r="AA99" i="22"/>
  <c r="AB99" i="22" s="1"/>
  <c r="AE99" i="22" s="1"/>
  <c r="BI99" i="22" s="1"/>
  <c r="Z95" i="22"/>
  <c r="AB95" i="22" s="1"/>
  <c r="AE95" i="22" s="1"/>
  <c r="BI95" i="22" s="1"/>
  <c r="AW117" i="22"/>
  <c r="BD117" i="22" s="1"/>
  <c r="BJ117" i="22" s="1"/>
  <c r="BC140" i="22"/>
  <c r="BF140" i="22" s="1"/>
  <c r="BL140" i="22" s="1"/>
  <c r="V130" i="22"/>
  <c r="AC130" i="22" s="1"/>
  <c r="BG130" i="22" s="1"/>
  <c r="AA103" i="22"/>
  <c r="AB103" i="22" s="1"/>
  <c r="AE103" i="22" s="1"/>
  <c r="BI103" i="22" s="1"/>
  <c r="V115" i="22"/>
  <c r="AC115" i="22" s="1"/>
  <c r="BG115" i="22" s="1"/>
  <c r="BA107" i="22"/>
  <c r="BC107" i="22" s="1"/>
  <c r="BF107" i="22" s="1"/>
  <c r="BL107" i="22" s="1"/>
  <c r="BC112" i="22"/>
  <c r="BF112" i="22" s="1"/>
  <c r="BL112" i="22" s="1"/>
  <c r="V144" i="22"/>
  <c r="AC144" i="22" s="1"/>
  <c r="BG144" i="22" s="1"/>
  <c r="AB111" i="22"/>
  <c r="AE111" i="22" s="1"/>
  <c r="BI111" i="22" s="1"/>
  <c r="V118" i="22"/>
  <c r="AC118" i="22" s="1"/>
  <c r="BG118" i="22" s="1"/>
  <c r="AA107" i="22"/>
  <c r="AB107" i="22" s="1"/>
  <c r="AE107" i="22" s="1"/>
  <c r="BI107" i="22" s="1"/>
  <c r="BA124" i="22"/>
  <c r="BC124" i="22" s="1"/>
  <c r="BF124" i="22" s="1"/>
  <c r="BL124" i="22" s="1"/>
  <c r="AU136" i="22"/>
  <c r="AA128" i="22"/>
  <c r="AB128" i="22" s="1"/>
  <c r="AE128" i="22" s="1"/>
  <c r="BI128" i="22" s="1"/>
  <c r="V95" i="22"/>
  <c r="AC95" i="22" s="1"/>
  <c r="BG95" i="22" s="1"/>
  <c r="BC142" i="22"/>
  <c r="BF142" i="22" s="1"/>
  <c r="BL142" i="22" s="1"/>
  <c r="BB93" i="22"/>
  <c r="BC93" i="22" s="1"/>
  <c r="BF93" i="22" s="1"/>
  <c r="BL93" i="22" s="1"/>
  <c r="BC113" i="22"/>
  <c r="BF113" i="22" s="1"/>
  <c r="BL113" i="22" s="1"/>
  <c r="AB106" i="22"/>
  <c r="AE106" i="22" s="1"/>
  <c r="BI106" i="22" s="1"/>
  <c r="T108" i="22"/>
  <c r="V108" i="22" s="1"/>
  <c r="AW115" i="22"/>
  <c r="BD115" i="22" s="1"/>
  <c r="BJ115" i="22" s="1"/>
  <c r="BC128" i="22"/>
  <c r="BF128" i="22" s="1"/>
  <c r="BL128" i="22" s="1"/>
  <c r="Z121" i="22"/>
  <c r="AB121" i="22" s="1"/>
  <c r="T128" i="22"/>
  <c r="V128" i="22" s="1"/>
  <c r="AC128" i="22" s="1"/>
  <c r="BG128" i="22" s="1"/>
  <c r="V132" i="22"/>
  <c r="AC132" i="22" s="1"/>
  <c r="BG132" i="22" s="1"/>
  <c r="AV144" i="22"/>
  <c r="AW144" i="22" s="1"/>
  <c r="BD144" i="22" s="1"/>
  <c r="BJ144" i="22" s="1"/>
  <c r="T142" i="22"/>
  <c r="V142" i="22" s="1"/>
  <c r="AC142" i="22" s="1"/>
  <c r="BG142" i="22" s="1"/>
  <c r="U152" i="22"/>
  <c r="V152" i="22" s="1"/>
  <c r="AC152" i="22" s="1"/>
  <c r="BG152" i="22" s="1"/>
  <c r="BC152" i="22"/>
  <c r="BF152" i="22" s="1"/>
  <c r="BL152" i="22" s="1"/>
  <c r="AU151" i="22"/>
  <c r="BK151" i="22" s="1"/>
  <c r="V99" i="22"/>
  <c r="AC99" i="22" s="1"/>
  <c r="BG99" i="22" s="1"/>
  <c r="AA125" i="22"/>
  <c r="AB125" i="22" s="1"/>
  <c r="AE125" i="22" s="1"/>
  <c r="BI125" i="22" s="1"/>
  <c r="BA126" i="22"/>
  <c r="BC126" i="22" s="1"/>
  <c r="BF126" i="22" s="1"/>
  <c r="BL126" i="22" s="1"/>
  <c r="BC148" i="22"/>
  <c r="BF148" i="22" s="1"/>
  <c r="BL148" i="22" s="1"/>
  <c r="AW135" i="22"/>
  <c r="BD135" i="22" s="1"/>
  <c r="BJ135" i="22" s="1"/>
  <c r="V140" i="22"/>
  <c r="AC140" i="22" s="1"/>
  <c r="BG140" i="22" s="1"/>
  <c r="S116" i="11"/>
  <c r="S93" i="11"/>
  <c r="R102" i="11"/>
  <c r="T102" i="11" s="1"/>
  <c r="V102" i="11" s="1"/>
  <c r="S124" i="11"/>
  <c r="S92" i="11"/>
  <c r="S140" i="11"/>
  <c r="S101" i="11"/>
  <c r="S122" i="11"/>
  <c r="X109" i="3"/>
  <c r="Y109" i="3" s="1"/>
  <c r="T106" i="3"/>
  <c r="V106" i="3" s="1"/>
  <c r="X154" i="3"/>
  <c r="Y105" i="3"/>
  <c r="Y141" i="3"/>
  <c r="AB107" i="3"/>
  <c r="U115" i="3"/>
  <c r="V115" i="3" s="1"/>
  <c r="X116" i="3"/>
  <c r="Y116" i="3" s="1"/>
  <c r="T148" i="3"/>
  <c r="V148" i="3" s="1"/>
  <c r="Y153" i="3"/>
  <c r="AB94" i="3"/>
  <c r="X108" i="3"/>
  <c r="Y108" i="3" s="1"/>
  <c r="AC108" i="3" s="1"/>
  <c r="V151" i="3"/>
  <c r="W112" i="3"/>
  <c r="Y112" i="3" s="1"/>
  <c r="AC112" i="3" s="1"/>
  <c r="W114" i="3"/>
  <c r="Y114" i="3" s="1"/>
  <c r="Y113" i="3"/>
  <c r="Y145" i="3"/>
  <c r="Y97" i="3"/>
  <c r="AA93" i="3"/>
  <c r="AB93" i="3" s="1"/>
  <c r="V136" i="3"/>
  <c r="AB109" i="3"/>
  <c r="T98" i="3"/>
  <c r="V98" i="3" s="1"/>
  <c r="X120" i="3"/>
  <c r="Y120" i="3" s="1"/>
  <c r="U114" i="3"/>
  <c r="V114" i="3" s="1"/>
  <c r="AA149" i="3"/>
  <c r="X139" i="3"/>
  <c r="Y139" i="3" s="1"/>
  <c r="X96" i="3"/>
  <c r="Y96" i="3" s="1"/>
  <c r="Y121" i="3"/>
  <c r="X149" i="3"/>
  <c r="Y149" i="3" s="1"/>
  <c r="AB120" i="3"/>
  <c r="AB104" i="3"/>
  <c r="AC104" i="3" s="1"/>
  <c r="V95" i="3"/>
  <c r="AB127" i="3"/>
  <c r="W94" i="3"/>
  <c r="Y94" i="3" s="1"/>
  <c r="W136" i="3"/>
  <c r="W128" i="3"/>
  <c r="U135" i="3"/>
  <c r="V135" i="3" s="1"/>
  <c r="AA130" i="22"/>
  <c r="V110" i="22"/>
  <c r="AC110" i="22" s="1"/>
  <c r="BG110" i="22" s="1"/>
  <c r="V116" i="22"/>
  <c r="AC116" i="22" s="1"/>
  <c r="BG116" i="22" s="1"/>
  <c r="V123" i="22"/>
  <c r="AC123" i="22" s="1"/>
  <c r="BG123" i="22" s="1"/>
  <c r="Z112" i="22"/>
  <c r="AB112" i="22" s="1"/>
  <c r="AE112" i="22" s="1"/>
  <c r="BI112" i="22" s="1"/>
  <c r="BA99" i="22"/>
  <c r="BC99" i="22" s="1"/>
  <c r="BF99" i="22" s="1"/>
  <c r="BL99" i="22" s="1"/>
  <c r="BC132" i="22"/>
  <c r="BF132" i="22" s="1"/>
  <c r="Z136" i="22"/>
  <c r="AB136" i="22" s="1"/>
  <c r="AA129" i="22"/>
  <c r="AB129" i="22" s="1"/>
  <c r="AE129" i="22" s="1"/>
  <c r="BI129" i="22" s="1"/>
  <c r="AB150" i="22"/>
  <c r="AE150" i="22" s="1"/>
  <c r="BI150" i="22" s="1"/>
  <c r="AB142" i="22"/>
  <c r="AE142" i="22" s="1"/>
  <c r="BI142" i="22" s="1"/>
  <c r="U105" i="22"/>
  <c r="V105" i="22" s="1"/>
  <c r="AC105" i="22" s="1"/>
  <c r="BG105" i="22" s="1"/>
  <c r="V149" i="22"/>
  <c r="AC149" i="22" s="1"/>
  <c r="BG149" i="22" s="1"/>
  <c r="AV103" i="22"/>
  <c r="AW103" i="22" s="1"/>
  <c r="BD103" i="22" s="1"/>
  <c r="BJ103" i="22" s="1"/>
  <c r="Z105" i="22"/>
  <c r="AB105" i="22" s="1"/>
  <c r="AE105" i="22" s="1"/>
  <c r="BI105" i="22" s="1"/>
  <c r="AB115" i="22"/>
  <c r="AE115" i="22" s="1"/>
  <c r="BI115" i="22" s="1"/>
  <c r="BC120" i="22"/>
  <c r="BF120" i="22" s="1"/>
  <c r="BL120" i="22" s="1"/>
  <c r="AW131" i="22"/>
  <c r="BD131" i="22" s="1"/>
  <c r="AU149" i="22"/>
  <c r="BK149" i="22" s="1"/>
  <c r="V133" i="22"/>
  <c r="BA143" i="22"/>
  <c r="BC143" i="22" s="1"/>
  <c r="BF143" i="22" s="1"/>
  <c r="BL143" i="22" s="1"/>
  <c r="V117" i="22"/>
  <c r="AC117" i="22" s="1"/>
  <c r="BG117" i="22" s="1"/>
  <c r="AB141" i="22"/>
  <c r="AE141" i="22" s="1"/>
  <c r="BI141" i="22" s="1"/>
  <c r="V137" i="22"/>
  <c r="AC137" i="22" s="1"/>
  <c r="BG137" i="22" s="1"/>
  <c r="T145" i="22"/>
  <c r="V145" i="22" s="1"/>
  <c r="AC145" i="22" s="1"/>
  <c r="BG145" i="22" s="1"/>
  <c r="T153" i="22"/>
  <c r="V153" i="22" s="1"/>
  <c r="S154" i="11"/>
  <c r="Q106" i="11"/>
  <c r="U106" i="11" s="1"/>
  <c r="Q122" i="11"/>
  <c r="U122" i="11" s="1"/>
  <c r="Q138" i="11"/>
  <c r="U138" i="11" s="1"/>
  <c r="Q98" i="11"/>
  <c r="U98" i="11" s="1"/>
  <c r="Q114" i="11"/>
  <c r="U114" i="11" s="1"/>
  <c r="Q130" i="11"/>
  <c r="U130" i="11" s="1"/>
  <c r="Q146" i="11"/>
  <c r="U146" i="11" s="1"/>
  <c r="R151" i="11"/>
  <c r="T151" i="11" s="1"/>
  <c r="V151" i="11" s="1"/>
  <c r="R127" i="11"/>
  <c r="T127" i="11" s="1"/>
  <c r="V127" i="11" s="1"/>
  <c r="R124" i="11"/>
  <c r="S132" i="11"/>
  <c r="Q107" i="11"/>
  <c r="U107" i="11" s="1"/>
  <c r="R140" i="11"/>
  <c r="R148" i="11"/>
  <c r="T148" i="11" s="1"/>
  <c r="V148" i="11" s="1"/>
  <c r="R100" i="11"/>
  <c r="T100" i="11" s="1"/>
  <c r="V100" i="11" s="1"/>
  <c r="Q91" i="11"/>
  <c r="U91" i="11" s="1"/>
  <c r="R95" i="11"/>
  <c r="T95" i="11" s="1"/>
  <c r="V95" i="11" s="1"/>
  <c r="Q99" i="11"/>
  <c r="U99" i="11" s="1"/>
  <c r="AA143" i="3"/>
  <c r="AB143" i="3" s="1"/>
  <c r="AB91" i="3"/>
  <c r="X134" i="3"/>
  <c r="Y134" i="3" s="1"/>
  <c r="AC134" i="3" s="1"/>
  <c r="X106" i="3"/>
  <c r="Y106" i="3" s="1"/>
  <c r="AB149" i="3"/>
  <c r="T105" i="3"/>
  <c r="V105" i="3" s="1"/>
  <c r="Y101" i="3"/>
  <c r="AB135" i="3"/>
  <c r="Z117" i="3"/>
  <c r="AB117" i="3" s="1"/>
  <c r="AB103" i="3"/>
  <c r="U118" i="3"/>
  <c r="Y137" i="3"/>
  <c r="AA105" i="3"/>
  <c r="AB105" i="3" s="1"/>
  <c r="AA113" i="3"/>
  <c r="AB113" i="3" s="1"/>
  <c r="X98" i="3"/>
  <c r="Y98" i="3" s="1"/>
  <c r="Y99" i="3"/>
  <c r="AC99" i="3" s="1"/>
  <c r="AA147" i="3"/>
  <c r="AB147" i="3" s="1"/>
  <c r="U110" i="3"/>
  <c r="V110" i="3" s="1"/>
  <c r="AB130" i="3"/>
  <c r="X150" i="3"/>
  <c r="Y150" i="3" s="1"/>
  <c r="AB123" i="3"/>
  <c r="Z97" i="3"/>
  <c r="AB97" i="3" s="1"/>
  <c r="T102" i="3"/>
  <c r="V102" i="3" s="1"/>
  <c r="AA125" i="3"/>
  <c r="AB125" i="3" s="1"/>
  <c r="AA121" i="3"/>
  <c r="AB121" i="3" s="1"/>
  <c r="Y154" i="3"/>
  <c r="T150" i="3"/>
  <c r="V150" i="3" s="1"/>
  <c r="Z151" i="3"/>
  <c r="AB151" i="3" s="1"/>
  <c r="T120" i="3"/>
  <c r="V120" i="3" s="1"/>
  <c r="U154" i="3"/>
  <c r="V154" i="3" s="1"/>
  <c r="V103" i="3"/>
  <c r="T96" i="3"/>
  <c r="V96" i="3" s="1"/>
  <c r="X103" i="3"/>
  <c r="Y103" i="3" s="1"/>
  <c r="X152" i="3"/>
  <c r="Y152" i="3" s="1"/>
  <c r="AB116" i="3"/>
  <c r="Z141" i="3"/>
  <c r="AB141" i="3" s="1"/>
  <c r="AB138" i="3"/>
  <c r="Z101" i="3"/>
  <c r="AB101" i="3" s="1"/>
  <c r="V118" i="3"/>
  <c r="V122" i="3"/>
  <c r="X126" i="3"/>
  <c r="Y126" i="3" s="1"/>
  <c r="AA136" i="3"/>
  <c r="AB136" i="3" s="1"/>
  <c r="X102" i="3"/>
  <c r="Y102" i="3" s="1"/>
  <c r="X110" i="3"/>
  <c r="Y110" i="3" s="1"/>
  <c r="V141" i="3"/>
  <c r="X131" i="3"/>
  <c r="Y131" i="3" s="1"/>
  <c r="AC131" i="3" s="1"/>
  <c r="T92" i="3"/>
  <c r="V92" i="3" s="1"/>
  <c r="Z145" i="3"/>
  <c r="AB145" i="3" s="1"/>
  <c r="V145" i="3"/>
  <c r="Y115" i="3"/>
  <c r="Y92" i="3"/>
  <c r="AA129" i="3"/>
  <c r="AB129" i="3" s="1"/>
  <c r="X127" i="3"/>
  <c r="Y127" i="3" s="1"/>
  <c r="T144" i="3"/>
  <c r="V144" i="3" s="1"/>
  <c r="Y136" i="3"/>
  <c r="X119" i="3"/>
  <c r="Y119" i="3" s="1"/>
  <c r="AC119" i="3" s="1"/>
  <c r="AB95" i="3"/>
  <c r="X130" i="3"/>
  <c r="Y130" i="3" s="1"/>
  <c r="X107" i="3"/>
  <c r="Y107" i="3" s="1"/>
  <c r="AB146" i="3"/>
  <c r="U142" i="3"/>
  <c r="V142" i="3" s="1"/>
  <c r="X142" i="3"/>
  <c r="Y142" i="3" s="1"/>
  <c r="X111" i="3"/>
  <c r="Y111" i="3" s="1"/>
  <c r="T130" i="3"/>
  <c r="V130" i="3" s="1"/>
  <c r="Y128" i="3"/>
  <c r="X147" i="3"/>
  <c r="Y147" i="3" s="1"/>
  <c r="AC147" i="3" s="1"/>
  <c r="Y93" i="3"/>
  <c r="T152" i="3"/>
  <c r="V152" i="3" s="1"/>
  <c r="X151" i="3"/>
  <c r="Y151" i="3" s="1"/>
  <c r="V97" i="3"/>
  <c r="U126" i="3"/>
  <c r="V126" i="3" s="1"/>
  <c r="X123" i="3"/>
  <c r="Y123" i="3" s="1"/>
  <c r="V101" i="3"/>
  <c r="X118" i="3"/>
  <c r="Y118" i="3" s="1"/>
  <c r="AC132" i="3"/>
  <c r="V149" i="3"/>
  <c r="T140" i="3"/>
  <c r="V140" i="3" s="1"/>
  <c r="AB150" i="3"/>
  <c r="X143" i="3"/>
  <c r="Y143" i="3" s="1"/>
  <c r="V153" i="3"/>
  <c r="AB142" i="3"/>
  <c r="V98" i="22"/>
  <c r="AC98" i="22" s="1"/>
  <c r="BG98" i="22" s="1"/>
  <c r="BC104" i="22"/>
  <c r="BF104" i="22" s="1"/>
  <c r="BL104" i="22" s="1"/>
  <c r="AB116" i="22"/>
  <c r="AE116" i="22" s="1"/>
  <c r="BI116" i="22" s="1"/>
  <c r="V94" i="22"/>
  <c r="AC94" i="22" s="1"/>
  <c r="BG94" i="22" s="1"/>
  <c r="BC150" i="22"/>
  <c r="BF150" i="22" s="1"/>
  <c r="BL150" i="22" s="1"/>
  <c r="V106" i="22"/>
  <c r="AC106" i="22" s="1"/>
  <c r="BG106" i="22" s="1"/>
  <c r="AW124" i="22"/>
  <c r="BD124" i="22" s="1"/>
  <c r="BJ124" i="22" s="1"/>
  <c r="AW134" i="22"/>
  <c r="BD134" i="22" s="1"/>
  <c r="BJ134" i="22" s="1"/>
  <c r="AW145" i="22"/>
  <c r="BD145" i="22" s="1"/>
  <c r="BJ145" i="22" s="1"/>
  <c r="BC109" i="22"/>
  <c r="BF109" i="22" s="1"/>
  <c r="BL109" i="22" s="1"/>
  <c r="V101" i="22"/>
  <c r="AC101" i="22" s="1"/>
  <c r="BG101" i="22" s="1"/>
  <c r="V96" i="22"/>
  <c r="AC96" i="22" s="1"/>
  <c r="BG96" i="22" s="1"/>
  <c r="AB122" i="22"/>
  <c r="AE122" i="22" s="1"/>
  <c r="BI122" i="22" s="1"/>
  <c r="AB126" i="22"/>
  <c r="AE126" i="22" s="1"/>
  <c r="BI126" i="22" s="1"/>
  <c r="AU110" i="22"/>
  <c r="AB130" i="22"/>
  <c r="BC137" i="22"/>
  <c r="BF137" i="22" s="1"/>
  <c r="BL137" i="22" s="1"/>
  <c r="BC149" i="22"/>
  <c r="BF149" i="22" s="1"/>
  <c r="BL149" i="22" s="1"/>
  <c r="BB101" i="22"/>
  <c r="BC101" i="22" s="1"/>
  <c r="BF101" i="22" s="1"/>
  <c r="BL101" i="22" s="1"/>
  <c r="AW116" i="22"/>
  <c r="BD116" i="22" s="1"/>
  <c r="BJ116" i="22" s="1"/>
  <c r="T134" i="22"/>
  <c r="V134" i="22" s="1"/>
  <c r="AC134" i="22" s="1"/>
  <c r="BG134" i="22" s="1"/>
  <c r="BC144" i="22"/>
  <c r="BF144" i="22" s="1"/>
  <c r="BL144" i="22" s="1"/>
  <c r="BC155" i="22"/>
  <c r="BF155" i="22" s="1"/>
  <c r="BL155" i="22" s="1"/>
  <c r="BC138" i="22"/>
  <c r="BF138" i="22" s="1"/>
  <c r="BL138" i="22" s="1"/>
  <c r="V100" i="22"/>
  <c r="AC100" i="22" s="1"/>
  <c r="BG100" i="22" s="1"/>
  <c r="AB109" i="22"/>
  <c r="AE109" i="22" s="1"/>
  <c r="BI109" i="22" s="1"/>
  <c r="V104" i="22"/>
  <c r="AC104" i="22" s="1"/>
  <c r="BG104" i="22" s="1"/>
  <c r="BC100" i="22"/>
  <c r="BF100" i="22" s="1"/>
  <c r="BL100" i="22" s="1"/>
  <c r="BC115" i="22"/>
  <c r="BF115" i="22" s="1"/>
  <c r="V129" i="22"/>
  <c r="AC129" i="22" s="1"/>
  <c r="BG129" i="22" s="1"/>
  <c r="BC125" i="22"/>
  <c r="BF125" i="22" s="1"/>
  <c r="BL125" i="22" s="1"/>
  <c r="AW137" i="22"/>
  <c r="BD137" i="22" s="1"/>
  <c r="BJ137" i="22" s="1"/>
  <c r="BC146" i="22"/>
  <c r="BF146" i="22" s="1"/>
  <c r="BL146" i="22" s="1"/>
  <c r="AA120" i="22"/>
  <c r="AB120" i="22" s="1"/>
  <c r="AE120" i="22" s="1"/>
  <c r="BI120" i="22" s="1"/>
  <c r="AB143" i="22"/>
  <c r="AE143" i="22" s="1"/>
  <c r="BI143" i="22" s="1"/>
  <c r="V139" i="22"/>
  <c r="AW104" i="22"/>
  <c r="BD104" i="22" s="1"/>
  <c r="BJ104" i="22" s="1"/>
  <c r="BC111" i="22"/>
  <c r="BF111" i="22" s="1"/>
  <c r="BL111" i="22" s="1"/>
  <c r="AB98" i="22"/>
  <c r="AE98" i="22" s="1"/>
  <c r="BI98" i="22" s="1"/>
  <c r="AB117" i="22"/>
  <c r="V102" i="22"/>
  <c r="AC102" i="22" s="1"/>
  <c r="BG102" i="22" s="1"/>
  <c r="BB118" i="22"/>
  <c r="BC118" i="22" s="1"/>
  <c r="BF118" i="22" s="1"/>
  <c r="AB148" i="22"/>
  <c r="AE148" i="22" s="1"/>
  <c r="BI148" i="22" s="1"/>
  <c r="V147" i="22"/>
  <c r="AC147" i="22" s="1"/>
  <c r="BG147" i="22" s="1"/>
  <c r="T155" i="22"/>
  <c r="V155" i="22" s="1"/>
  <c r="AC155" i="22" s="1"/>
  <c r="BG155" i="22" s="1"/>
  <c r="AV140" i="22"/>
  <c r="AW140" i="22" s="1"/>
  <c r="BD140" i="22" s="1"/>
  <c r="BJ140" i="22" s="1"/>
  <c r="BB97" i="22"/>
  <c r="BC97" i="22" s="1"/>
  <c r="BF97" i="22" s="1"/>
  <c r="BL97" i="22" s="1"/>
  <c r="AA93" i="22"/>
  <c r="AB93" i="22" s="1"/>
  <c r="AE93" i="22" s="1"/>
  <c r="BI93" i="22" s="1"/>
  <c r="AB94" i="22"/>
  <c r="AE94" i="22" s="1"/>
  <c r="BI94" i="22" s="1"/>
  <c r="AA97" i="22"/>
  <c r="AB97" i="22" s="1"/>
  <c r="AE97" i="22" s="1"/>
  <c r="BI97" i="22" s="1"/>
  <c r="BB103" i="22"/>
  <c r="BC103" i="22" s="1"/>
  <c r="BF103" i="22" s="1"/>
  <c r="BL103" i="22" s="1"/>
  <c r="AB113" i="22"/>
  <c r="AE113" i="22" s="1"/>
  <c r="BI113" i="22" s="1"/>
  <c r="BC92" i="22"/>
  <c r="BF92" i="22" s="1"/>
  <c r="BL92" i="22" s="1"/>
  <c r="BC96" i="22"/>
  <c r="BF96" i="22" s="1"/>
  <c r="BL96" i="22" s="1"/>
  <c r="BB119" i="22"/>
  <c r="BC119" i="22" s="1"/>
  <c r="BF119" i="22" s="1"/>
  <c r="AB102" i="22"/>
  <c r="AE102" i="22" s="1"/>
  <c r="BI102" i="22" s="1"/>
  <c r="V122" i="22"/>
  <c r="AC122" i="22" s="1"/>
  <c r="BG122" i="22" s="1"/>
  <c r="AW141" i="22"/>
  <c r="BD141" i="22" s="1"/>
  <c r="AU148" i="22"/>
  <c r="AW148" i="22" s="1"/>
  <c r="BD148" i="22" s="1"/>
  <c r="BJ148" i="22" s="1"/>
  <c r="AA144" i="22"/>
  <c r="AB144" i="22" s="1"/>
  <c r="AE144" i="22" s="1"/>
  <c r="BI144" i="22" s="1"/>
  <c r="AU109" i="22"/>
  <c r="BK109" i="22" s="1"/>
  <c r="AU113" i="22"/>
  <c r="AW113" i="22" s="1"/>
  <c r="BD113" i="22" s="1"/>
  <c r="BJ113" i="22" s="1"/>
  <c r="T138" i="22"/>
  <c r="V138" i="22" s="1"/>
  <c r="AC138" i="22" s="1"/>
  <c r="BG138" i="22" s="1"/>
  <c r="T150" i="22"/>
  <c r="V150" i="22" s="1"/>
  <c r="AC150" i="22" s="1"/>
  <c r="BG150" i="22" s="1"/>
  <c r="BA105" i="22"/>
  <c r="BC105" i="22" s="1"/>
  <c r="BF105" i="22" s="1"/>
  <c r="BL105" i="22" s="1"/>
  <c r="AB151" i="22"/>
  <c r="AE151" i="22" s="1"/>
  <c r="BI151" i="22" s="1"/>
  <c r="AB146" i="22"/>
  <c r="AE146" i="22" s="1"/>
  <c r="BI146" i="22" s="1"/>
  <c r="AB152" i="22"/>
  <c r="AE152" i="22" s="1"/>
  <c r="BI152" i="22" s="1"/>
  <c r="V151" i="22"/>
  <c r="AC151" i="22" s="1"/>
  <c r="BG151" i="22" s="1"/>
  <c r="AW98" i="22"/>
  <c r="BD98" i="22" s="1"/>
  <c r="BJ98" i="22" s="1"/>
  <c r="BC110" i="22"/>
  <c r="BF110" i="22" s="1"/>
  <c r="BL110" i="22" s="1"/>
  <c r="BB95" i="22"/>
  <c r="BC95" i="22" s="1"/>
  <c r="BF95" i="22" s="1"/>
  <c r="BL95" i="22" s="1"/>
  <c r="AA101" i="22"/>
  <c r="AB101" i="22" s="1"/>
  <c r="AE101" i="22" s="1"/>
  <c r="BI101" i="22" s="1"/>
  <c r="V112" i="22"/>
  <c r="AC112" i="22" s="1"/>
  <c r="BG112" i="22" s="1"/>
  <c r="V135" i="22"/>
  <c r="AC135" i="22" s="1"/>
  <c r="BG135" i="22" s="1"/>
  <c r="BB122" i="22"/>
  <c r="BC122" i="22" s="1"/>
  <c r="BF122" i="22" s="1"/>
  <c r="BL122" i="22" s="1"/>
  <c r="BB123" i="22"/>
  <c r="BC123" i="22" s="1"/>
  <c r="BF123" i="22" s="1"/>
  <c r="BL123" i="22" s="1"/>
  <c r="BC116" i="22"/>
  <c r="BF116" i="22" s="1"/>
  <c r="BL116" i="22" s="1"/>
  <c r="T146" i="22"/>
  <c r="V146" i="22" s="1"/>
  <c r="AC146" i="22" s="1"/>
  <c r="BG146" i="22" s="1"/>
  <c r="BC135" i="22"/>
  <c r="BF135" i="22" s="1"/>
  <c r="BL135" i="22" s="1"/>
  <c r="AB137" i="22"/>
  <c r="AE137" i="22" s="1"/>
  <c r="BI137" i="22" s="1"/>
  <c r="AB140" i="22"/>
  <c r="AE140" i="22" s="1"/>
  <c r="BI140" i="22" s="1"/>
  <c r="T111" i="22"/>
  <c r="V111" i="22" s="1"/>
  <c r="AC111" i="22" s="1"/>
  <c r="BG111" i="22" s="1"/>
  <c r="AA124" i="22"/>
  <c r="AB124" i="22" s="1"/>
  <c r="AE124" i="22" s="1"/>
  <c r="BI124" i="22" s="1"/>
  <c r="AB147" i="22"/>
  <c r="AE147" i="22" s="1"/>
  <c r="BI147" i="22" s="1"/>
  <c r="T140" i="11" l="1"/>
  <c r="V140" i="11" s="1"/>
  <c r="T124" i="11"/>
  <c r="V124" i="11" s="1"/>
  <c r="AC129" i="3"/>
  <c r="AC106" i="3"/>
  <c r="AC139" i="3"/>
  <c r="AC107" i="3"/>
  <c r="AD107" i="3" s="1"/>
  <c r="AH107" i="3" s="1"/>
  <c r="AC113" i="3"/>
  <c r="AC125" i="3"/>
  <c r="AC115" i="3"/>
  <c r="AC121" i="3"/>
  <c r="AC153" i="3"/>
  <c r="AD153" i="3" s="1"/>
  <c r="AH153" i="3" s="1"/>
  <c r="AC95" i="3"/>
  <c r="AW149" i="22"/>
  <c r="BD149" i="22" s="1"/>
  <c r="BJ149" i="22" s="1"/>
  <c r="AW112" i="22"/>
  <c r="BD112" i="22" s="1"/>
  <c r="BJ112" i="22" s="1"/>
  <c r="BM127" i="22"/>
  <c r="BN127" i="22" s="1"/>
  <c r="AW100" i="22"/>
  <c r="BD100" i="22" s="1"/>
  <c r="BJ100" i="22" s="1"/>
  <c r="AW130" i="22"/>
  <c r="BD130" i="22" s="1"/>
  <c r="BJ130" i="22" s="1"/>
  <c r="AC111" i="3"/>
  <c r="AC144" i="3"/>
  <c r="AC117" i="3"/>
  <c r="AD117" i="3" s="1"/>
  <c r="AH117" i="3" s="1"/>
  <c r="AC127" i="3"/>
  <c r="AD127" i="3" s="1"/>
  <c r="AH127" i="3" s="1"/>
  <c r="AC116" i="3"/>
  <c r="AC128" i="3"/>
  <c r="AD128" i="3" s="1"/>
  <c r="AH128" i="3" s="1"/>
  <c r="AC140" i="3"/>
  <c r="AW102" i="22"/>
  <c r="BD102" i="22" s="1"/>
  <c r="BJ102" i="22" s="1"/>
  <c r="BM102" i="22" s="1"/>
  <c r="BN102" i="22" s="1"/>
  <c r="AC120" i="3"/>
  <c r="AD120" i="3" s="1"/>
  <c r="AH120" i="3" s="1"/>
  <c r="AC109" i="3"/>
  <c r="AD109" i="3" s="1"/>
  <c r="AH109" i="3" s="1"/>
  <c r="T101" i="11"/>
  <c r="V101" i="11" s="1"/>
  <c r="T92" i="11"/>
  <c r="V92" i="11" s="1"/>
  <c r="BK105" i="22"/>
  <c r="BM105" i="22" s="1"/>
  <c r="BN105" i="22" s="1"/>
  <c r="AC148" i="3"/>
  <c r="BK143" i="22"/>
  <c r="BM143" i="22" s="1"/>
  <c r="BN143" i="22" s="1"/>
  <c r="T93" i="11"/>
  <c r="V93" i="11" s="1"/>
  <c r="T132" i="11"/>
  <c r="V132" i="11" s="1"/>
  <c r="T122" i="11"/>
  <c r="V122" i="11" s="1"/>
  <c r="T154" i="11"/>
  <c r="V154" i="11" s="1"/>
  <c r="T116" i="11"/>
  <c r="V116" i="11" s="1"/>
  <c r="T108" i="11"/>
  <c r="V108" i="11" s="1"/>
  <c r="AW110" i="22"/>
  <c r="BD110" i="22" s="1"/>
  <c r="BJ110" i="22" s="1"/>
  <c r="BK97" i="22"/>
  <c r="BM97" i="22" s="1"/>
  <c r="BN97" i="22" s="1"/>
  <c r="AW128" i="22"/>
  <c r="BD128" i="22" s="1"/>
  <c r="BJ128" i="22" s="1"/>
  <c r="BM128" i="22" s="1"/>
  <c r="BN128" i="22" s="1"/>
  <c r="BK133" i="22"/>
  <c r="BK113" i="22"/>
  <c r="BM113" i="22" s="1"/>
  <c r="BN113" i="22" s="1"/>
  <c r="BK106" i="22"/>
  <c r="BM106" i="22" s="1"/>
  <c r="BN106" i="22" s="1"/>
  <c r="BK108" i="22"/>
  <c r="BK142" i="22"/>
  <c r="AE121" i="22"/>
  <c r="BI121" i="22" s="1"/>
  <c r="BM121" i="22" s="1"/>
  <c r="BN121" i="22" s="1"/>
  <c r="BK138" i="22"/>
  <c r="BK118" i="22"/>
  <c r="AC139" i="22"/>
  <c r="BG139" i="22" s="1"/>
  <c r="BM139" i="22" s="1"/>
  <c r="BN139" i="22" s="1"/>
  <c r="BK148" i="22"/>
  <c r="BM148" i="22" s="1"/>
  <c r="BN148" i="22" s="1"/>
  <c r="AW138" i="22"/>
  <c r="BD138" i="22" s="1"/>
  <c r="BJ138" i="22" s="1"/>
  <c r="AC133" i="22"/>
  <c r="BG133" i="22" s="1"/>
  <c r="AE117" i="22"/>
  <c r="BI117" i="22" s="1"/>
  <c r="BM117" i="22" s="1"/>
  <c r="BN117" i="22" s="1"/>
  <c r="AW96" i="22"/>
  <c r="BD96" i="22" s="1"/>
  <c r="BJ96" i="22" s="1"/>
  <c r="AC153" i="22"/>
  <c r="BG153" i="22" s="1"/>
  <c r="BM153" i="22" s="1"/>
  <c r="BN153" i="22" s="1"/>
  <c r="AW151" i="22"/>
  <c r="BD151" i="22" s="1"/>
  <c r="BJ151" i="22" s="1"/>
  <c r="BM151" i="22" s="1"/>
  <c r="BN151" i="22" s="1"/>
  <c r="AW136" i="22"/>
  <c r="BD136" i="22" s="1"/>
  <c r="BJ136" i="22" s="1"/>
  <c r="BK136" i="22"/>
  <c r="AW142" i="22"/>
  <c r="BD142" i="22" s="1"/>
  <c r="BJ142" i="22" s="1"/>
  <c r="BK96" i="22"/>
  <c r="AE130" i="22"/>
  <c r="BI130" i="22" s="1"/>
  <c r="BM130" i="22" s="1"/>
  <c r="BN130" i="22" s="1"/>
  <c r="AW109" i="22"/>
  <c r="BD109" i="22" s="1"/>
  <c r="BJ109" i="22" s="1"/>
  <c r="BM109" i="22" s="1"/>
  <c r="BN109" i="22" s="1"/>
  <c r="AE136" i="22"/>
  <c r="BI136" i="22" s="1"/>
  <c r="AC108" i="22"/>
  <c r="BG108" i="22" s="1"/>
  <c r="BK146" i="22"/>
  <c r="BM146" i="22" s="1"/>
  <c r="BN146" i="22" s="1"/>
  <c r="BK134" i="22"/>
  <c r="BM134" i="22" s="1"/>
  <c r="BN134" i="22" s="1"/>
  <c r="BJ154" i="22"/>
  <c r="BM154" i="22" s="1"/>
  <c r="BN154" i="22" s="1"/>
  <c r="BJ141" i="22"/>
  <c r="BM141" i="22" s="1"/>
  <c r="BN141" i="22" s="1"/>
  <c r="BJ131" i="22"/>
  <c r="BM131" i="22" s="1"/>
  <c r="BN131" i="22" s="1"/>
  <c r="BL132" i="22"/>
  <c r="BM132" i="22" s="1"/>
  <c r="BN132" i="22" s="1"/>
  <c r="BL115" i="22"/>
  <c r="BM115" i="22" s="1"/>
  <c r="BN115" i="22" s="1"/>
  <c r="BJ114" i="22"/>
  <c r="BM114" i="22" s="1"/>
  <c r="BN114" i="22" s="1"/>
  <c r="BL119" i="22"/>
  <c r="BM119" i="22" s="1"/>
  <c r="BN119" i="22" s="1"/>
  <c r="BL118" i="22"/>
  <c r="BM123" i="22"/>
  <c r="BN123" i="22" s="1"/>
  <c r="BM145" i="22"/>
  <c r="BN145" i="22" s="1"/>
  <c r="AC93" i="3"/>
  <c r="AC145" i="3"/>
  <c r="AC143" i="3"/>
  <c r="AD143" i="3" s="1"/>
  <c r="AH143" i="3" s="1"/>
  <c r="AC151" i="3"/>
  <c r="AD151" i="3" s="1"/>
  <c r="AH151" i="3" s="1"/>
  <c r="AC138" i="3"/>
  <c r="AD138" i="3" s="1"/>
  <c r="AH138" i="3" s="1"/>
  <c r="BM150" i="22"/>
  <c r="BN150" i="22" s="1"/>
  <c r="AD104" i="3"/>
  <c r="AH104" i="3" s="1"/>
  <c r="AD113" i="3"/>
  <c r="AH113" i="3" s="1"/>
  <c r="AD116" i="3"/>
  <c r="AH116" i="3" s="1"/>
  <c r="AD133" i="3"/>
  <c r="AH133" i="3" s="1"/>
  <c r="AD108" i="3"/>
  <c r="AH108" i="3" s="1"/>
  <c r="AD100" i="3"/>
  <c r="AH100" i="3" s="1"/>
  <c r="AD132" i="3"/>
  <c r="AH132" i="3" s="1"/>
  <c r="AD147" i="3"/>
  <c r="AH147" i="3" s="1"/>
  <c r="AD111" i="3"/>
  <c r="AH111" i="3" s="1"/>
  <c r="AD131" i="3"/>
  <c r="AH131" i="3" s="1"/>
  <c r="AD125" i="3"/>
  <c r="AH125" i="3" s="1"/>
  <c r="AD148" i="3"/>
  <c r="AH148" i="3" s="1"/>
  <c r="AC123" i="3"/>
  <c r="AD139" i="3"/>
  <c r="AH139" i="3" s="1"/>
  <c r="AD119" i="3"/>
  <c r="AH119" i="3" s="1"/>
  <c r="AD144" i="3"/>
  <c r="AH144" i="3" s="1"/>
  <c r="AC91" i="3"/>
  <c r="AD145" i="3"/>
  <c r="AH145" i="3" s="1"/>
  <c r="AD99" i="3"/>
  <c r="AH99" i="3" s="1"/>
  <c r="AD106" i="3"/>
  <c r="AH106" i="3" s="1"/>
  <c r="AD140" i="3"/>
  <c r="AH140" i="3" s="1"/>
  <c r="AD95" i="3"/>
  <c r="AH95" i="3" s="1"/>
  <c r="AD115" i="3"/>
  <c r="AH115" i="3" s="1"/>
  <c r="AC103" i="3"/>
  <c r="AD124" i="3"/>
  <c r="AH124" i="3" s="1"/>
  <c r="AC149" i="3"/>
  <c r="AC97" i="3"/>
  <c r="AD93" i="3"/>
  <c r="AH93" i="3" s="1"/>
  <c r="AC146" i="3"/>
  <c r="AD129" i="3"/>
  <c r="AH129" i="3" s="1"/>
  <c r="AD121" i="3"/>
  <c r="AH121" i="3" s="1"/>
  <c r="AD134" i="3"/>
  <c r="AH134" i="3" s="1"/>
  <c r="AD112" i="3"/>
  <c r="AH112" i="3" s="1"/>
  <c r="BM100" i="22"/>
  <c r="BN100" i="22" s="1"/>
  <c r="BM107" i="22"/>
  <c r="BN107" i="22" s="1"/>
  <c r="BM155" i="22"/>
  <c r="BN155" i="22" s="1"/>
  <c r="BM93" i="22"/>
  <c r="BN93" i="22" s="1"/>
  <c r="BM152" i="22"/>
  <c r="BN152" i="22" s="1"/>
  <c r="BM126" i="22"/>
  <c r="BN126" i="22" s="1"/>
  <c r="AC135" i="3"/>
  <c r="AC136" i="3"/>
  <c r="AC96" i="3"/>
  <c r="AC137" i="3"/>
  <c r="AC101" i="3"/>
  <c r="AC114" i="3"/>
  <c r="AC110" i="3"/>
  <c r="AC105" i="3"/>
  <c r="AC94" i="3"/>
  <c r="AC141" i="3"/>
  <c r="AC154" i="3"/>
  <c r="BM103" i="22"/>
  <c r="BN103" i="22" s="1"/>
  <c r="BM129" i="22"/>
  <c r="BN129" i="22" s="1"/>
  <c r="BM116" i="22"/>
  <c r="BN116" i="22" s="1"/>
  <c r="BM99" i="22"/>
  <c r="BN99" i="22" s="1"/>
  <c r="BM125" i="22"/>
  <c r="BN125" i="22" s="1"/>
  <c r="BM92" i="22"/>
  <c r="BN92" i="22" s="1"/>
  <c r="AC152" i="3"/>
  <c r="AC126" i="3"/>
  <c r="AC118" i="3"/>
  <c r="AC102" i="3"/>
  <c r="AC150" i="3"/>
  <c r="AC130" i="3"/>
  <c r="AC98" i="3"/>
  <c r="AC92" i="3"/>
  <c r="AC142" i="3"/>
  <c r="AC122" i="3"/>
  <c r="BM124" i="22"/>
  <c r="BN124" i="22" s="1"/>
  <c r="BM101" i="22"/>
  <c r="BN101" i="22" s="1"/>
  <c r="BM94" i="22"/>
  <c r="BN94" i="22" s="1"/>
  <c r="BM144" i="22"/>
  <c r="BN144" i="22" s="1"/>
  <c r="BM104" i="22"/>
  <c r="BN104" i="22" s="1"/>
  <c r="BM98" i="22"/>
  <c r="BN98" i="22" s="1"/>
  <c r="BM149" i="22"/>
  <c r="BN149" i="22" s="1"/>
  <c r="BM135" i="22"/>
  <c r="BN135" i="22" s="1"/>
  <c r="BM120" i="22"/>
  <c r="BN120" i="22" s="1"/>
  <c r="BM95" i="22"/>
  <c r="BN95" i="22" s="1"/>
  <c r="BM140" i="22"/>
  <c r="BN140" i="22" s="1"/>
  <c r="BM112" i="22"/>
  <c r="BN112" i="22" s="1"/>
  <c r="BM111" i="22"/>
  <c r="BN111" i="22" s="1"/>
  <c r="BM137" i="22"/>
  <c r="BN137" i="22" s="1"/>
  <c r="BM147" i="22"/>
  <c r="BN147" i="22" s="1"/>
  <c r="P90" i="10"/>
  <c r="P77" i="10"/>
  <c r="P82" i="10"/>
  <c r="P67" i="10"/>
  <c r="N72" i="10"/>
  <c r="N68" i="10"/>
  <c r="BM133" i="22" l="1"/>
  <c r="BN133" i="22" s="1"/>
  <c r="BM136" i="22"/>
  <c r="BN136" i="22" s="1"/>
  <c r="BM96" i="22"/>
  <c r="BN96" i="22" s="1"/>
  <c r="BM108" i="22"/>
  <c r="BN108" i="22" s="1"/>
  <c r="BM142" i="22"/>
  <c r="BN142" i="22" s="1"/>
  <c r="BM138" i="22"/>
  <c r="BN138" i="22" s="1"/>
  <c r="BM118" i="22"/>
  <c r="BN118" i="22" s="1"/>
  <c r="BK110" i="22"/>
  <c r="BM110" i="22" s="1"/>
  <c r="BN110" i="22" s="1"/>
  <c r="BK122" i="22"/>
  <c r="BM122" i="22" s="1"/>
  <c r="BN122" i="22" s="1"/>
  <c r="AD142" i="3"/>
  <c r="AH142" i="3" s="1"/>
  <c r="AD150" i="3"/>
  <c r="AH150" i="3" s="1"/>
  <c r="AD152" i="3"/>
  <c r="AH152" i="3" s="1"/>
  <c r="AD141" i="3"/>
  <c r="AH141" i="3" s="1"/>
  <c r="AD114" i="3"/>
  <c r="AH114" i="3" s="1"/>
  <c r="AD136" i="3"/>
  <c r="AH136" i="3" s="1"/>
  <c r="AD97" i="3"/>
  <c r="AH97" i="3" s="1"/>
  <c r="AD92" i="3"/>
  <c r="AH92" i="3" s="1"/>
  <c r="AD102" i="3"/>
  <c r="AH102" i="3" s="1"/>
  <c r="AD94" i="3"/>
  <c r="AH94" i="3" s="1"/>
  <c r="AD101" i="3"/>
  <c r="AH101" i="3" s="1"/>
  <c r="AD135" i="3"/>
  <c r="AH135" i="3" s="1"/>
  <c r="AD123" i="3"/>
  <c r="AH123" i="3" s="1"/>
  <c r="AD98" i="3"/>
  <c r="AH98" i="3" s="1"/>
  <c r="AD118" i="3"/>
  <c r="AH118" i="3" s="1"/>
  <c r="AD105" i="3"/>
  <c r="AH105" i="3" s="1"/>
  <c r="AD137" i="3"/>
  <c r="AH137" i="3" s="1"/>
  <c r="AD149" i="3"/>
  <c r="AH149" i="3" s="1"/>
  <c r="AD91" i="3"/>
  <c r="AH91" i="3" s="1"/>
  <c r="AD122" i="3"/>
  <c r="AH122" i="3" s="1"/>
  <c r="AD130" i="3"/>
  <c r="AH130" i="3" s="1"/>
  <c r="AD126" i="3"/>
  <c r="AH126" i="3" s="1"/>
  <c r="AD154" i="3"/>
  <c r="AH154" i="3" s="1"/>
  <c r="AD110" i="3"/>
  <c r="AH110" i="3" s="1"/>
  <c r="AD96" i="3"/>
  <c r="AH96" i="3" s="1"/>
  <c r="AD146" i="3"/>
  <c r="AH146" i="3" s="1"/>
  <c r="AD103" i="3"/>
  <c r="AH103" i="3" s="1"/>
  <c r="BD7" i="22" l="1"/>
  <c r="N7" i="3"/>
  <c r="O7" i="3"/>
  <c r="P7" i="3"/>
  <c r="N8" i="3"/>
  <c r="O8" i="3"/>
  <c r="P8" i="3"/>
  <c r="N9" i="3"/>
  <c r="O9" i="3"/>
  <c r="P9" i="3"/>
  <c r="N10" i="3"/>
  <c r="P10" i="3"/>
  <c r="N11" i="3"/>
  <c r="O11" i="3"/>
  <c r="P11" i="3"/>
  <c r="N12" i="3"/>
  <c r="O12" i="3"/>
  <c r="P12" i="3"/>
  <c r="N13" i="3"/>
  <c r="O13" i="3"/>
  <c r="P13" i="3"/>
  <c r="N14" i="3"/>
  <c r="O14" i="3"/>
  <c r="P14" i="3"/>
  <c r="N15" i="3"/>
  <c r="O15" i="3"/>
  <c r="P15" i="3"/>
  <c r="N16" i="3"/>
  <c r="O16" i="3"/>
  <c r="P16" i="3"/>
  <c r="N17" i="3"/>
  <c r="O17" i="3"/>
  <c r="P17" i="3"/>
  <c r="N18" i="3"/>
  <c r="O18" i="3"/>
  <c r="P18" i="3"/>
  <c r="N19" i="3"/>
  <c r="O19" i="3"/>
  <c r="P19" i="3"/>
  <c r="N20" i="3"/>
  <c r="O20" i="3"/>
  <c r="P20" i="3"/>
  <c r="N21" i="3"/>
  <c r="O21" i="3"/>
  <c r="P21" i="3"/>
  <c r="N22" i="3"/>
  <c r="O22" i="3"/>
  <c r="P22" i="3"/>
  <c r="N23" i="3"/>
  <c r="O23" i="3"/>
  <c r="P23" i="3"/>
  <c r="N24" i="3"/>
  <c r="O24" i="3"/>
  <c r="P24" i="3"/>
  <c r="N25" i="3"/>
  <c r="O25" i="3"/>
  <c r="P25" i="3"/>
  <c r="N26" i="3"/>
  <c r="O26" i="3"/>
  <c r="P26" i="3"/>
  <c r="N27" i="3"/>
  <c r="O27" i="3"/>
  <c r="P27" i="3"/>
  <c r="N28" i="3"/>
  <c r="O28" i="3"/>
  <c r="P28" i="3"/>
  <c r="N29" i="3"/>
  <c r="O29" i="3"/>
  <c r="P29" i="3"/>
  <c r="N30" i="3"/>
  <c r="O30" i="3"/>
  <c r="P30" i="3"/>
  <c r="N31" i="3"/>
  <c r="O31" i="3"/>
  <c r="P31" i="3"/>
  <c r="N32" i="3"/>
  <c r="O32" i="3"/>
  <c r="P32" i="3"/>
  <c r="N33" i="3"/>
  <c r="O33" i="3"/>
  <c r="P33" i="3"/>
  <c r="N34" i="3"/>
  <c r="O34" i="3"/>
  <c r="P34" i="3"/>
  <c r="N35" i="3"/>
  <c r="O35" i="3"/>
  <c r="P35" i="3"/>
  <c r="N36" i="3"/>
  <c r="O36" i="3"/>
  <c r="P36" i="3"/>
  <c r="N37" i="3"/>
  <c r="O37" i="3"/>
  <c r="P37" i="3"/>
  <c r="N38" i="3"/>
  <c r="O38" i="3"/>
  <c r="P38" i="3"/>
  <c r="N39" i="3"/>
  <c r="O39" i="3"/>
  <c r="P39" i="3"/>
  <c r="N40" i="3"/>
  <c r="O40" i="3"/>
  <c r="P40" i="3"/>
  <c r="N41" i="3"/>
  <c r="O41" i="3"/>
  <c r="P41" i="3"/>
  <c r="N42" i="3"/>
  <c r="O42" i="3"/>
  <c r="P42" i="3"/>
  <c r="N43" i="3"/>
  <c r="O43" i="3"/>
  <c r="P43" i="3"/>
  <c r="N44" i="3"/>
  <c r="O44" i="3"/>
  <c r="P44" i="3"/>
  <c r="N45" i="3"/>
  <c r="O45" i="3"/>
  <c r="P45" i="3"/>
  <c r="N46" i="3"/>
  <c r="O46" i="3"/>
  <c r="P46" i="3"/>
  <c r="N47" i="3"/>
  <c r="O47" i="3"/>
  <c r="P47" i="3"/>
  <c r="N48" i="3"/>
  <c r="O48" i="3"/>
  <c r="P48" i="3"/>
  <c r="N49" i="3"/>
  <c r="O49" i="3"/>
  <c r="P49" i="3"/>
  <c r="N50" i="3"/>
  <c r="O50" i="3"/>
  <c r="P50" i="3"/>
  <c r="N51" i="3"/>
  <c r="O51" i="3"/>
  <c r="P51" i="3"/>
  <c r="N52" i="3"/>
  <c r="O52" i="3"/>
  <c r="P52" i="3"/>
  <c r="N53" i="3"/>
  <c r="O53" i="3"/>
  <c r="P53" i="3"/>
  <c r="N54" i="3"/>
  <c r="O54" i="3"/>
  <c r="P54" i="3"/>
  <c r="N55" i="3"/>
  <c r="O55" i="3"/>
  <c r="P55" i="3"/>
  <c r="N56" i="3"/>
  <c r="O56" i="3"/>
  <c r="P56" i="3"/>
  <c r="N57" i="3"/>
  <c r="O57" i="3"/>
  <c r="P57" i="3"/>
  <c r="N58" i="3"/>
  <c r="O58" i="3"/>
  <c r="P58" i="3"/>
  <c r="N59" i="3"/>
  <c r="O59" i="3"/>
  <c r="P59" i="3"/>
  <c r="N60" i="3"/>
  <c r="O60" i="3"/>
  <c r="P60" i="3"/>
  <c r="N61" i="3"/>
  <c r="O61" i="3"/>
  <c r="P61" i="3"/>
  <c r="N62" i="3"/>
  <c r="O62" i="3"/>
  <c r="P62" i="3"/>
  <c r="N63" i="3"/>
  <c r="O63" i="3"/>
  <c r="P63" i="3"/>
  <c r="N64" i="3"/>
  <c r="O64" i="3"/>
  <c r="P64" i="3"/>
  <c r="N65" i="3"/>
  <c r="O65" i="3"/>
  <c r="P65" i="3"/>
  <c r="N66" i="3"/>
  <c r="O66" i="3"/>
  <c r="P66" i="3"/>
  <c r="N67" i="3"/>
  <c r="O67" i="3"/>
  <c r="P67" i="3"/>
  <c r="N68" i="3"/>
  <c r="O68" i="3"/>
  <c r="P68" i="3"/>
  <c r="N69" i="3"/>
  <c r="O69" i="3"/>
  <c r="P69" i="3"/>
  <c r="N70" i="3"/>
  <c r="O70" i="3"/>
  <c r="P70" i="3"/>
  <c r="N71" i="3"/>
  <c r="O71" i="3"/>
  <c r="P71" i="3"/>
  <c r="N72" i="3"/>
  <c r="O72" i="3"/>
  <c r="P72" i="3"/>
  <c r="N73" i="3"/>
  <c r="O73" i="3"/>
  <c r="P73" i="3"/>
  <c r="N74" i="3"/>
  <c r="O74" i="3"/>
  <c r="P74" i="3"/>
  <c r="N75" i="3"/>
  <c r="O75" i="3"/>
  <c r="P75" i="3"/>
  <c r="N76" i="3"/>
  <c r="O76" i="3"/>
  <c r="P76" i="3"/>
  <c r="N77" i="3"/>
  <c r="O77" i="3"/>
  <c r="P77" i="3"/>
  <c r="N78" i="3"/>
  <c r="O78" i="3"/>
  <c r="P78" i="3"/>
  <c r="N79" i="3"/>
  <c r="O79" i="3"/>
  <c r="P79" i="3"/>
  <c r="N80" i="3"/>
  <c r="O80" i="3"/>
  <c r="P80" i="3"/>
  <c r="N81" i="3"/>
  <c r="O81" i="3"/>
  <c r="P81" i="3"/>
  <c r="N82" i="3"/>
  <c r="O82" i="3"/>
  <c r="P82" i="3"/>
  <c r="N83" i="3"/>
  <c r="O83" i="3"/>
  <c r="P83" i="3"/>
  <c r="N84" i="3"/>
  <c r="O84" i="3"/>
  <c r="P84" i="3"/>
  <c r="N85" i="3"/>
  <c r="O85" i="3"/>
  <c r="P85" i="3"/>
  <c r="N86" i="3"/>
  <c r="O86" i="3"/>
  <c r="P86" i="3"/>
  <c r="N87" i="3"/>
  <c r="O87" i="3"/>
  <c r="P87" i="3"/>
  <c r="N88" i="3"/>
  <c r="O88" i="3"/>
  <c r="P88" i="3"/>
  <c r="N89" i="3"/>
  <c r="O89" i="3"/>
  <c r="P89" i="3"/>
  <c r="N90" i="3"/>
  <c r="O90" i="3"/>
  <c r="P90" i="3"/>
  <c r="AQ9" i="22"/>
  <c r="AQ10" i="22"/>
  <c r="AQ11" i="22"/>
  <c r="AQ12" i="22"/>
  <c r="AQ13" i="22"/>
  <c r="AQ14" i="22"/>
  <c r="AQ15" i="22"/>
  <c r="AQ16" i="22"/>
  <c r="AQ17" i="22"/>
  <c r="AQ18" i="22"/>
  <c r="AQ19" i="22"/>
  <c r="AQ20" i="22"/>
  <c r="AQ21" i="22"/>
  <c r="AQ22" i="22"/>
  <c r="AQ23" i="22"/>
  <c r="AQ24" i="22"/>
  <c r="AQ25" i="22"/>
  <c r="AQ26" i="22"/>
  <c r="AQ27" i="22"/>
  <c r="AQ28" i="22"/>
  <c r="AQ29" i="22"/>
  <c r="AQ30" i="22"/>
  <c r="AQ31" i="22"/>
  <c r="AQ32" i="22"/>
  <c r="AQ33" i="22"/>
  <c r="AQ34" i="22"/>
  <c r="AQ35" i="22"/>
  <c r="AQ36" i="22"/>
  <c r="AQ37" i="22"/>
  <c r="AQ38" i="22"/>
  <c r="AQ39" i="22"/>
  <c r="AQ40" i="22"/>
  <c r="AQ41" i="22"/>
  <c r="AQ42" i="22"/>
  <c r="AQ43" i="22"/>
  <c r="AQ44" i="22"/>
  <c r="AQ45" i="22"/>
  <c r="AQ46" i="22"/>
  <c r="AQ47" i="22"/>
  <c r="AQ48" i="22"/>
  <c r="AQ49" i="22"/>
  <c r="AQ50" i="22"/>
  <c r="AQ51" i="22"/>
  <c r="AQ52" i="22"/>
  <c r="AQ53" i="22"/>
  <c r="AQ54" i="22"/>
  <c r="AQ55" i="22"/>
  <c r="AQ56" i="22"/>
  <c r="AQ57" i="22"/>
  <c r="AQ58" i="22"/>
  <c r="AQ59" i="22"/>
  <c r="AQ60" i="22"/>
  <c r="AQ61" i="22"/>
  <c r="AQ62" i="22"/>
  <c r="AQ63" i="22"/>
  <c r="AQ64" i="22"/>
  <c r="AQ65" i="22"/>
  <c r="AQ66" i="22"/>
  <c r="AQ67" i="22"/>
  <c r="AQ68" i="22"/>
  <c r="AQ69" i="22"/>
  <c r="AQ70" i="22"/>
  <c r="AQ71" i="22"/>
  <c r="AQ72" i="22"/>
  <c r="AQ73" i="22"/>
  <c r="AQ74" i="22"/>
  <c r="AQ75" i="22"/>
  <c r="AQ76" i="22"/>
  <c r="AQ77" i="22"/>
  <c r="AQ78" i="22"/>
  <c r="AQ79" i="22"/>
  <c r="AQ80" i="22"/>
  <c r="AQ81" i="22"/>
  <c r="AQ82" i="22"/>
  <c r="AQ83" i="22"/>
  <c r="AQ84" i="22"/>
  <c r="AQ85" i="22"/>
  <c r="AQ86" i="22"/>
  <c r="AQ87" i="22"/>
  <c r="AQ88" i="22"/>
  <c r="AQ89" i="22"/>
  <c r="AQ90" i="22"/>
  <c r="AQ91" i="22"/>
  <c r="AQ8" i="22"/>
  <c r="AO8" i="22"/>
  <c r="AO9" i="22"/>
  <c r="AO10" i="22"/>
  <c r="AO11" i="22"/>
  <c r="AO12" i="22"/>
  <c r="AO13" i="22"/>
  <c r="AO14" i="22"/>
  <c r="AO15" i="22"/>
  <c r="AO16" i="22"/>
  <c r="AO17" i="22"/>
  <c r="AO18" i="22"/>
  <c r="AO19" i="22"/>
  <c r="AO20" i="22"/>
  <c r="AO21" i="22"/>
  <c r="AO22" i="22"/>
  <c r="AO23" i="22"/>
  <c r="AO24" i="22"/>
  <c r="AO25" i="22"/>
  <c r="AO26" i="22"/>
  <c r="AO27" i="22"/>
  <c r="AO28" i="22"/>
  <c r="AO29" i="22"/>
  <c r="AO30" i="22"/>
  <c r="AO31" i="22"/>
  <c r="AO32" i="22"/>
  <c r="AO33" i="22"/>
  <c r="AO34" i="22"/>
  <c r="AO35" i="22"/>
  <c r="AO36" i="22"/>
  <c r="AO37" i="22"/>
  <c r="AO38" i="22"/>
  <c r="AO39" i="22"/>
  <c r="AO40" i="22"/>
  <c r="AO41" i="22"/>
  <c r="AO42" i="22"/>
  <c r="AO43" i="22"/>
  <c r="AO44" i="22"/>
  <c r="AO45" i="22"/>
  <c r="AO46" i="22"/>
  <c r="AO47" i="22"/>
  <c r="AO48" i="22"/>
  <c r="AO49" i="22"/>
  <c r="AO50" i="22"/>
  <c r="AO51" i="22"/>
  <c r="AO52" i="22"/>
  <c r="AO53" i="22"/>
  <c r="AO54" i="22"/>
  <c r="AO55" i="22"/>
  <c r="AO56" i="22"/>
  <c r="AO57" i="22"/>
  <c r="AO58" i="22"/>
  <c r="AO59" i="22"/>
  <c r="AO60" i="22"/>
  <c r="AO61" i="22"/>
  <c r="AO62" i="22"/>
  <c r="AO63" i="22"/>
  <c r="AO64" i="22"/>
  <c r="AO65" i="22"/>
  <c r="AO66" i="22"/>
  <c r="AO67" i="22"/>
  <c r="AO68" i="22"/>
  <c r="AO69" i="22"/>
  <c r="AO70" i="22"/>
  <c r="AO71" i="22"/>
  <c r="AO72" i="22"/>
  <c r="AO73" i="22"/>
  <c r="AO74" i="22"/>
  <c r="AO75" i="22"/>
  <c r="AO76" i="22"/>
  <c r="AO77" i="22"/>
  <c r="AO78" i="22"/>
  <c r="AO79" i="22"/>
  <c r="AO80" i="22"/>
  <c r="AO81" i="22"/>
  <c r="AO82" i="22"/>
  <c r="AO83" i="22"/>
  <c r="AO84" i="22"/>
  <c r="AO85" i="22"/>
  <c r="AO86" i="22"/>
  <c r="AO87" i="22"/>
  <c r="AO88" i="22"/>
  <c r="AO89" i="22"/>
  <c r="AO90" i="22"/>
  <c r="AO91" i="22"/>
  <c r="P9" i="22"/>
  <c r="P10" i="22"/>
  <c r="P11" i="22"/>
  <c r="P12" i="22"/>
  <c r="P13" i="22"/>
  <c r="P14" i="22"/>
  <c r="P15" i="22"/>
  <c r="P16" i="22"/>
  <c r="P17" i="22"/>
  <c r="P18" i="22"/>
  <c r="P19" i="22"/>
  <c r="P20" i="22"/>
  <c r="P21" i="22"/>
  <c r="P22" i="22"/>
  <c r="P23" i="22"/>
  <c r="P24" i="22"/>
  <c r="P25" i="22"/>
  <c r="P26" i="22"/>
  <c r="P27" i="22"/>
  <c r="P28" i="22"/>
  <c r="P29" i="22"/>
  <c r="P30" i="22"/>
  <c r="P31" i="22"/>
  <c r="P32" i="22"/>
  <c r="P33" i="22"/>
  <c r="P34" i="22"/>
  <c r="P35" i="22"/>
  <c r="P36" i="22"/>
  <c r="P37" i="22"/>
  <c r="P38" i="22"/>
  <c r="P39" i="22"/>
  <c r="P40" i="22"/>
  <c r="P41" i="22"/>
  <c r="P42" i="22"/>
  <c r="P43" i="22"/>
  <c r="P44" i="22"/>
  <c r="P45" i="22"/>
  <c r="P46" i="22"/>
  <c r="P47" i="22"/>
  <c r="P48" i="22"/>
  <c r="P49" i="22"/>
  <c r="P50" i="22"/>
  <c r="P51" i="22"/>
  <c r="P52" i="22"/>
  <c r="P53" i="22"/>
  <c r="P54" i="22"/>
  <c r="P55" i="22"/>
  <c r="P56" i="22"/>
  <c r="P57" i="22"/>
  <c r="P58" i="22"/>
  <c r="P59" i="22"/>
  <c r="P60" i="22"/>
  <c r="P61" i="22"/>
  <c r="P62" i="22"/>
  <c r="P63" i="22"/>
  <c r="P64" i="22"/>
  <c r="P65" i="22"/>
  <c r="P66" i="22"/>
  <c r="P67" i="22"/>
  <c r="P68" i="22"/>
  <c r="P69" i="22"/>
  <c r="P70" i="22"/>
  <c r="P71" i="22"/>
  <c r="P72" i="22"/>
  <c r="P73" i="22"/>
  <c r="P74" i="22"/>
  <c r="P75" i="22"/>
  <c r="P76" i="22"/>
  <c r="P77" i="22"/>
  <c r="P78" i="22"/>
  <c r="P79" i="22"/>
  <c r="P80" i="22"/>
  <c r="P81" i="22"/>
  <c r="P82" i="22"/>
  <c r="P83" i="22"/>
  <c r="P84" i="22"/>
  <c r="P85" i="22"/>
  <c r="P86" i="22"/>
  <c r="P87" i="22"/>
  <c r="P88" i="22"/>
  <c r="P89" i="22"/>
  <c r="P90" i="22"/>
  <c r="P91" i="22"/>
  <c r="N8" i="22"/>
  <c r="N9" i="22"/>
  <c r="N10" i="22"/>
  <c r="N11" i="22"/>
  <c r="N12" i="22"/>
  <c r="N13" i="22"/>
  <c r="N14" i="22"/>
  <c r="N15" i="22"/>
  <c r="N16" i="22"/>
  <c r="N17" i="22"/>
  <c r="N18" i="22"/>
  <c r="N19" i="22"/>
  <c r="N20" i="22"/>
  <c r="N21" i="22"/>
  <c r="N22" i="22"/>
  <c r="N23" i="22"/>
  <c r="N24" i="22"/>
  <c r="N25" i="22"/>
  <c r="N26" i="22"/>
  <c r="N27" i="22"/>
  <c r="N28" i="22"/>
  <c r="N29" i="22"/>
  <c r="N30" i="22"/>
  <c r="N31" i="22"/>
  <c r="N32" i="22"/>
  <c r="N33" i="22"/>
  <c r="N34" i="22"/>
  <c r="N35" i="22"/>
  <c r="N36" i="22"/>
  <c r="N37" i="22"/>
  <c r="N38" i="22"/>
  <c r="N39" i="22"/>
  <c r="N40" i="22"/>
  <c r="N41" i="22"/>
  <c r="N42" i="22"/>
  <c r="N43" i="22"/>
  <c r="N44" i="22"/>
  <c r="N45" i="22"/>
  <c r="N46" i="22"/>
  <c r="N47" i="22"/>
  <c r="N48" i="22"/>
  <c r="N49" i="22"/>
  <c r="N50" i="22"/>
  <c r="N51" i="22"/>
  <c r="N52" i="22"/>
  <c r="N53" i="22"/>
  <c r="N54" i="22"/>
  <c r="N55" i="22"/>
  <c r="N56" i="22"/>
  <c r="N57" i="22"/>
  <c r="N58" i="22"/>
  <c r="N59" i="22"/>
  <c r="N60" i="22"/>
  <c r="N61" i="22"/>
  <c r="N62" i="22"/>
  <c r="N63" i="22"/>
  <c r="N64" i="22"/>
  <c r="N65" i="22"/>
  <c r="N66" i="22"/>
  <c r="N67" i="22"/>
  <c r="N68" i="22"/>
  <c r="N69" i="22"/>
  <c r="N70" i="22"/>
  <c r="N71" i="22"/>
  <c r="N72" i="22"/>
  <c r="N73" i="22"/>
  <c r="N74" i="22"/>
  <c r="N75" i="22"/>
  <c r="N76" i="22"/>
  <c r="N77" i="22"/>
  <c r="N78" i="22"/>
  <c r="N79" i="22"/>
  <c r="N80" i="22"/>
  <c r="N81" i="22"/>
  <c r="N82" i="22"/>
  <c r="N83" i="22"/>
  <c r="N84" i="22"/>
  <c r="N85" i="22"/>
  <c r="N86" i="22"/>
  <c r="N87" i="22"/>
  <c r="N88" i="22"/>
  <c r="N89" i="22"/>
  <c r="N90" i="22"/>
  <c r="N91" i="22"/>
  <c r="BJ7" i="22" l="1"/>
  <c r="BE7" i="22"/>
  <c r="BK7" i="22" s="1"/>
  <c r="Z8" i="22"/>
  <c r="J12" i="10"/>
  <c r="AR89" i="22"/>
  <c r="AV89" i="22" s="1"/>
  <c r="AT89" i="22"/>
  <c r="BA89" i="22" s="1"/>
  <c r="S9" i="22"/>
  <c r="AA9" i="22" s="1"/>
  <c r="Q9" i="22"/>
  <c r="T9" i="22" s="1"/>
  <c r="AT9" i="22"/>
  <c r="BB9" i="22" s="1"/>
  <c r="AR9" i="22"/>
  <c r="AU9" i="22" s="1"/>
  <c r="S89" i="22"/>
  <c r="AA89" i="22" s="1"/>
  <c r="Q89" i="22"/>
  <c r="T89" i="22" s="1"/>
  <c r="AQ8" i="31"/>
  <c r="AN8" i="31"/>
  <c r="AM8" i="31"/>
  <c r="AK8" i="31"/>
  <c r="AJ8" i="31"/>
  <c r="AH8" i="31"/>
  <c r="AG8" i="31"/>
  <c r="AE8" i="31"/>
  <c r="AE7" i="31"/>
  <c r="AD8" i="31"/>
  <c r="BK9" i="22" l="1"/>
  <c r="AA8" i="22"/>
  <c r="AO8" i="31"/>
  <c r="AU89" i="22"/>
  <c r="BK89" i="22" s="1"/>
  <c r="AI8" i="31"/>
  <c r="Z89" i="22"/>
  <c r="AB89" i="22" s="1"/>
  <c r="AE89" i="22" s="1"/>
  <c r="BI89" i="22" s="1"/>
  <c r="Z9" i="22"/>
  <c r="AB9" i="22" s="1"/>
  <c r="AE9" i="22" s="1"/>
  <c r="BI9" i="22" s="1"/>
  <c r="BB89" i="22"/>
  <c r="BC89" i="22" s="1"/>
  <c r="AV9" i="22"/>
  <c r="AW9" i="22" s="1"/>
  <c r="U9" i="22"/>
  <c r="V9" i="22" s="1"/>
  <c r="AC9" i="22" s="1"/>
  <c r="BG9" i="22" s="1"/>
  <c r="U89" i="22"/>
  <c r="V89" i="22" s="1"/>
  <c r="AC89" i="22" s="1"/>
  <c r="BG89" i="22" s="1"/>
  <c r="AR8" i="31"/>
  <c r="AL8" i="31"/>
  <c r="AF8" i="31"/>
  <c r="BA9" i="22"/>
  <c r="BC9" i="22" s="1"/>
  <c r="AT91" i="22"/>
  <c r="BA91" i="22" s="1"/>
  <c r="AR91" i="22"/>
  <c r="AT90" i="22"/>
  <c r="AR90" i="22"/>
  <c r="AT88" i="22"/>
  <c r="BA88" i="22" s="1"/>
  <c r="AR88" i="22"/>
  <c r="AT87" i="22"/>
  <c r="BB87" i="22" s="1"/>
  <c r="AR87" i="22"/>
  <c r="AT86" i="22"/>
  <c r="AR86" i="22"/>
  <c r="AT85" i="22"/>
  <c r="BB85" i="22" s="1"/>
  <c r="AR85" i="22"/>
  <c r="AT84" i="22"/>
  <c r="BA84" i="22" s="1"/>
  <c r="AR84" i="22"/>
  <c r="AT83" i="22"/>
  <c r="BB83" i="22" s="1"/>
  <c r="AR83" i="22"/>
  <c r="AT82" i="22"/>
  <c r="BB82" i="22" s="1"/>
  <c r="AR82" i="22"/>
  <c r="AT81" i="22"/>
  <c r="BB81" i="22" s="1"/>
  <c r="AR81" i="22"/>
  <c r="AT80" i="22"/>
  <c r="BB80" i="22" s="1"/>
  <c r="AR80" i="22"/>
  <c r="AT79" i="22"/>
  <c r="BA79" i="22" s="1"/>
  <c r="AR79" i="22"/>
  <c r="AT78" i="22"/>
  <c r="BA78" i="22" s="1"/>
  <c r="AR78" i="22"/>
  <c r="AT77" i="22"/>
  <c r="AR77" i="22"/>
  <c r="AT76" i="22"/>
  <c r="BA76" i="22" s="1"/>
  <c r="AR76" i="22"/>
  <c r="AT75" i="22"/>
  <c r="BB75" i="22" s="1"/>
  <c r="AR75" i="22"/>
  <c r="AT74" i="22"/>
  <c r="AR74" i="22"/>
  <c r="AT73" i="22"/>
  <c r="AR73" i="22"/>
  <c r="AT72" i="22"/>
  <c r="BA72" i="22" s="1"/>
  <c r="AR72" i="22"/>
  <c r="AT71" i="22"/>
  <c r="BB71" i="22" s="1"/>
  <c r="AR71" i="22"/>
  <c r="AT70" i="22"/>
  <c r="BA70" i="22" s="1"/>
  <c r="AR70" i="22"/>
  <c r="AT69" i="22"/>
  <c r="AR69" i="22"/>
  <c r="AT68" i="22"/>
  <c r="BB68" i="22" s="1"/>
  <c r="AR68" i="22"/>
  <c r="AT67" i="22"/>
  <c r="AR67" i="22"/>
  <c r="AT66" i="22"/>
  <c r="BA66" i="22" s="1"/>
  <c r="AR66" i="22"/>
  <c r="AT65" i="22"/>
  <c r="AR65" i="22"/>
  <c r="AT64" i="22"/>
  <c r="BA64" i="22" s="1"/>
  <c r="AR64" i="22"/>
  <c r="AT63" i="22"/>
  <c r="BB63" i="22" s="1"/>
  <c r="AR63" i="22"/>
  <c r="AT62" i="22"/>
  <c r="AR62" i="22"/>
  <c r="AT61" i="22"/>
  <c r="AR61" i="22"/>
  <c r="AT60" i="22"/>
  <c r="BA60" i="22" s="1"/>
  <c r="AR60" i="22"/>
  <c r="AT59" i="22"/>
  <c r="AR59" i="22"/>
  <c r="AT58" i="22"/>
  <c r="BB58" i="22" s="1"/>
  <c r="AR58" i="22"/>
  <c r="AT57" i="22"/>
  <c r="BB57" i="22" s="1"/>
  <c r="AR57" i="22"/>
  <c r="AT56" i="22"/>
  <c r="AR56" i="22"/>
  <c r="AT55" i="22"/>
  <c r="BB55" i="22" s="1"/>
  <c r="AR55" i="22"/>
  <c r="AT54" i="22"/>
  <c r="BA54" i="22" s="1"/>
  <c r="AR54" i="22"/>
  <c r="AT53" i="22"/>
  <c r="AR53" i="22"/>
  <c r="AT52" i="22"/>
  <c r="BA52" i="22" s="1"/>
  <c r="AR52" i="22"/>
  <c r="AT51" i="22"/>
  <c r="BB51" i="22" s="1"/>
  <c r="AR51" i="22"/>
  <c r="AT50" i="22"/>
  <c r="AR50" i="22"/>
  <c r="AT49" i="22"/>
  <c r="AR49" i="22"/>
  <c r="AT48" i="22"/>
  <c r="BA48" i="22" s="1"/>
  <c r="AR48" i="22"/>
  <c r="AT47" i="22"/>
  <c r="BB47" i="22" s="1"/>
  <c r="AR47" i="22"/>
  <c r="AT46" i="22"/>
  <c r="BB46" i="22" s="1"/>
  <c r="AR46" i="22"/>
  <c r="AT45" i="22"/>
  <c r="BB45" i="22" s="1"/>
  <c r="AR45" i="22"/>
  <c r="AT44" i="22"/>
  <c r="AR44" i="22"/>
  <c r="AT43" i="22"/>
  <c r="BA43" i="22" s="1"/>
  <c r="AR43" i="22"/>
  <c r="AT42" i="22"/>
  <c r="BA42" i="22" s="1"/>
  <c r="AR42" i="22"/>
  <c r="AT41" i="22"/>
  <c r="AR41" i="22"/>
  <c r="AT40" i="22"/>
  <c r="BA40" i="22" s="1"/>
  <c r="AR40" i="22"/>
  <c r="AT39" i="22"/>
  <c r="BB39" i="22" s="1"/>
  <c r="AR39" i="22"/>
  <c r="AT38" i="22"/>
  <c r="AR38" i="22"/>
  <c r="AT37" i="22"/>
  <c r="AR37" i="22"/>
  <c r="AT36" i="22"/>
  <c r="BA36" i="22" s="1"/>
  <c r="AR36" i="22"/>
  <c r="AT35" i="22"/>
  <c r="BB35" i="22" s="1"/>
  <c r="AR35" i="22"/>
  <c r="AT34" i="22"/>
  <c r="BB34" i="22" s="1"/>
  <c r="AR34" i="22"/>
  <c r="AT33" i="22"/>
  <c r="BB33" i="22" s="1"/>
  <c r="AR33" i="22"/>
  <c r="AT32" i="22"/>
  <c r="BA32" i="22" s="1"/>
  <c r="AR32" i="22"/>
  <c r="AT31" i="22"/>
  <c r="BB31" i="22" s="1"/>
  <c r="AR31" i="22"/>
  <c r="AT30" i="22"/>
  <c r="BA30" i="22" s="1"/>
  <c r="AR30" i="22"/>
  <c r="AT29" i="22"/>
  <c r="AR29" i="22"/>
  <c r="AT28" i="22"/>
  <c r="BA28" i="22" s="1"/>
  <c r="AR28" i="22"/>
  <c r="AT27" i="22"/>
  <c r="BB27" i="22" s="1"/>
  <c r="AR27" i="22"/>
  <c r="AT26" i="22"/>
  <c r="AR26" i="22"/>
  <c r="AT25" i="22"/>
  <c r="AR25" i="22"/>
  <c r="AT24" i="22"/>
  <c r="BA24" i="22" s="1"/>
  <c r="AR24" i="22"/>
  <c r="AT23" i="22"/>
  <c r="BA23" i="22" s="1"/>
  <c r="AR23" i="22"/>
  <c r="AT22" i="22"/>
  <c r="BB22" i="22" s="1"/>
  <c r="AR22" i="22"/>
  <c r="AT21" i="22"/>
  <c r="BA21" i="22" s="1"/>
  <c r="AR21" i="22"/>
  <c r="AT20" i="22"/>
  <c r="BB20" i="22" s="1"/>
  <c r="AR20" i="22"/>
  <c r="AT19" i="22"/>
  <c r="BA19" i="22" s="1"/>
  <c r="AR19" i="22"/>
  <c r="AT18" i="22"/>
  <c r="BA18" i="22" s="1"/>
  <c r="AR18" i="22"/>
  <c r="AT17" i="22"/>
  <c r="AR17" i="22"/>
  <c r="AT16" i="22"/>
  <c r="BA16" i="22" s="1"/>
  <c r="AR16" i="22"/>
  <c r="AT15" i="22"/>
  <c r="BB15" i="22" s="1"/>
  <c r="AR15" i="22"/>
  <c r="AT14" i="22"/>
  <c r="AR14" i="22"/>
  <c r="AT13" i="22"/>
  <c r="AR13" i="22"/>
  <c r="AT12" i="22"/>
  <c r="BA12" i="22" s="1"/>
  <c r="AR12" i="22"/>
  <c r="AT11" i="22"/>
  <c r="BB11" i="22" s="1"/>
  <c r="AR11" i="22"/>
  <c r="AT10" i="22"/>
  <c r="BA10" i="22" s="1"/>
  <c r="AR10" i="22"/>
  <c r="AT8" i="22"/>
  <c r="AR8" i="22"/>
  <c r="AU8" i="22" s="1"/>
  <c r="S10" i="22"/>
  <c r="S11" i="22"/>
  <c r="S12" i="22"/>
  <c r="S13" i="22"/>
  <c r="S14" i="22"/>
  <c r="Z14" i="22" s="1"/>
  <c r="S15" i="22"/>
  <c r="Z15" i="22" s="1"/>
  <c r="S16" i="22"/>
  <c r="Z16" i="22" s="1"/>
  <c r="S17" i="22"/>
  <c r="Z17" i="22" s="1"/>
  <c r="S18" i="22"/>
  <c r="Z18" i="22" s="1"/>
  <c r="S19" i="22"/>
  <c r="Z19" i="22" s="1"/>
  <c r="S20" i="22"/>
  <c r="S21" i="22"/>
  <c r="S22" i="22"/>
  <c r="S23" i="22"/>
  <c r="S24" i="22"/>
  <c r="S25" i="22"/>
  <c r="S26" i="22"/>
  <c r="S27" i="22"/>
  <c r="S28" i="22"/>
  <c r="Z28" i="22" s="1"/>
  <c r="S29" i="22"/>
  <c r="Z29" i="22" s="1"/>
  <c r="S30" i="22"/>
  <c r="Z30" i="22" s="1"/>
  <c r="S31" i="22"/>
  <c r="S32" i="22"/>
  <c r="S33" i="22"/>
  <c r="S34" i="22"/>
  <c r="S35" i="22"/>
  <c r="S36" i="22"/>
  <c r="Z36" i="22" s="1"/>
  <c r="S37" i="22"/>
  <c r="S38" i="22"/>
  <c r="Z38" i="22" s="1"/>
  <c r="S39" i="22"/>
  <c r="Z39" i="22" s="1"/>
  <c r="S40" i="22"/>
  <c r="Z40" i="22" s="1"/>
  <c r="S41" i="22"/>
  <c r="Z41" i="22" s="1"/>
  <c r="S42" i="22"/>
  <c r="Z42" i="22" s="1"/>
  <c r="S43" i="22"/>
  <c r="Z43" i="22" s="1"/>
  <c r="S44" i="22"/>
  <c r="S45" i="22"/>
  <c r="S46" i="22"/>
  <c r="S47" i="22"/>
  <c r="S48" i="22"/>
  <c r="S49" i="22"/>
  <c r="S50" i="22"/>
  <c r="S51" i="22"/>
  <c r="Z51" i="22" s="1"/>
  <c r="S52" i="22"/>
  <c r="Z52" i="22" s="1"/>
  <c r="S53" i="22"/>
  <c r="Z53" i="22" s="1"/>
  <c r="S54" i="22"/>
  <c r="Z54" i="22" s="1"/>
  <c r="S55" i="22"/>
  <c r="S56" i="22"/>
  <c r="Z56" i="22" s="1"/>
  <c r="S57" i="22"/>
  <c r="S58" i="22"/>
  <c r="AA58" i="22" s="1"/>
  <c r="S59" i="22"/>
  <c r="S60" i="22"/>
  <c r="S61" i="22"/>
  <c r="S62" i="22"/>
  <c r="Z62" i="22" s="1"/>
  <c r="S63" i="22"/>
  <c r="Z63" i="22" s="1"/>
  <c r="S64" i="22"/>
  <c r="Z64" i="22" s="1"/>
  <c r="S65" i="22"/>
  <c r="Z65" i="22" s="1"/>
  <c r="S66" i="22"/>
  <c r="Z66" i="22" s="1"/>
  <c r="S67" i="22"/>
  <c r="Z67" i="22" s="1"/>
  <c r="S68" i="22"/>
  <c r="S69" i="22"/>
  <c r="S70" i="22"/>
  <c r="S71" i="22"/>
  <c r="S72" i="22"/>
  <c r="S73" i="22"/>
  <c r="S74" i="22"/>
  <c r="S75" i="22"/>
  <c r="S76" i="22"/>
  <c r="Z76" i="22" s="1"/>
  <c r="S77" i="22"/>
  <c r="Z77" i="22" s="1"/>
  <c r="S78" i="22"/>
  <c r="Z78" i="22" s="1"/>
  <c r="S79" i="22"/>
  <c r="Z79" i="22" s="1"/>
  <c r="S80" i="22"/>
  <c r="S81" i="22"/>
  <c r="S82" i="22"/>
  <c r="S83" i="22"/>
  <c r="S84" i="22"/>
  <c r="S85" i="22"/>
  <c r="S86" i="22"/>
  <c r="Z86" i="22" s="1"/>
  <c r="S87" i="22"/>
  <c r="Z87" i="22" s="1"/>
  <c r="S88" i="22"/>
  <c r="Z88" i="22" s="1"/>
  <c r="S90" i="22"/>
  <c r="S91" i="22"/>
  <c r="Q8" i="22"/>
  <c r="Q10" i="22"/>
  <c r="T10" i="22" s="1"/>
  <c r="Q11" i="22"/>
  <c r="T11" i="22" s="1"/>
  <c r="Q12" i="22"/>
  <c r="Q13" i="22"/>
  <c r="Q14" i="22"/>
  <c r="Q15" i="22"/>
  <c r="Q16" i="22"/>
  <c r="Q17" i="22"/>
  <c r="Q18" i="22"/>
  <c r="Q19" i="22"/>
  <c r="Q20" i="22"/>
  <c r="Q21" i="22"/>
  <c r="T21" i="22" s="1"/>
  <c r="Q22" i="22"/>
  <c r="T22" i="22" s="1"/>
  <c r="Q23" i="22"/>
  <c r="T23" i="22" s="1"/>
  <c r="Q24" i="22"/>
  <c r="T24" i="22" s="1"/>
  <c r="Q25" i="22"/>
  <c r="T25" i="22" s="1"/>
  <c r="Q26" i="22"/>
  <c r="T26" i="22" s="1"/>
  <c r="Q27" i="22"/>
  <c r="T27" i="22" s="1"/>
  <c r="Q28" i="22"/>
  <c r="T28" i="22" s="1"/>
  <c r="Q29" i="22"/>
  <c r="T29" i="22" s="1"/>
  <c r="Q30" i="22"/>
  <c r="Q31" i="22"/>
  <c r="Q32" i="22"/>
  <c r="Q33" i="22"/>
  <c r="Q34" i="22"/>
  <c r="T34" i="22" s="1"/>
  <c r="Q35" i="22"/>
  <c r="T35" i="22" s="1"/>
  <c r="Q36" i="22"/>
  <c r="T36" i="22" s="1"/>
  <c r="Q37" i="22"/>
  <c r="T37" i="22" s="1"/>
  <c r="Q38" i="22"/>
  <c r="T38" i="22" s="1"/>
  <c r="Q39" i="22"/>
  <c r="T39" i="22" s="1"/>
  <c r="Q40" i="22"/>
  <c r="Q41" i="22"/>
  <c r="Q42" i="22"/>
  <c r="Q43" i="22"/>
  <c r="Q44" i="22"/>
  <c r="Q45" i="22"/>
  <c r="Q46" i="22"/>
  <c r="T46" i="22" s="1"/>
  <c r="Q47" i="22"/>
  <c r="T47" i="22" s="1"/>
  <c r="Q48" i="22"/>
  <c r="T48" i="22" s="1"/>
  <c r="Q49" i="22"/>
  <c r="T49" i="22" s="1"/>
  <c r="Q50" i="22"/>
  <c r="T50" i="22" s="1"/>
  <c r="Q51" i="22"/>
  <c r="Q52" i="22"/>
  <c r="Q53" i="22"/>
  <c r="Q54" i="22"/>
  <c r="Q55" i="22"/>
  <c r="Q56" i="22"/>
  <c r="Q57" i="22"/>
  <c r="Q58" i="22"/>
  <c r="T58" i="22" s="1"/>
  <c r="Q59" i="22"/>
  <c r="T59" i="22" s="1"/>
  <c r="Q60" i="22"/>
  <c r="T60" i="22" s="1"/>
  <c r="Q61" i="22"/>
  <c r="Q62" i="22"/>
  <c r="Q63" i="22"/>
  <c r="Q64" i="22"/>
  <c r="T64" i="22" s="1"/>
  <c r="Q65" i="22"/>
  <c r="T65" i="22" s="1"/>
  <c r="Q66" i="22"/>
  <c r="Q67" i="22"/>
  <c r="Q68" i="22"/>
  <c r="Q69" i="22"/>
  <c r="T69" i="22" s="1"/>
  <c r="Q70" i="22"/>
  <c r="T70" i="22" s="1"/>
  <c r="Q71" i="22"/>
  <c r="T71" i="22" s="1"/>
  <c r="Q72" i="22"/>
  <c r="Q73" i="22"/>
  <c r="Q74" i="22"/>
  <c r="Q75" i="22"/>
  <c r="Q76" i="22"/>
  <c r="Q77" i="22"/>
  <c r="Q78" i="22"/>
  <c r="Q79" i="22"/>
  <c r="Q80" i="22"/>
  <c r="Q81" i="22"/>
  <c r="Q82" i="22"/>
  <c r="T82" i="22" s="1"/>
  <c r="Q83" i="22"/>
  <c r="T83" i="22" s="1"/>
  <c r="Q84" i="22"/>
  <c r="T84" i="22" s="1"/>
  <c r="Q85" i="22"/>
  <c r="T85" i="22" s="1"/>
  <c r="Q86" i="22"/>
  <c r="T86" i="22" s="1"/>
  <c r="Q87" i="22"/>
  <c r="T87" i="22" s="1"/>
  <c r="Q88" i="22"/>
  <c r="Q90" i="22"/>
  <c r="Q91" i="22"/>
  <c r="S7" i="3"/>
  <c r="Z7" i="3" s="1"/>
  <c r="S8" i="3"/>
  <c r="Z8" i="3" s="1"/>
  <c r="S9" i="3"/>
  <c r="AA9" i="3" s="1"/>
  <c r="S10" i="3"/>
  <c r="S11" i="3"/>
  <c r="S12" i="3"/>
  <c r="S13" i="3"/>
  <c r="Z13" i="3" s="1"/>
  <c r="S14" i="3"/>
  <c r="AA14" i="3" s="1"/>
  <c r="S15" i="3"/>
  <c r="S16" i="3"/>
  <c r="S17" i="3"/>
  <c r="S18" i="3"/>
  <c r="AA18" i="3" s="1"/>
  <c r="S19" i="3"/>
  <c r="AA19" i="3" s="1"/>
  <c r="S20" i="3"/>
  <c r="Z20" i="3" s="1"/>
  <c r="S21" i="3"/>
  <c r="Z21" i="3" s="1"/>
  <c r="S22" i="3"/>
  <c r="S23" i="3"/>
  <c r="S24" i="3"/>
  <c r="S25" i="3"/>
  <c r="AA25" i="3" s="1"/>
  <c r="S26" i="3"/>
  <c r="AA26" i="3" s="1"/>
  <c r="S27" i="3"/>
  <c r="Z27" i="3" s="1"/>
  <c r="S28" i="3"/>
  <c r="S29" i="3"/>
  <c r="S30" i="3"/>
  <c r="Z30" i="3" s="1"/>
  <c r="S31" i="3"/>
  <c r="Z31" i="3" s="1"/>
  <c r="S32" i="3"/>
  <c r="Z32" i="3" s="1"/>
  <c r="S33" i="3"/>
  <c r="Z33" i="3" s="1"/>
  <c r="S34" i="3"/>
  <c r="Z34" i="3" s="1"/>
  <c r="S35" i="3"/>
  <c r="AA35" i="3" s="1"/>
  <c r="S36" i="3"/>
  <c r="AA36" i="3" s="1"/>
  <c r="S37" i="3"/>
  <c r="Z37" i="3" s="1"/>
  <c r="S38" i="3"/>
  <c r="Z38" i="3" s="1"/>
  <c r="S39" i="3"/>
  <c r="Z39" i="3" s="1"/>
  <c r="S40" i="3"/>
  <c r="S41" i="3"/>
  <c r="S42" i="3"/>
  <c r="Z42" i="3" s="1"/>
  <c r="S43" i="3"/>
  <c r="Z43" i="3" s="1"/>
  <c r="S44" i="3"/>
  <c r="AA44" i="3" s="1"/>
  <c r="S45" i="3"/>
  <c r="AA45" i="3" s="1"/>
  <c r="S46" i="3"/>
  <c r="S47" i="3"/>
  <c r="S48" i="3"/>
  <c r="S49" i="3"/>
  <c r="Z49" i="3" s="1"/>
  <c r="S50" i="3"/>
  <c r="Z50" i="3" s="1"/>
  <c r="S51" i="3"/>
  <c r="Z51" i="3" s="1"/>
  <c r="S52" i="3"/>
  <c r="S53" i="3"/>
  <c r="S54" i="3"/>
  <c r="Z54" i="3" s="1"/>
  <c r="S55" i="3"/>
  <c r="Z55" i="3" s="1"/>
  <c r="S56" i="3"/>
  <c r="Z56" i="3" s="1"/>
  <c r="S57" i="3"/>
  <c r="Z57" i="3" s="1"/>
  <c r="S58" i="3"/>
  <c r="S59" i="3"/>
  <c r="S60" i="3"/>
  <c r="S61" i="3"/>
  <c r="Z61" i="3" s="1"/>
  <c r="S62" i="3"/>
  <c r="AA62" i="3" s="1"/>
  <c r="S63" i="3"/>
  <c r="Z63" i="3" s="1"/>
  <c r="S64" i="3"/>
  <c r="S65" i="3"/>
  <c r="S66" i="3"/>
  <c r="AA66" i="3" s="1"/>
  <c r="S67" i="3"/>
  <c r="AA67" i="3" s="1"/>
  <c r="S68" i="3"/>
  <c r="AA68" i="3" s="1"/>
  <c r="S69" i="3"/>
  <c r="AA69" i="3" s="1"/>
  <c r="S70" i="3"/>
  <c r="AA70" i="3" s="1"/>
  <c r="S71" i="3"/>
  <c r="AA71" i="3" s="1"/>
  <c r="S72" i="3"/>
  <c r="S73" i="3"/>
  <c r="AA73" i="3" s="1"/>
  <c r="S74" i="3"/>
  <c r="Z74" i="3" s="1"/>
  <c r="S75" i="3"/>
  <c r="Z75" i="3" s="1"/>
  <c r="S76" i="3"/>
  <c r="S77" i="3"/>
  <c r="S78" i="3"/>
  <c r="AA78" i="3" s="1"/>
  <c r="S79" i="3"/>
  <c r="AA79" i="3" s="1"/>
  <c r="S80" i="3"/>
  <c r="Z80" i="3" s="1"/>
  <c r="S81" i="3"/>
  <c r="Z81" i="3" s="1"/>
  <c r="S82" i="3"/>
  <c r="S83" i="3"/>
  <c r="S84" i="3"/>
  <c r="Z84" i="3" s="1"/>
  <c r="S85" i="3"/>
  <c r="AA85" i="3" s="1"/>
  <c r="S86" i="3"/>
  <c r="AA86" i="3" s="1"/>
  <c r="S87" i="3"/>
  <c r="S88" i="3"/>
  <c r="S89" i="3"/>
  <c r="AA89" i="3" s="1"/>
  <c r="S90" i="3"/>
  <c r="Z90" i="3" s="1"/>
  <c r="R7" i="3"/>
  <c r="R8" i="3"/>
  <c r="R9" i="3"/>
  <c r="R10" i="3"/>
  <c r="W10" i="3" s="1"/>
  <c r="R11" i="3"/>
  <c r="W11" i="3" s="1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  <c r="R45" i="3"/>
  <c r="R46" i="3"/>
  <c r="R47" i="3"/>
  <c r="R48" i="3"/>
  <c r="R49" i="3"/>
  <c r="R50" i="3"/>
  <c r="R51" i="3"/>
  <c r="R52" i="3"/>
  <c r="R53" i="3"/>
  <c r="R54" i="3"/>
  <c r="R55" i="3"/>
  <c r="R56" i="3"/>
  <c r="R57" i="3"/>
  <c r="R58" i="3"/>
  <c r="R59" i="3"/>
  <c r="R60" i="3"/>
  <c r="R61" i="3"/>
  <c r="R62" i="3"/>
  <c r="R63" i="3"/>
  <c r="R64" i="3"/>
  <c r="R65" i="3"/>
  <c r="R66" i="3"/>
  <c r="R67" i="3"/>
  <c r="R68" i="3"/>
  <c r="R69" i="3"/>
  <c r="R70" i="3"/>
  <c r="R71" i="3"/>
  <c r="R72" i="3"/>
  <c r="R73" i="3"/>
  <c r="R74" i="3"/>
  <c r="R75" i="3"/>
  <c r="R76" i="3"/>
  <c r="R77" i="3"/>
  <c r="R78" i="3"/>
  <c r="R79" i="3"/>
  <c r="R80" i="3"/>
  <c r="R81" i="3"/>
  <c r="R82" i="3"/>
  <c r="R83" i="3"/>
  <c r="R84" i="3"/>
  <c r="R85" i="3"/>
  <c r="R86" i="3"/>
  <c r="R87" i="3"/>
  <c r="R88" i="3"/>
  <c r="W88" i="3" s="1"/>
  <c r="R89" i="3"/>
  <c r="R90" i="3"/>
  <c r="Q7" i="3"/>
  <c r="T7" i="3" s="1"/>
  <c r="Q8" i="3"/>
  <c r="T8" i="3" s="1"/>
  <c r="Q9" i="3"/>
  <c r="T9" i="3" s="1"/>
  <c r="Q10" i="3"/>
  <c r="T10" i="3" s="1"/>
  <c r="Q11" i="3"/>
  <c r="T11" i="3" s="1"/>
  <c r="Q12" i="3"/>
  <c r="Q13" i="3"/>
  <c r="Q14" i="3"/>
  <c r="T14" i="3" s="1"/>
  <c r="Q15" i="3"/>
  <c r="Q16" i="3"/>
  <c r="Q17" i="3"/>
  <c r="Q18" i="3"/>
  <c r="Q19" i="3"/>
  <c r="Q20" i="3"/>
  <c r="Q21" i="3"/>
  <c r="Q22" i="3"/>
  <c r="Q23" i="3"/>
  <c r="T23" i="3" s="1"/>
  <c r="Q24" i="3"/>
  <c r="T24" i="3" s="1"/>
  <c r="Q25" i="3"/>
  <c r="T25" i="3" s="1"/>
  <c r="Q26" i="3"/>
  <c r="T26" i="3" s="1"/>
  <c r="Q27" i="3"/>
  <c r="Q28" i="3"/>
  <c r="Q29" i="3"/>
  <c r="T29" i="3" s="1"/>
  <c r="Q30" i="3"/>
  <c r="T30" i="3" s="1"/>
  <c r="Q31" i="3"/>
  <c r="Q32" i="3"/>
  <c r="Q33" i="3"/>
  <c r="T33" i="3" s="1"/>
  <c r="Q34" i="3"/>
  <c r="U34" i="3" s="1"/>
  <c r="Q35" i="3"/>
  <c r="U35" i="3" s="1"/>
  <c r="Q36" i="3"/>
  <c r="Q37" i="3"/>
  <c r="Q38" i="3"/>
  <c r="T38" i="3" s="1"/>
  <c r="Q39" i="3"/>
  <c r="Q40" i="3"/>
  <c r="Q41" i="3"/>
  <c r="Q42" i="3"/>
  <c r="Q43" i="3"/>
  <c r="Q44" i="3"/>
  <c r="Q45" i="3"/>
  <c r="U45" i="3" s="1"/>
  <c r="Q46" i="3"/>
  <c r="U46" i="3" s="1"/>
  <c r="Q47" i="3"/>
  <c r="U47" i="3" s="1"/>
  <c r="Q48" i="3"/>
  <c r="T48" i="3" s="1"/>
  <c r="Q49" i="3"/>
  <c r="T49" i="3" s="1"/>
  <c r="Q50" i="3"/>
  <c r="T50" i="3" s="1"/>
  <c r="Q51" i="3"/>
  <c r="Q52" i="3"/>
  <c r="Q53" i="3"/>
  <c r="Q54" i="3"/>
  <c r="Q55" i="3"/>
  <c r="Q56" i="3"/>
  <c r="Q57" i="3"/>
  <c r="T57" i="3" s="1"/>
  <c r="Q58" i="3"/>
  <c r="Q59" i="3"/>
  <c r="U59" i="3" s="1"/>
  <c r="Q60" i="3"/>
  <c r="Q61" i="3"/>
  <c r="T61" i="3" s="1"/>
  <c r="Q62" i="3"/>
  <c r="T62" i="3" s="1"/>
  <c r="Q63" i="3"/>
  <c r="Q64" i="3"/>
  <c r="Q65" i="3"/>
  <c r="Q66" i="3"/>
  <c r="Q67" i="3"/>
  <c r="Q68" i="3"/>
  <c r="T68" i="3" s="1"/>
  <c r="Q69" i="3"/>
  <c r="T69" i="3" s="1"/>
  <c r="Q70" i="3"/>
  <c r="T70" i="3" s="1"/>
  <c r="Q71" i="3"/>
  <c r="U71" i="3" s="1"/>
  <c r="Q72" i="3"/>
  <c r="T72" i="3" s="1"/>
  <c r="Q73" i="3"/>
  <c r="T73" i="3" s="1"/>
  <c r="Q74" i="3"/>
  <c r="T74" i="3" s="1"/>
  <c r="Q75" i="3"/>
  <c r="Q76" i="3"/>
  <c r="T76" i="3" s="1"/>
  <c r="Q77" i="3"/>
  <c r="Q78" i="3"/>
  <c r="Q79" i="3"/>
  <c r="Q80" i="3"/>
  <c r="U80" i="3" s="1"/>
  <c r="Q81" i="3"/>
  <c r="U81" i="3" s="1"/>
  <c r="Q82" i="3"/>
  <c r="U82" i="3" s="1"/>
  <c r="Q83" i="3"/>
  <c r="U83" i="3" s="1"/>
  <c r="Q84" i="3"/>
  <c r="Q85" i="3"/>
  <c r="Q86" i="3"/>
  <c r="T86" i="3" s="1"/>
  <c r="Q87" i="3"/>
  <c r="Q88" i="3"/>
  <c r="Q89" i="3"/>
  <c r="Q90" i="3"/>
  <c r="T90" i="3" s="1"/>
  <c r="BB8" i="22" l="1"/>
  <c r="BA8" i="22"/>
  <c r="BC8" i="22" s="1"/>
  <c r="AB8" i="22"/>
  <c r="AE8" i="22" s="1"/>
  <c r="BI8" i="22" s="1"/>
  <c r="BG7" i="22"/>
  <c r="AU20" i="22"/>
  <c r="AU32" i="22"/>
  <c r="BK32" i="22" s="1"/>
  <c r="AU40" i="22"/>
  <c r="AU48" i="22"/>
  <c r="BK48" i="22" s="1"/>
  <c r="AU60" i="22"/>
  <c r="AU21" i="22"/>
  <c r="AU33" i="22"/>
  <c r="AU45" i="22"/>
  <c r="BK45" i="22" s="1"/>
  <c r="AU53" i="22"/>
  <c r="AU57" i="22"/>
  <c r="AU44" i="22"/>
  <c r="BK44" i="22" s="1"/>
  <c r="AU52" i="22"/>
  <c r="BK52" i="22" s="1"/>
  <c r="AU56" i="22"/>
  <c r="BK56" i="22" s="1"/>
  <c r="AU64" i="22"/>
  <c r="BK64" i="22" s="1"/>
  <c r="AU10" i="22"/>
  <c r="AU14" i="22"/>
  <c r="AU18" i="22"/>
  <c r="AU22" i="22"/>
  <c r="AU26" i="22"/>
  <c r="AU30" i="22"/>
  <c r="AU34" i="22"/>
  <c r="AU38" i="22"/>
  <c r="AU46" i="22"/>
  <c r="AU50" i="22"/>
  <c r="AU54" i="22"/>
  <c r="AU58" i="22"/>
  <c r="AU62" i="22"/>
  <c r="AU28" i="22"/>
  <c r="AU15" i="22"/>
  <c r="BK15" i="22" s="1"/>
  <c r="AU27" i="22"/>
  <c r="BK27" i="22" s="1"/>
  <c r="AU39" i="22"/>
  <c r="AU47" i="22"/>
  <c r="BK47" i="22" s="1"/>
  <c r="AU51" i="22"/>
  <c r="AU59" i="22"/>
  <c r="AU63" i="22"/>
  <c r="BK63" i="22" s="1"/>
  <c r="AU16" i="22"/>
  <c r="BK16" i="22" s="1"/>
  <c r="AW89" i="22"/>
  <c r="AU68" i="22"/>
  <c r="BK68" i="22" s="1"/>
  <c r="AU70" i="22"/>
  <c r="AU72" i="22"/>
  <c r="AU74" i="22"/>
  <c r="AU76" i="22"/>
  <c r="BK76" i="22"/>
  <c r="AU80" i="22"/>
  <c r="BK80" i="22" s="1"/>
  <c r="AU82" i="22"/>
  <c r="AU84" i="22"/>
  <c r="BK84" i="22" s="1"/>
  <c r="AU86" i="22"/>
  <c r="AU88" i="22"/>
  <c r="BK88" i="22"/>
  <c r="AU69" i="22"/>
  <c r="BK69" i="22" s="1"/>
  <c r="AU71" i="22"/>
  <c r="BK71" i="22" s="1"/>
  <c r="AU75" i="22"/>
  <c r="AU81" i="22"/>
  <c r="BK81" i="22" s="1"/>
  <c r="AU83" i="22"/>
  <c r="AU87" i="22"/>
  <c r="AS8" i="31"/>
  <c r="T8" i="22"/>
  <c r="U8" i="22"/>
  <c r="X87" i="3"/>
  <c r="W87" i="3"/>
  <c r="X83" i="3"/>
  <c r="W83" i="3"/>
  <c r="X79" i="3"/>
  <c r="W79" i="3"/>
  <c r="X75" i="3"/>
  <c r="W75" i="3"/>
  <c r="X90" i="3"/>
  <c r="W90" i="3"/>
  <c r="X86" i="3"/>
  <c r="W86" i="3"/>
  <c r="X82" i="3"/>
  <c r="W82" i="3"/>
  <c r="X78" i="3"/>
  <c r="W78" i="3"/>
  <c r="X89" i="3"/>
  <c r="W89" i="3"/>
  <c r="X85" i="3"/>
  <c r="W85" i="3"/>
  <c r="X81" i="3"/>
  <c r="W81" i="3"/>
  <c r="X77" i="3"/>
  <c r="W77" i="3"/>
  <c r="X84" i="3"/>
  <c r="W84" i="3"/>
  <c r="X80" i="3"/>
  <c r="W80" i="3"/>
  <c r="X76" i="3"/>
  <c r="W76" i="3"/>
  <c r="X71" i="3"/>
  <c r="W71" i="3"/>
  <c r="X67" i="3"/>
  <c r="W67" i="3"/>
  <c r="X63" i="3"/>
  <c r="W63" i="3"/>
  <c r="X59" i="3"/>
  <c r="W59" i="3"/>
  <c r="X55" i="3"/>
  <c r="W55" i="3"/>
  <c r="X51" i="3"/>
  <c r="W51" i="3"/>
  <c r="X47" i="3"/>
  <c r="W47" i="3"/>
  <c r="X43" i="3"/>
  <c r="W43" i="3"/>
  <c r="X39" i="3"/>
  <c r="W39" i="3"/>
  <c r="X35" i="3"/>
  <c r="W35" i="3"/>
  <c r="X31" i="3"/>
  <c r="W31" i="3"/>
  <c r="X27" i="3"/>
  <c r="W27" i="3"/>
  <c r="X23" i="3"/>
  <c r="W23" i="3"/>
  <c r="X19" i="3"/>
  <c r="W19" i="3"/>
  <c r="X15" i="3"/>
  <c r="W15" i="3"/>
  <c r="X74" i="3"/>
  <c r="W74" i="3"/>
  <c r="X70" i="3"/>
  <c r="W70" i="3"/>
  <c r="X66" i="3"/>
  <c r="W66" i="3"/>
  <c r="X62" i="3"/>
  <c r="W62" i="3"/>
  <c r="X58" i="3"/>
  <c r="W58" i="3"/>
  <c r="X54" i="3"/>
  <c r="W54" i="3"/>
  <c r="X50" i="3"/>
  <c r="W50" i="3"/>
  <c r="X46" i="3"/>
  <c r="W46" i="3"/>
  <c r="X42" i="3"/>
  <c r="W42" i="3"/>
  <c r="X38" i="3"/>
  <c r="W38" i="3"/>
  <c r="X34" i="3"/>
  <c r="W34" i="3"/>
  <c r="X30" i="3"/>
  <c r="W30" i="3"/>
  <c r="X26" i="3"/>
  <c r="W26" i="3"/>
  <c r="X22" i="3"/>
  <c r="W22" i="3"/>
  <c r="X18" i="3"/>
  <c r="W18" i="3"/>
  <c r="X14" i="3"/>
  <c r="W14" i="3"/>
  <c r="X73" i="3"/>
  <c r="W73" i="3"/>
  <c r="X69" i="3"/>
  <c r="W69" i="3"/>
  <c r="X65" i="3"/>
  <c r="W65" i="3"/>
  <c r="X61" i="3"/>
  <c r="W61" i="3"/>
  <c r="X57" i="3"/>
  <c r="W57" i="3"/>
  <c r="X53" i="3"/>
  <c r="W53" i="3"/>
  <c r="X49" i="3"/>
  <c r="W49" i="3"/>
  <c r="X45" i="3"/>
  <c r="W45" i="3"/>
  <c r="X41" i="3"/>
  <c r="W41" i="3"/>
  <c r="X37" i="3"/>
  <c r="W37" i="3"/>
  <c r="X33" i="3"/>
  <c r="W33" i="3"/>
  <c r="X29" i="3"/>
  <c r="W29" i="3"/>
  <c r="X25" i="3"/>
  <c r="W25" i="3"/>
  <c r="X21" i="3"/>
  <c r="W21" i="3"/>
  <c r="X17" i="3"/>
  <c r="W17" i="3"/>
  <c r="X13" i="3"/>
  <c r="W13" i="3"/>
  <c r="X72" i="3"/>
  <c r="W72" i="3"/>
  <c r="X68" i="3"/>
  <c r="W68" i="3"/>
  <c r="X64" i="3"/>
  <c r="W64" i="3"/>
  <c r="X60" i="3"/>
  <c r="W60" i="3"/>
  <c r="X56" i="3"/>
  <c r="W56" i="3"/>
  <c r="X52" i="3"/>
  <c r="W52" i="3"/>
  <c r="X48" i="3"/>
  <c r="W48" i="3"/>
  <c r="X44" i="3"/>
  <c r="W44" i="3"/>
  <c r="X40" i="3"/>
  <c r="W40" i="3"/>
  <c r="X36" i="3"/>
  <c r="W36" i="3"/>
  <c r="X32" i="3"/>
  <c r="W32" i="3"/>
  <c r="X28" i="3"/>
  <c r="W28" i="3"/>
  <c r="X24" i="3"/>
  <c r="W24" i="3"/>
  <c r="X20" i="3"/>
  <c r="W20" i="3"/>
  <c r="X16" i="3"/>
  <c r="W16" i="3"/>
  <c r="X12" i="3"/>
  <c r="W12" i="3"/>
  <c r="X9" i="3"/>
  <c r="W9" i="3"/>
  <c r="X8" i="3"/>
  <c r="W8" i="3"/>
  <c r="X7" i="3"/>
  <c r="W7" i="3"/>
  <c r="U79" i="22"/>
  <c r="T79" i="22"/>
  <c r="AA81" i="22"/>
  <c r="Z81" i="22"/>
  <c r="AA69" i="22"/>
  <c r="Z69" i="22"/>
  <c r="AA57" i="22"/>
  <c r="Z57" i="22"/>
  <c r="AA45" i="22"/>
  <c r="Z45" i="22"/>
  <c r="AA33" i="22"/>
  <c r="Z33" i="22"/>
  <c r="AA21" i="22"/>
  <c r="Z21" i="22"/>
  <c r="U81" i="22"/>
  <c r="T81" i="22"/>
  <c r="U57" i="22"/>
  <c r="T57" i="22"/>
  <c r="U45" i="22"/>
  <c r="T45" i="22"/>
  <c r="U33" i="22"/>
  <c r="T33" i="22"/>
  <c r="AA80" i="22"/>
  <c r="Z80" i="22"/>
  <c r="AA68" i="22"/>
  <c r="Z68" i="22"/>
  <c r="AA44" i="22"/>
  <c r="Z44" i="22"/>
  <c r="AA32" i="22"/>
  <c r="Z32" i="22"/>
  <c r="AA20" i="22"/>
  <c r="Z20" i="22"/>
  <c r="U78" i="22"/>
  <c r="T78" i="22"/>
  <c r="U54" i="22"/>
  <c r="T54" i="22"/>
  <c r="U42" i="22"/>
  <c r="T42" i="22"/>
  <c r="U18" i="22"/>
  <c r="T18" i="22"/>
  <c r="U53" i="22"/>
  <c r="T53" i="22"/>
  <c r="AV11" i="22"/>
  <c r="AU11" i="22"/>
  <c r="BK11" i="22" s="1"/>
  <c r="U88" i="22"/>
  <c r="T88" i="22"/>
  <c r="U40" i="22"/>
  <c r="T40" i="22"/>
  <c r="AA75" i="22"/>
  <c r="Z75" i="22"/>
  <c r="T34" i="3"/>
  <c r="V34" i="3" s="1"/>
  <c r="U75" i="22"/>
  <c r="T75" i="22"/>
  <c r="U63" i="22"/>
  <c r="T63" i="22"/>
  <c r="U51" i="22"/>
  <c r="T51" i="22"/>
  <c r="U15" i="22"/>
  <c r="T15" i="22"/>
  <c r="AA74" i="22"/>
  <c r="Z74" i="22"/>
  <c r="AA50" i="22"/>
  <c r="Z50" i="22"/>
  <c r="AA26" i="22"/>
  <c r="Z26" i="22"/>
  <c r="AV12" i="22"/>
  <c r="AU12" i="22"/>
  <c r="BK12" i="22" s="1"/>
  <c r="AV24" i="22"/>
  <c r="AU24" i="22"/>
  <c r="BK24" i="22" s="1"/>
  <c r="AV36" i="22"/>
  <c r="AU36" i="22"/>
  <c r="BK36" i="22" s="1"/>
  <c r="AV42" i="22"/>
  <c r="AU42" i="22"/>
  <c r="AV66" i="22"/>
  <c r="AU66" i="22"/>
  <c r="AV78" i="22"/>
  <c r="AU78" i="22"/>
  <c r="AV91" i="22"/>
  <c r="AU91" i="22"/>
  <c r="U56" i="22"/>
  <c r="T56" i="22"/>
  <c r="U20" i="22"/>
  <c r="T20" i="22"/>
  <c r="U55" i="22"/>
  <c r="T55" i="22"/>
  <c r="U66" i="22"/>
  <c r="T66" i="22"/>
  <c r="U77" i="22"/>
  <c r="T77" i="22"/>
  <c r="AV29" i="22"/>
  <c r="AU29" i="22"/>
  <c r="BK29" i="22" s="1"/>
  <c r="AV90" i="22"/>
  <c r="AU90" i="22"/>
  <c r="X10" i="3"/>
  <c r="U76" i="22"/>
  <c r="T76" i="22"/>
  <c r="U16" i="22"/>
  <c r="T16" i="22"/>
  <c r="AA27" i="22"/>
  <c r="Z27" i="22"/>
  <c r="U74" i="22"/>
  <c r="T74" i="22"/>
  <c r="U62" i="22"/>
  <c r="T62" i="22"/>
  <c r="U14" i="22"/>
  <c r="T14" i="22"/>
  <c r="AA85" i="22"/>
  <c r="Z85" i="22"/>
  <c r="AA73" i="22"/>
  <c r="Z73" i="22"/>
  <c r="AA61" i="22"/>
  <c r="Z61" i="22"/>
  <c r="AA49" i="22"/>
  <c r="Z49" i="22"/>
  <c r="AA37" i="22"/>
  <c r="Z37" i="22"/>
  <c r="AA25" i="22"/>
  <c r="Z25" i="22"/>
  <c r="AA13" i="22"/>
  <c r="Z13" i="22"/>
  <c r="U80" i="22"/>
  <c r="T80" i="22"/>
  <c r="U44" i="22"/>
  <c r="T44" i="22"/>
  <c r="AA55" i="22"/>
  <c r="Z55" i="22"/>
  <c r="U31" i="22"/>
  <c r="T31" i="22"/>
  <c r="AA90" i="22"/>
  <c r="Z90" i="22"/>
  <c r="AV35" i="22"/>
  <c r="AU35" i="22"/>
  <c r="AV77" i="22"/>
  <c r="AU77" i="22"/>
  <c r="BK77" i="22" s="1"/>
  <c r="U52" i="22"/>
  <c r="T52" i="22"/>
  <c r="U73" i="22"/>
  <c r="T73" i="22"/>
  <c r="U61" i="22"/>
  <c r="T61" i="22"/>
  <c r="U13" i="22"/>
  <c r="T13" i="22"/>
  <c r="AA84" i="22"/>
  <c r="Z84" i="22"/>
  <c r="AA72" i="22"/>
  <c r="Z72" i="22"/>
  <c r="AA60" i="22"/>
  <c r="Z60" i="22"/>
  <c r="AA48" i="22"/>
  <c r="Z48" i="22"/>
  <c r="AA24" i="22"/>
  <c r="Z24" i="22"/>
  <c r="AA12" i="22"/>
  <c r="Z12" i="22"/>
  <c r="AV13" i="22"/>
  <c r="AU13" i="22"/>
  <c r="AV19" i="22"/>
  <c r="AU19" i="22"/>
  <c r="AV25" i="22"/>
  <c r="AU25" i="22"/>
  <c r="AV31" i="22"/>
  <c r="AU31" i="22"/>
  <c r="AV37" i="22"/>
  <c r="AU37" i="22"/>
  <c r="BK37" i="22" s="1"/>
  <c r="AV43" i="22"/>
  <c r="AU43" i="22"/>
  <c r="BK43" i="22" s="1"/>
  <c r="AV49" i="22"/>
  <c r="AU49" i="22"/>
  <c r="BK49" i="22" s="1"/>
  <c r="AV55" i="22"/>
  <c r="AU55" i="22"/>
  <c r="AV61" i="22"/>
  <c r="AU61" i="22"/>
  <c r="BK61" i="22" s="1"/>
  <c r="AV67" i="22"/>
  <c r="AU67" i="22"/>
  <c r="BK67" i="22" s="1"/>
  <c r="AV73" i="22"/>
  <c r="AU73" i="22"/>
  <c r="AV79" i="22"/>
  <c r="AU79" i="22"/>
  <c r="AV85" i="22"/>
  <c r="AU85" i="22"/>
  <c r="U32" i="22"/>
  <c r="T32" i="22"/>
  <c r="AA31" i="22"/>
  <c r="Z31" i="22"/>
  <c r="U67" i="22"/>
  <c r="T67" i="22"/>
  <c r="AA91" i="22"/>
  <c r="Z91" i="22"/>
  <c r="U91" i="22"/>
  <c r="T91" i="22"/>
  <c r="X11" i="3"/>
  <c r="U90" i="22"/>
  <c r="T90" i="22"/>
  <c r="U17" i="22"/>
  <c r="T17" i="22"/>
  <c r="AV17" i="22"/>
  <c r="AU17" i="22"/>
  <c r="BK17" i="22" s="1"/>
  <c r="AV41" i="22"/>
  <c r="AU41" i="22"/>
  <c r="BK41" i="22" s="1"/>
  <c r="AV65" i="22"/>
  <c r="AU65" i="22"/>
  <c r="BK65" i="22" s="1"/>
  <c r="U72" i="22"/>
  <c r="T72" i="22"/>
  <c r="U12" i="22"/>
  <c r="T12" i="22"/>
  <c r="AA83" i="22"/>
  <c r="Z83" i="22"/>
  <c r="AA71" i="22"/>
  <c r="Z71" i="22"/>
  <c r="AA59" i="22"/>
  <c r="Z59" i="22"/>
  <c r="AA47" i="22"/>
  <c r="Z47" i="22"/>
  <c r="AA35" i="22"/>
  <c r="Z35" i="22"/>
  <c r="AA23" i="22"/>
  <c r="Z23" i="22"/>
  <c r="AA11" i="22"/>
  <c r="Z11" i="22"/>
  <c r="U68" i="22"/>
  <c r="T68" i="22"/>
  <c r="U43" i="22"/>
  <c r="T43" i="22"/>
  <c r="U19" i="22"/>
  <c r="T19" i="22"/>
  <c r="U30" i="22"/>
  <c r="T30" i="22"/>
  <c r="U41" i="22"/>
  <c r="T41" i="22"/>
  <c r="AV23" i="22"/>
  <c r="AU23" i="22"/>
  <c r="BK23" i="22" s="1"/>
  <c r="AA82" i="22"/>
  <c r="Z82" i="22"/>
  <c r="AA70" i="22"/>
  <c r="Z70" i="22"/>
  <c r="Z58" i="22"/>
  <c r="AA46" i="22"/>
  <c r="Z46" i="22"/>
  <c r="AA34" i="22"/>
  <c r="Z34" i="22"/>
  <c r="AA22" i="22"/>
  <c r="Z22" i="22"/>
  <c r="AA10" i="22"/>
  <c r="Z10" i="22"/>
  <c r="Z85" i="3"/>
  <c r="AB85" i="3" s="1"/>
  <c r="X88" i="3"/>
  <c r="AV30" i="22"/>
  <c r="AV54" i="22"/>
  <c r="BA58" i="22"/>
  <c r="BC58" i="22" s="1"/>
  <c r="AA8" i="3"/>
  <c r="AB8" i="3" s="1"/>
  <c r="Z86" i="3"/>
  <c r="AB86" i="3" s="1"/>
  <c r="AV84" i="22"/>
  <c r="BA22" i="22"/>
  <c r="BC22" i="22" s="1"/>
  <c r="BF22" i="22" s="1"/>
  <c r="BL22" i="22" s="1"/>
  <c r="BB79" i="22"/>
  <c r="BC79" i="22" s="1"/>
  <c r="BF79" i="22" s="1"/>
  <c r="BL79" i="22" s="1"/>
  <c r="AV18" i="22"/>
  <c r="BA81" i="22"/>
  <c r="BC81" i="22" s="1"/>
  <c r="BF81" i="22" s="1"/>
  <c r="BL81" i="22" s="1"/>
  <c r="AA34" i="3"/>
  <c r="AB34" i="3" s="1"/>
  <c r="Z69" i="3"/>
  <c r="AB69" i="3" s="1"/>
  <c r="AA33" i="3"/>
  <c r="AB33" i="3" s="1"/>
  <c r="AA7" i="3"/>
  <c r="AB7" i="3" s="1"/>
  <c r="Z67" i="3"/>
  <c r="AB67" i="3" s="1"/>
  <c r="AA31" i="3"/>
  <c r="AB31" i="3" s="1"/>
  <c r="Z68" i="3"/>
  <c r="AB68" i="3" s="1"/>
  <c r="AA32" i="3"/>
  <c r="AB32" i="3" s="1"/>
  <c r="AV51" i="22"/>
  <c r="AV60" i="22"/>
  <c r="AW60" i="22" s="1"/>
  <c r="BD60" i="22" s="1"/>
  <c r="BJ60" i="22" s="1"/>
  <c r="AV87" i="22"/>
  <c r="BA55" i="22"/>
  <c r="BC55" i="22" s="1"/>
  <c r="BF55" i="22" s="1"/>
  <c r="BL55" i="22" s="1"/>
  <c r="BF9" i="22"/>
  <c r="BL9" i="22" s="1"/>
  <c r="BB36" i="22"/>
  <c r="BC36" i="22" s="1"/>
  <c r="BF36" i="22" s="1"/>
  <c r="BL36" i="22" s="1"/>
  <c r="AV53" i="22"/>
  <c r="AW53" i="22" s="1"/>
  <c r="BD53" i="22" s="1"/>
  <c r="BJ53" i="22" s="1"/>
  <c r="AV72" i="22"/>
  <c r="BA83" i="22"/>
  <c r="BC83" i="22" s="1"/>
  <c r="BF83" i="22" s="1"/>
  <c r="BL83" i="22" s="1"/>
  <c r="BB84" i="22"/>
  <c r="BC84" i="22" s="1"/>
  <c r="BF84" i="22" s="1"/>
  <c r="BL84" i="22" s="1"/>
  <c r="BB12" i="22"/>
  <c r="BC12" i="22" s="1"/>
  <c r="BF12" i="22" s="1"/>
  <c r="BL12" i="22" s="1"/>
  <c r="AV48" i="22"/>
  <c r="AW48" i="22" s="1"/>
  <c r="BD48" i="22" s="1"/>
  <c r="BJ48" i="22" s="1"/>
  <c r="BA82" i="22"/>
  <c r="BC82" i="22" s="1"/>
  <c r="BF82" i="22" s="1"/>
  <c r="BL82" i="22" s="1"/>
  <c r="Z66" i="3"/>
  <c r="AB66" i="3" s="1"/>
  <c r="AA90" i="3"/>
  <c r="AB90" i="3" s="1"/>
  <c r="U11" i="3"/>
  <c r="V11" i="3" s="1"/>
  <c r="U74" i="3"/>
  <c r="V74" i="3" s="1"/>
  <c r="AA49" i="3"/>
  <c r="AB49" i="3" s="1"/>
  <c r="U73" i="3"/>
  <c r="V73" i="3" s="1"/>
  <c r="U10" i="3"/>
  <c r="V10" i="3" s="1"/>
  <c r="AA39" i="3"/>
  <c r="AB39" i="3" s="1"/>
  <c r="T46" i="3"/>
  <c r="V46" i="3" s="1"/>
  <c r="U24" i="3"/>
  <c r="V24" i="3" s="1"/>
  <c r="Z26" i="3"/>
  <c r="AB26" i="3" s="1"/>
  <c r="AA51" i="3"/>
  <c r="AB51" i="3" s="1"/>
  <c r="AA13" i="3"/>
  <c r="AB13" i="3" s="1"/>
  <c r="T35" i="3"/>
  <c r="V35" i="3" s="1"/>
  <c r="U23" i="3"/>
  <c r="V23" i="3" s="1"/>
  <c r="Z89" i="3"/>
  <c r="AB89" i="3" s="1"/>
  <c r="Z25" i="3"/>
  <c r="AB25" i="3" s="1"/>
  <c r="AA50" i="3"/>
  <c r="AB50" i="3" s="1"/>
  <c r="AA38" i="3"/>
  <c r="AB38" i="3" s="1"/>
  <c r="U72" i="3"/>
  <c r="V72" i="3" s="1"/>
  <c r="U70" i="3"/>
  <c r="V70" i="3" s="1"/>
  <c r="T82" i="3"/>
  <c r="V82" i="3" s="1"/>
  <c r="Z62" i="3"/>
  <c r="AB62" i="3" s="1"/>
  <c r="T71" i="3"/>
  <c r="V71" i="3" s="1"/>
  <c r="U49" i="3"/>
  <c r="V49" i="3" s="1"/>
  <c r="AA56" i="3"/>
  <c r="AB56" i="3" s="1"/>
  <c r="AA30" i="3"/>
  <c r="AB30" i="3" s="1"/>
  <c r="T59" i="3"/>
  <c r="V59" i="3" s="1"/>
  <c r="U48" i="3"/>
  <c r="V48" i="3" s="1"/>
  <c r="AA55" i="3"/>
  <c r="AB55" i="3" s="1"/>
  <c r="AA27" i="3"/>
  <c r="AB27" i="3" s="1"/>
  <c r="AA75" i="3"/>
  <c r="AB75" i="3" s="1"/>
  <c r="AA63" i="3"/>
  <c r="AB63" i="3" s="1"/>
  <c r="U50" i="3"/>
  <c r="V50" i="3" s="1"/>
  <c r="T47" i="3"/>
  <c r="V47" i="3" s="1"/>
  <c r="AA54" i="3"/>
  <c r="AB54" i="3" s="1"/>
  <c r="T81" i="3"/>
  <c r="V81" i="3" s="1"/>
  <c r="U33" i="3"/>
  <c r="V33" i="3" s="1"/>
  <c r="T80" i="3"/>
  <c r="V80" i="3" s="1"/>
  <c r="AA80" i="3"/>
  <c r="AB80" i="3" s="1"/>
  <c r="U57" i="3"/>
  <c r="V57" i="3" s="1"/>
  <c r="Z19" i="3"/>
  <c r="AB19" i="3" s="1"/>
  <c r="Z79" i="3"/>
  <c r="AB79" i="3" s="1"/>
  <c r="Z18" i="3"/>
  <c r="AB18" i="3" s="1"/>
  <c r="U7" i="3"/>
  <c r="V7" i="3" s="1"/>
  <c r="Z78" i="3"/>
  <c r="AB78" i="3" s="1"/>
  <c r="Z14" i="3"/>
  <c r="AB14" i="3" s="1"/>
  <c r="AA74" i="3"/>
  <c r="AB74" i="3" s="1"/>
  <c r="AA21" i="3"/>
  <c r="AB21" i="3" s="1"/>
  <c r="Z44" i="3"/>
  <c r="AB44" i="3" s="1"/>
  <c r="AA43" i="3"/>
  <c r="AB43" i="3" s="1"/>
  <c r="AA20" i="3"/>
  <c r="AB20" i="3" s="1"/>
  <c r="U8" i="3"/>
  <c r="V8" i="3" s="1"/>
  <c r="AA42" i="3"/>
  <c r="AB42" i="3" s="1"/>
  <c r="AA84" i="3"/>
  <c r="AB84" i="3" s="1"/>
  <c r="U9" i="3"/>
  <c r="V9" i="3" s="1"/>
  <c r="U86" i="3"/>
  <c r="V86" i="3" s="1"/>
  <c r="U38" i="3"/>
  <c r="V38" i="3" s="1"/>
  <c r="Z71" i="3"/>
  <c r="AB71" i="3" s="1"/>
  <c r="T83" i="3"/>
  <c r="V83" i="3" s="1"/>
  <c r="Z70" i="3"/>
  <c r="AB70" i="3" s="1"/>
  <c r="AV82" i="22"/>
  <c r="AV10" i="22"/>
  <c r="AW10" i="22" s="1"/>
  <c r="BD10" i="22" s="1"/>
  <c r="BJ10" i="22" s="1"/>
  <c r="AV28" i="22"/>
  <c r="BA46" i="22"/>
  <c r="BC46" i="22" s="1"/>
  <c r="BF46" i="22" s="1"/>
  <c r="BL46" i="22" s="1"/>
  <c r="AV47" i="22"/>
  <c r="AV59" i="22"/>
  <c r="AV71" i="22"/>
  <c r="AV88" i="22"/>
  <c r="BA80" i="22"/>
  <c r="BC80" i="22" s="1"/>
  <c r="BF80" i="22" s="1"/>
  <c r="BL80" i="22" s="1"/>
  <c r="BB59" i="22"/>
  <c r="AV58" i="22"/>
  <c r="AV75" i="22"/>
  <c r="BD89" i="22"/>
  <c r="BJ89" i="22" s="1"/>
  <c r="AV16" i="22"/>
  <c r="AW16" i="22" s="1"/>
  <c r="BD16" i="22" s="1"/>
  <c r="BJ16" i="22" s="1"/>
  <c r="AV76" i="22"/>
  <c r="BA34" i="22"/>
  <c r="BC34" i="22" s="1"/>
  <c r="BF34" i="22" s="1"/>
  <c r="BL34" i="22" s="1"/>
  <c r="AV45" i="22"/>
  <c r="BA33" i="22"/>
  <c r="BC33" i="22" s="1"/>
  <c r="BF33" i="22" s="1"/>
  <c r="BL33" i="22" s="1"/>
  <c r="AV46" i="22"/>
  <c r="AW46" i="22" s="1"/>
  <c r="BD46" i="22" s="1"/>
  <c r="BJ46" i="22" s="1"/>
  <c r="AV63" i="22"/>
  <c r="BB21" i="22"/>
  <c r="BC21" i="22" s="1"/>
  <c r="BF21" i="22" s="1"/>
  <c r="BL21" i="22" s="1"/>
  <c r="AV33" i="22"/>
  <c r="AV64" i="22"/>
  <c r="AW64" i="22" s="1"/>
  <c r="BD64" i="22" s="1"/>
  <c r="BJ64" i="22" s="1"/>
  <c r="BA59" i="22"/>
  <c r="BB70" i="22"/>
  <c r="BC70" i="22" s="1"/>
  <c r="BF70" i="22" s="1"/>
  <c r="BL70" i="22" s="1"/>
  <c r="BB32" i="22"/>
  <c r="BC32" i="22" s="1"/>
  <c r="BF32" i="22" s="1"/>
  <c r="BL32" i="22" s="1"/>
  <c r="BB44" i="22"/>
  <c r="BA44" i="22"/>
  <c r="BA57" i="22"/>
  <c r="BC57" i="22" s="1"/>
  <c r="BF57" i="22" s="1"/>
  <c r="BL57" i="22" s="1"/>
  <c r="BB10" i="22"/>
  <c r="BC10" i="22" s="1"/>
  <c r="BF10" i="22" s="1"/>
  <c r="BL10" i="22" s="1"/>
  <c r="AV34" i="22"/>
  <c r="AW34" i="22" s="1"/>
  <c r="BD34" i="22" s="1"/>
  <c r="BJ34" i="22" s="1"/>
  <c r="AV15" i="22"/>
  <c r="AV81" i="22"/>
  <c r="AV21" i="22"/>
  <c r="AV39" i="22"/>
  <c r="AV52" i="22"/>
  <c r="AV83" i="22"/>
  <c r="BA56" i="22"/>
  <c r="BA20" i="22"/>
  <c r="BC20" i="22" s="1"/>
  <c r="BF20" i="22" s="1"/>
  <c r="BL20" i="22" s="1"/>
  <c r="BB56" i="22"/>
  <c r="AV70" i="22"/>
  <c r="BA45" i="22"/>
  <c r="BC45" i="22" s="1"/>
  <c r="BF45" i="22" s="1"/>
  <c r="BL45" i="22" s="1"/>
  <c r="BA69" i="22"/>
  <c r="BB69" i="22"/>
  <c r="AV22" i="22"/>
  <c r="AV40" i="22"/>
  <c r="AW40" i="22" s="1"/>
  <c r="BD40" i="22" s="1"/>
  <c r="BJ40" i="22" s="1"/>
  <c r="BB60" i="22"/>
  <c r="BC60" i="22" s="1"/>
  <c r="BF60" i="22" s="1"/>
  <c r="BL60" i="22" s="1"/>
  <c r="BB53" i="22"/>
  <c r="BA53" i="22"/>
  <c r="BB65" i="22"/>
  <c r="BA65" i="22"/>
  <c r="BB90" i="22"/>
  <c r="BA11" i="22"/>
  <c r="BC11" i="22" s="1"/>
  <c r="BF11" i="22" s="1"/>
  <c r="BL11" i="22" s="1"/>
  <c r="BB24" i="22"/>
  <c r="BC24" i="22" s="1"/>
  <c r="BF24" i="22" s="1"/>
  <c r="BL24" i="22" s="1"/>
  <c r="BA71" i="22"/>
  <c r="BC71" i="22" s="1"/>
  <c r="BF71" i="22" s="1"/>
  <c r="BL71" i="22" s="1"/>
  <c r="BB23" i="22"/>
  <c r="BC23" i="22" s="1"/>
  <c r="BF23" i="22" s="1"/>
  <c r="BL23" i="22" s="1"/>
  <c r="BA31" i="22"/>
  <c r="BC31" i="22" s="1"/>
  <c r="BF31" i="22" s="1"/>
  <c r="BL31" i="22" s="1"/>
  <c r="AV8" i="22"/>
  <c r="AW8" i="22" s="1"/>
  <c r="AV14" i="22"/>
  <c r="AV20" i="22"/>
  <c r="AV26" i="22"/>
  <c r="AV32" i="22"/>
  <c r="AV38" i="22"/>
  <c r="AV44" i="22"/>
  <c r="AV50" i="22"/>
  <c r="AV56" i="22"/>
  <c r="AV62" i="22"/>
  <c r="AV68" i="22"/>
  <c r="AV74" i="22"/>
  <c r="AV80" i="22"/>
  <c r="AV86" i="22"/>
  <c r="AV57" i="22"/>
  <c r="AW57" i="22" s="1"/>
  <c r="BD57" i="22" s="1"/>
  <c r="BJ57" i="22" s="1"/>
  <c r="BA90" i="22"/>
  <c r="BA47" i="22"/>
  <c r="BC47" i="22" s="1"/>
  <c r="BF47" i="22" s="1"/>
  <c r="BL47" i="22" s="1"/>
  <c r="BF8" i="22"/>
  <c r="BL8" i="22" s="1"/>
  <c r="BA29" i="22"/>
  <c r="BB29" i="22"/>
  <c r="BA35" i="22"/>
  <c r="BC35" i="22" s="1"/>
  <c r="BF35" i="22" s="1"/>
  <c r="BL35" i="22" s="1"/>
  <c r="BB48" i="22"/>
  <c r="BC48" i="22" s="1"/>
  <c r="BF48" i="22" s="1"/>
  <c r="BL48" i="22" s="1"/>
  <c r="BB25" i="22"/>
  <c r="BA25" i="22"/>
  <c r="BB37" i="22"/>
  <c r="BA37" i="22"/>
  <c r="BB49" i="22"/>
  <c r="BA49" i="22"/>
  <c r="BB61" i="22"/>
  <c r="BA61" i="22"/>
  <c r="BB73" i="22"/>
  <c r="BA73" i="22"/>
  <c r="BA14" i="22"/>
  <c r="BB14" i="22"/>
  <c r="BA26" i="22"/>
  <c r="BB26" i="22"/>
  <c r="BA38" i="22"/>
  <c r="BB38" i="22"/>
  <c r="BA50" i="22"/>
  <c r="BB50" i="22"/>
  <c r="BA62" i="22"/>
  <c r="BB62" i="22"/>
  <c r="BA74" i="22"/>
  <c r="BB74" i="22"/>
  <c r="BA86" i="22"/>
  <c r="BB86" i="22"/>
  <c r="AV27" i="22"/>
  <c r="BA68" i="22"/>
  <c r="BC68" i="22" s="1"/>
  <c r="BF68" i="22" s="1"/>
  <c r="BL68" i="22" s="1"/>
  <c r="BB17" i="22"/>
  <c r="BA17" i="22"/>
  <c r="BA41" i="22"/>
  <c r="BB41" i="22"/>
  <c r="BA77" i="22"/>
  <c r="BB77" i="22"/>
  <c r="BB18" i="22"/>
  <c r="BC18" i="22" s="1"/>
  <c r="BF18" i="22" s="1"/>
  <c r="BL18" i="22" s="1"/>
  <c r="BB30" i="22"/>
  <c r="BC30" i="22" s="1"/>
  <c r="BF30" i="22" s="1"/>
  <c r="BL30" i="22" s="1"/>
  <c r="BB42" i="22"/>
  <c r="BC42" i="22" s="1"/>
  <c r="BF42" i="22" s="1"/>
  <c r="BL42" i="22" s="1"/>
  <c r="BB54" i="22"/>
  <c r="BC54" i="22" s="1"/>
  <c r="BF54" i="22" s="1"/>
  <c r="BL54" i="22" s="1"/>
  <c r="BB66" i="22"/>
  <c r="BC66" i="22" s="1"/>
  <c r="BF66" i="22" s="1"/>
  <c r="BL66" i="22" s="1"/>
  <c r="BB78" i="22"/>
  <c r="BC78" i="22" s="1"/>
  <c r="BF78" i="22" s="1"/>
  <c r="BL78" i="22" s="1"/>
  <c r="BB72" i="22"/>
  <c r="BC72" i="22" s="1"/>
  <c r="BF72" i="22" s="1"/>
  <c r="BL72" i="22" s="1"/>
  <c r="BB13" i="22"/>
  <c r="BA13" i="22"/>
  <c r="BD9" i="22"/>
  <c r="BJ9" i="22" s="1"/>
  <c r="AV69" i="22"/>
  <c r="AW69" i="22" s="1"/>
  <c r="BD69" i="22" s="1"/>
  <c r="BJ69" i="22" s="1"/>
  <c r="BA85" i="22"/>
  <c r="BC85" i="22" s="1"/>
  <c r="BF85" i="22" s="1"/>
  <c r="BL85" i="22" s="1"/>
  <c r="BA67" i="22"/>
  <c r="BB91" i="22"/>
  <c r="BC91" i="22" s="1"/>
  <c r="BF91" i="22" s="1"/>
  <c r="BL91" i="22" s="1"/>
  <c r="BB67" i="22"/>
  <c r="BB43" i="22"/>
  <c r="BC43" i="22" s="1"/>
  <c r="BF43" i="22" s="1"/>
  <c r="BL43" i="22" s="1"/>
  <c r="BB19" i="22"/>
  <c r="BC19" i="22" s="1"/>
  <c r="BF19" i="22" s="1"/>
  <c r="BL19" i="22" s="1"/>
  <c r="BA87" i="22"/>
  <c r="BC87" i="22" s="1"/>
  <c r="BF87" i="22" s="1"/>
  <c r="BL87" i="22" s="1"/>
  <c r="BA75" i="22"/>
  <c r="BC75" i="22" s="1"/>
  <c r="BF75" i="22" s="1"/>
  <c r="BL75" i="22" s="1"/>
  <c r="BA63" i="22"/>
  <c r="BC63" i="22" s="1"/>
  <c r="BF63" i="22" s="1"/>
  <c r="BL63" i="22" s="1"/>
  <c r="BA51" i="22"/>
  <c r="BC51" i="22" s="1"/>
  <c r="BF51" i="22" s="1"/>
  <c r="BL51" i="22" s="1"/>
  <c r="BA39" i="22"/>
  <c r="BC39" i="22" s="1"/>
  <c r="BF39" i="22" s="1"/>
  <c r="BL39" i="22" s="1"/>
  <c r="BA27" i="22"/>
  <c r="BC27" i="22" s="1"/>
  <c r="BF27" i="22" s="1"/>
  <c r="BL27" i="22" s="1"/>
  <c r="BA15" i="22"/>
  <c r="BC15" i="22" s="1"/>
  <c r="BF15" i="22" s="1"/>
  <c r="BL15" i="22" s="1"/>
  <c r="BB88" i="22"/>
  <c r="BC88" i="22" s="1"/>
  <c r="BF88" i="22" s="1"/>
  <c r="BL88" i="22" s="1"/>
  <c r="BB76" i="22"/>
  <c r="BC76" i="22" s="1"/>
  <c r="BF76" i="22" s="1"/>
  <c r="BL76" i="22" s="1"/>
  <c r="BB64" i="22"/>
  <c r="BC64" i="22" s="1"/>
  <c r="BF64" i="22" s="1"/>
  <c r="BL64" i="22" s="1"/>
  <c r="BB52" i="22"/>
  <c r="BC52" i="22" s="1"/>
  <c r="BF52" i="22" s="1"/>
  <c r="BL52" i="22" s="1"/>
  <c r="BB40" i="22"/>
  <c r="BC40" i="22" s="1"/>
  <c r="BF40" i="22" s="1"/>
  <c r="BL40" i="22" s="1"/>
  <c r="BB28" i="22"/>
  <c r="BC28" i="22" s="1"/>
  <c r="BF28" i="22" s="1"/>
  <c r="BL28" i="22" s="1"/>
  <c r="BB16" i="22"/>
  <c r="BC16" i="22" s="1"/>
  <c r="BF16" i="22" s="1"/>
  <c r="BL16" i="22" s="1"/>
  <c r="AA56" i="22"/>
  <c r="AB56" i="22" s="1"/>
  <c r="AE56" i="22" s="1"/>
  <c r="BI56" i="22" s="1"/>
  <c r="U64" i="22"/>
  <c r="U27" i="22"/>
  <c r="AA77" i="22"/>
  <c r="AB77" i="22" s="1"/>
  <c r="AE77" i="22" s="1"/>
  <c r="BI77" i="22" s="1"/>
  <c r="AA65" i="22"/>
  <c r="AB65" i="22" s="1"/>
  <c r="AE65" i="22" s="1"/>
  <c r="BI65" i="22" s="1"/>
  <c r="AA41" i="22"/>
  <c r="AB41" i="22" s="1"/>
  <c r="AE41" i="22" s="1"/>
  <c r="BI41" i="22" s="1"/>
  <c r="AA29" i="22"/>
  <c r="AB29" i="22" s="1"/>
  <c r="AE29" i="22" s="1"/>
  <c r="BI29" i="22" s="1"/>
  <c r="U86" i="22"/>
  <c r="AA76" i="22"/>
  <c r="AB76" i="22" s="1"/>
  <c r="AE76" i="22" s="1"/>
  <c r="BI76" i="22" s="1"/>
  <c r="AA40" i="22"/>
  <c r="AB40" i="22" s="1"/>
  <c r="AE40" i="22" s="1"/>
  <c r="BI40" i="22" s="1"/>
  <c r="AA16" i="22"/>
  <c r="AB16" i="22" s="1"/>
  <c r="AE16" i="22" s="1"/>
  <c r="BI16" i="22" s="1"/>
  <c r="U38" i="22"/>
  <c r="U85" i="22"/>
  <c r="U49" i="22"/>
  <c r="U25" i="22"/>
  <c r="AA87" i="22"/>
  <c r="AB87" i="22" s="1"/>
  <c r="AE87" i="22" s="1"/>
  <c r="BI87" i="22" s="1"/>
  <c r="AA63" i="22"/>
  <c r="AB63" i="22" s="1"/>
  <c r="AE63" i="22" s="1"/>
  <c r="BI63" i="22" s="1"/>
  <c r="AA51" i="22"/>
  <c r="AB51" i="22" s="1"/>
  <c r="AE51" i="22" s="1"/>
  <c r="BI51" i="22" s="1"/>
  <c r="AA39" i="22"/>
  <c r="AB39" i="22" s="1"/>
  <c r="AE39" i="22" s="1"/>
  <c r="BI39" i="22" s="1"/>
  <c r="AA15" i="22"/>
  <c r="AB15" i="22" s="1"/>
  <c r="AE15" i="22" s="1"/>
  <c r="BI15" i="22" s="1"/>
  <c r="U37" i="22"/>
  <c r="U60" i="22"/>
  <c r="U48" i="22"/>
  <c r="U24" i="22"/>
  <c r="AA62" i="22"/>
  <c r="AB62" i="22" s="1"/>
  <c r="AE62" i="22" s="1"/>
  <c r="BI62" i="22" s="1"/>
  <c r="AA38" i="22"/>
  <c r="AB38" i="22" s="1"/>
  <c r="AE38" i="22" s="1"/>
  <c r="BI38" i="22" s="1"/>
  <c r="AA14" i="22"/>
  <c r="AB14" i="22" s="1"/>
  <c r="AE14" i="22" s="1"/>
  <c r="BI14" i="22" s="1"/>
  <c r="U87" i="22"/>
  <c r="U36" i="22"/>
  <c r="U65" i="22"/>
  <c r="U29" i="22"/>
  <c r="AA79" i="22"/>
  <c r="AB79" i="22" s="1"/>
  <c r="AE79" i="22" s="1"/>
  <c r="BI79" i="22" s="1"/>
  <c r="AA43" i="22"/>
  <c r="AB43" i="22" s="1"/>
  <c r="AE43" i="22" s="1"/>
  <c r="BI43" i="22" s="1"/>
  <c r="AA19" i="22"/>
  <c r="AB19" i="22" s="1"/>
  <c r="AE19" i="22" s="1"/>
  <c r="BI19" i="22" s="1"/>
  <c r="U28" i="22"/>
  <c r="AA78" i="22"/>
  <c r="AB78" i="22" s="1"/>
  <c r="AE78" i="22" s="1"/>
  <c r="BI78" i="22" s="1"/>
  <c r="AA66" i="22"/>
  <c r="AB66" i="22" s="1"/>
  <c r="AE66" i="22" s="1"/>
  <c r="BI66" i="22" s="1"/>
  <c r="AA54" i="22"/>
  <c r="AB54" i="22" s="1"/>
  <c r="AE54" i="22" s="1"/>
  <c r="BI54" i="22" s="1"/>
  <c r="AA42" i="22"/>
  <c r="AB42" i="22" s="1"/>
  <c r="AE42" i="22" s="1"/>
  <c r="BI42" i="22" s="1"/>
  <c r="AA30" i="22"/>
  <c r="AB30" i="22" s="1"/>
  <c r="AE30" i="22" s="1"/>
  <c r="BI30" i="22" s="1"/>
  <c r="AA18" i="22"/>
  <c r="AB18" i="22" s="1"/>
  <c r="AE18" i="22" s="1"/>
  <c r="BI18" i="22" s="1"/>
  <c r="U39" i="22"/>
  <c r="AA53" i="22"/>
  <c r="AB53" i="22" s="1"/>
  <c r="AE53" i="22" s="1"/>
  <c r="BI53" i="22" s="1"/>
  <c r="AA17" i="22"/>
  <c r="AB17" i="22" s="1"/>
  <c r="AE17" i="22" s="1"/>
  <c r="BI17" i="22" s="1"/>
  <c r="U50" i="22"/>
  <c r="U26" i="22"/>
  <c r="AA88" i="22"/>
  <c r="AB88" i="22" s="1"/>
  <c r="AE88" i="22" s="1"/>
  <c r="BI88" i="22" s="1"/>
  <c r="AA64" i="22"/>
  <c r="AB64" i="22" s="1"/>
  <c r="AE64" i="22" s="1"/>
  <c r="BI64" i="22" s="1"/>
  <c r="AA52" i="22"/>
  <c r="AB52" i="22" s="1"/>
  <c r="AE52" i="22" s="1"/>
  <c r="BI52" i="22" s="1"/>
  <c r="AA28" i="22"/>
  <c r="AB28" i="22" s="1"/>
  <c r="AE28" i="22" s="1"/>
  <c r="BI28" i="22" s="1"/>
  <c r="U84" i="22"/>
  <c r="AA86" i="22"/>
  <c r="AB86" i="22" s="1"/>
  <c r="AE86" i="22" s="1"/>
  <c r="BI86" i="22" s="1"/>
  <c r="AA67" i="22"/>
  <c r="AB67" i="22" s="1"/>
  <c r="AE67" i="22" s="1"/>
  <c r="BI67" i="22" s="1"/>
  <c r="U83" i="22"/>
  <c r="U71" i="22"/>
  <c r="U59" i="22"/>
  <c r="U35" i="22"/>
  <c r="U23" i="22"/>
  <c r="U11" i="22"/>
  <c r="U82" i="22"/>
  <c r="U58" i="22"/>
  <c r="U46" i="22"/>
  <c r="U22" i="22"/>
  <c r="U69" i="22"/>
  <c r="U47" i="22"/>
  <c r="U70" i="22"/>
  <c r="U34" i="22"/>
  <c r="U10" i="22"/>
  <c r="U21" i="22"/>
  <c r="AA36" i="22"/>
  <c r="AB36" i="22" s="1"/>
  <c r="AE36" i="22" s="1"/>
  <c r="BI36" i="22" s="1"/>
  <c r="AA72" i="3"/>
  <c r="Z72" i="3"/>
  <c r="Z60" i="3"/>
  <c r="AA60" i="3"/>
  <c r="Z48" i="3"/>
  <c r="AA48" i="3"/>
  <c r="AA24" i="3"/>
  <c r="Z24" i="3"/>
  <c r="AA12" i="3"/>
  <c r="Z12" i="3"/>
  <c r="Z36" i="3"/>
  <c r="AB36" i="3" s="1"/>
  <c r="T45" i="3"/>
  <c r="V45" i="3" s="1"/>
  <c r="T56" i="3"/>
  <c r="U56" i="3"/>
  <c r="U44" i="3"/>
  <c r="T44" i="3"/>
  <c r="T32" i="3"/>
  <c r="U32" i="3"/>
  <c r="U20" i="3"/>
  <c r="T20" i="3"/>
  <c r="Z83" i="3"/>
  <c r="AA83" i="3"/>
  <c r="AA59" i="3"/>
  <c r="Z59" i="3"/>
  <c r="AA47" i="3"/>
  <c r="Z47" i="3"/>
  <c r="AA23" i="3"/>
  <c r="Z23" i="3"/>
  <c r="AA11" i="3"/>
  <c r="Z11" i="3"/>
  <c r="Z35" i="3"/>
  <c r="AB35" i="3" s="1"/>
  <c r="U21" i="3"/>
  <c r="T21" i="3"/>
  <c r="U69" i="3"/>
  <c r="V69" i="3" s="1"/>
  <c r="T79" i="3"/>
  <c r="U79" i="3"/>
  <c r="U67" i="3"/>
  <c r="T67" i="3"/>
  <c r="T55" i="3"/>
  <c r="U55" i="3"/>
  <c r="U43" i="3"/>
  <c r="T43" i="3"/>
  <c r="T31" i="3"/>
  <c r="U31" i="3"/>
  <c r="U19" i="3"/>
  <c r="T19" i="3"/>
  <c r="Z82" i="3"/>
  <c r="AA82" i="3"/>
  <c r="AA58" i="3"/>
  <c r="Z58" i="3"/>
  <c r="AA46" i="3"/>
  <c r="Z46" i="3"/>
  <c r="AA22" i="3"/>
  <c r="Z22" i="3"/>
  <c r="AA10" i="3"/>
  <c r="Z10" i="3"/>
  <c r="U68" i="3"/>
  <c r="V68" i="3" s="1"/>
  <c r="AA61" i="3"/>
  <c r="AB61" i="3" s="1"/>
  <c r="Z45" i="3"/>
  <c r="AB45" i="3" s="1"/>
  <c r="Z77" i="3"/>
  <c r="AA77" i="3"/>
  <c r="AA65" i="3"/>
  <c r="Z65" i="3"/>
  <c r="AA53" i="3"/>
  <c r="Z53" i="3"/>
  <c r="AA41" i="3"/>
  <c r="Z41" i="3"/>
  <c r="Z29" i="3"/>
  <c r="AA29" i="3"/>
  <c r="Z17" i="3"/>
  <c r="AA17" i="3"/>
  <c r="Z9" i="3"/>
  <c r="AB9" i="3" s="1"/>
  <c r="T85" i="3"/>
  <c r="U85" i="3"/>
  <c r="T37" i="3"/>
  <c r="U37" i="3"/>
  <c r="T13" i="3"/>
  <c r="U13" i="3"/>
  <c r="AA88" i="3"/>
  <c r="Z88" i="3"/>
  <c r="AA76" i="3"/>
  <c r="Z76" i="3"/>
  <c r="AA64" i="3"/>
  <c r="Z64" i="3"/>
  <c r="AA52" i="3"/>
  <c r="Z52" i="3"/>
  <c r="AA40" i="3"/>
  <c r="Z40" i="3"/>
  <c r="AA28" i="3"/>
  <c r="Z28" i="3"/>
  <c r="AA16" i="3"/>
  <c r="Z16" i="3"/>
  <c r="AA57" i="3"/>
  <c r="AB57" i="3" s="1"/>
  <c r="U14" i="3"/>
  <c r="V14" i="3" s="1"/>
  <c r="T84" i="3"/>
  <c r="U84" i="3"/>
  <c r="T60" i="3"/>
  <c r="U60" i="3"/>
  <c r="T36" i="3"/>
  <c r="U36" i="3"/>
  <c r="T12" i="3"/>
  <c r="U12" i="3"/>
  <c r="Z87" i="3"/>
  <c r="AA87" i="3"/>
  <c r="Z15" i="3"/>
  <c r="AA15" i="3"/>
  <c r="Z73" i="3"/>
  <c r="AB73" i="3" s="1"/>
  <c r="AA37" i="3"/>
  <c r="AB37" i="3" s="1"/>
  <c r="AA81" i="3"/>
  <c r="AB81" i="3" s="1"/>
  <c r="U58" i="3"/>
  <c r="T58" i="3"/>
  <c r="U22" i="3"/>
  <c r="T22" i="3"/>
  <c r="U78" i="3"/>
  <c r="U66" i="3"/>
  <c r="U54" i="3"/>
  <c r="U42" i="3"/>
  <c r="U18" i="3"/>
  <c r="U89" i="3"/>
  <c r="U77" i="3"/>
  <c r="U65" i="3"/>
  <c r="U53" i="3"/>
  <c r="U41" i="3"/>
  <c r="U17" i="3"/>
  <c r="T41" i="3"/>
  <c r="U88" i="3"/>
  <c r="U64" i="3"/>
  <c r="U52" i="3"/>
  <c r="U40" i="3"/>
  <c r="U16" i="3"/>
  <c r="U75" i="3"/>
  <c r="T75" i="3"/>
  <c r="U63" i="3"/>
  <c r="T63" i="3"/>
  <c r="U39" i="3"/>
  <c r="T39" i="3"/>
  <c r="U15" i="3"/>
  <c r="T15" i="3"/>
  <c r="T54" i="3"/>
  <c r="T18" i="3"/>
  <c r="T89" i="3"/>
  <c r="T53" i="3"/>
  <c r="T88" i="3"/>
  <c r="T16" i="3"/>
  <c r="U62" i="3"/>
  <c r="V62" i="3" s="1"/>
  <c r="U26" i="3"/>
  <c r="V26" i="3" s="1"/>
  <c r="T66" i="3"/>
  <c r="U61" i="3"/>
  <c r="V61" i="3" s="1"/>
  <c r="U25" i="3"/>
  <c r="V25" i="3" s="1"/>
  <c r="T65" i="3"/>
  <c r="U90" i="3"/>
  <c r="V90" i="3" s="1"/>
  <c r="U30" i="3"/>
  <c r="V30" i="3" s="1"/>
  <c r="T78" i="3"/>
  <c r="T42" i="3"/>
  <c r="U29" i="3"/>
  <c r="V29" i="3" s="1"/>
  <c r="T77" i="3"/>
  <c r="U76" i="3"/>
  <c r="V76" i="3" s="1"/>
  <c r="U28" i="3"/>
  <c r="T40" i="3"/>
  <c r="U87" i="3"/>
  <c r="T87" i="3"/>
  <c r="U51" i="3"/>
  <c r="T51" i="3"/>
  <c r="U27" i="3"/>
  <c r="T27" i="3"/>
  <c r="T17" i="3"/>
  <c r="T52" i="3"/>
  <c r="T64" i="3"/>
  <c r="T28" i="3"/>
  <c r="AW39" i="22" l="1"/>
  <c r="BD39" i="22" s="1"/>
  <c r="BJ39" i="22" s="1"/>
  <c r="AW71" i="22"/>
  <c r="BD71" i="22" s="1"/>
  <c r="BJ71" i="22" s="1"/>
  <c r="AW70" i="22"/>
  <c r="BD70" i="22" s="1"/>
  <c r="BJ70" i="22" s="1"/>
  <c r="AW47" i="22"/>
  <c r="BD47" i="22" s="1"/>
  <c r="BJ47" i="22" s="1"/>
  <c r="AW28" i="22"/>
  <c r="BD28" i="22" s="1"/>
  <c r="BJ28" i="22" s="1"/>
  <c r="AW88" i="22"/>
  <c r="BD88" i="22" s="1"/>
  <c r="BJ88" i="22" s="1"/>
  <c r="AB25" i="22"/>
  <c r="AE25" i="22" s="1"/>
  <c r="BI25" i="22" s="1"/>
  <c r="BF58" i="22"/>
  <c r="BL58" i="22" s="1"/>
  <c r="AB55" i="22"/>
  <c r="AE55" i="22" s="1"/>
  <c r="BI55" i="22" s="1"/>
  <c r="AW76" i="22"/>
  <c r="BD76" i="22" s="1"/>
  <c r="BJ76" i="22" s="1"/>
  <c r="AW18" i="22"/>
  <c r="BD18" i="22" s="1"/>
  <c r="BJ18" i="22" s="1"/>
  <c r="BF7" i="22"/>
  <c r="BL7" i="22" s="1"/>
  <c r="AW22" i="22"/>
  <c r="BD22" i="22" s="1"/>
  <c r="BJ22" i="22" s="1"/>
  <c r="AW45" i="22"/>
  <c r="BD45" i="22" s="1"/>
  <c r="BJ45" i="22" s="1"/>
  <c r="AW42" i="22"/>
  <c r="BD42" i="22" s="1"/>
  <c r="BJ42" i="22" s="1"/>
  <c r="AW21" i="22"/>
  <c r="BD21" i="22" s="1"/>
  <c r="BJ21" i="22" s="1"/>
  <c r="AW30" i="22"/>
  <c r="BD30" i="22" s="1"/>
  <c r="BJ30" i="22" s="1"/>
  <c r="AW51" i="22"/>
  <c r="BD51" i="22" s="1"/>
  <c r="BJ51" i="22" s="1"/>
  <c r="AW58" i="22"/>
  <c r="AW33" i="22"/>
  <c r="BD33" i="22" s="1"/>
  <c r="BJ33" i="22" s="1"/>
  <c r="BK60" i="22"/>
  <c r="AW63" i="22"/>
  <c r="BD63" i="22" s="1"/>
  <c r="BJ63" i="22" s="1"/>
  <c r="BK21" i="22"/>
  <c r="BK20" i="22"/>
  <c r="BK57" i="22"/>
  <c r="AW52" i="22"/>
  <c r="BD52" i="22" s="1"/>
  <c r="BJ52" i="22" s="1"/>
  <c r="AW54" i="22"/>
  <c r="BD54" i="22" s="1"/>
  <c r="BJ54" i="22" s="1"/>
  <c r="AW27" i="22"/>
  <c r="BD27" i="22" s="1"/>
  <c r="BJ27" i="22" s="1"/>
  <c r="BK53" i="22"/>
  <c r="BK54" i="22"/>
  <c r="BK66" i="22"/>
  <c r="BK42" i="22"/>
  <c r="BK50" i="22"/>
  <c r="BK10" i="22"/>
  <c r="BK38" i="22"/>
  <c r="BK55" i="22"/>
  <c r="BK31" i="22"/>
  <c r="BK62" i="22"/>
  <c r="BK18" i="22"/>
  <c r="BK25" i="22"/>
  <c r="BK51" i="22"/>
  <c r="BK39" i="22"/>
  <c r="BK28" i="22"/>
  <c r="BK33" i="22"/>
  <c r="BK34" i="22"/>
  <c r="BE59" i="22"/>
  <c r="BK59" i="22" s="1"/>
  <c r="BK22" i="22"/>
  <c r="BK40" i="22"/>
  <c r="AW61" i="22"/>
  <c r="BD61" i="22" s="1"/>
  <c r="BJ61" i="22" s="1"/>
  <c r="AW37" i="22"/>
  <c r="BD37" i="22" s="1"/>
  <c r="BJ37" i="22" s="1"/>
  <c r="AW13" i="22"/>
  <c r="BD13" i="22" s="1"/>
  <c r="BJ13" i="22" s="1"/>
  <c r="AW35" i="22"/>
  <c r="BD35" i="22" s="1"/>
  <c r="BJ35" i="22" s="1"/>
  <c r="BK35" i="22"/>
  <c r="BK19" i="22"/>
  <c r="BE13" i="22"/>
  <c r="BK30" i="22"/>
  <c r="BK7" i="18"/>
  <c r="AB91" i="22"/>
  <c r="AE91" i="22" s="1"/>
  <c r="BI91" i="22" s="1"/>
  <c r="AW87" i="22"/>
  <c r="BD87" i="22" s="1"/>
  <c r="BJ87" i="22" s="1"/>
  <c r="AW84" i="22"/>
  <c r="BD84" i="22" s="1"/>
  <c r="BJ84" i="22" s="1"/>
  <c r="BK87" i="22"/>
  <c r="AW72" i="22"/>
  <c r="BD72" i="22" s="1"/>
  <c r="BJ72" i="22" s="1"/>
  <c r="AW83" i="22"/>
  <c r="BD83" i="22" s="1"/>
  <c r="BJ83" i="22" s="1"/>
  <c r="BK82" i="22"/>
  <c r="AW75" i="22"/>
  <c r="BD75" i="22" s="1"/>
  <c r="BJ75" i="22" s="1"/>
  <c r="AB75" i="22"/>
  <c r="AE75" i="22" s="1"/>
  <c r="BI75" i="22" s="1"/>
  <c r="BK83" i="22"/>
  <c r="BK78" i="22"/>
  <c r="BK75" i="22"/>
  <c r="BK86" i="22"/>
  <c r="BK90" i="22"/>
  <c r="AB80" i="22"/>
  <c r="AE80" i="22" s="1"/>
  <c r="BI80" i="22" s="1"/>
  <c r="BK85" i="22"/>
  <c r="BK91" i="22"/>
  <c r="BK74" i="22"/>
  <c r="BK79" i="22"/>
  <c r="BK73" i="22"/>
  <c r="BK72" i="22"/>
  <c r="BK70" i="22"/>
  <c r="AB32" i="22"/>
  <c r="AE32" i="22" s="1"/>
  <c r="BI32" i="22" s="1"/>
  <c r="AB60" i="22"/>
  <c r="AE60" i="22" s="1"/>
  <c r="BI60" i="22" s="1"/>
  <c r="AB61" i="22"/>
  <c r="AE61" i="22" s="1"/>
  <c r="BI61" i="22" s="1"/>
  <c r="AB48" i="22"/>
  <c r="AE48" i="22" s="1"/>
  <c r="BI48" i="22" s="1"/>
  <c r="AB13" i="22"/>
  <c r="AE13" i="22" s="1"/>
  <c r="BI13" i="22" s="1"/>
  <c r="AB47" i="22"/>
  <c r="AE47" i="22" s="1"/>
  <c r="BI47" i="22" s="1"/>
  <c r="AB50" i="22"/>
  <c r="AE50" i="22" s="1"/>
  <c r="BI50" i="22" s="1"/>
  <c r="AW67" i="22"/>
  <c r="BD67" i="22" s="1"/>
  <c r="BJ67" i="22" s="1"/>
  <c r="AW43" i="22"/>
  <c r="BD43" i="22" s="1"/>
  <c r="BJ43" i="22" s="1"/>
  <c r="AW77" i="22"/>
  <c r="BD77" i="22" s="1"/>
  <c r="BJ77" i="22" s="1"/>
  <c r="AB57" i="22"/>
  <c r="AE57" i="22" s="1"/>
  <c r="BI57" i="22" s="1"/>
  <c r="AB35" i="22"/>
  <c r="AE35" i="22" s="1"/>
  <c r="BI35" i="22" s="1"/>
  <c r="V8" i="22"/>
  <c r="AB22" i="22"/>
  <c r="AE22" i="22" s="1"/>
  <c r="BI22" i="22" s="1"/>
  <c r="AW66" i="22"/>
  <c r="BD66" i="22" s="1"/>
  <c r="BJ66" i="22" s="1"/>
  <c r="AW23" i="22"/>
  <c r="BD23" i="22" s="1"/>
  <c r="BJ23" i="22" s="1"/>
  <c r="AW65" i="22"/>
  <c r="BD65" i="22" s="1"/>
  <c r="BJ65" i="22" s="1"/>
  <c r="AW31" i="22"/>
  <c r="BD31" i="22" s="1"/>
  <c r="BJ31" i="22" s="1"/>
  <c r="AW29" i="22"/>
  <c r="BD29" i="22" s="1"/>
  <c r="BJ29" i="22" s="1"/>
  <c r="AW12" i="22"/>
  <c r="BD12" i="22" s="1"/>
  <c r="BJ12" i="22" s="1"/>
  <c r="AB21" i="22"/>
  <c r="AE21" i="22" s="1"/>
  <c r="BI21" i="22" s="1"/>
  <c r="AW85" i="22"/>
  <c r="BD85" i="22" s="1"/>
  <c r="BJ85" i="22" s="1"/>
  <c r="AB73" i="22"/>
  <c r="AE73" i="22" s="1"/>
  <c r="BI73" i="22" s="1"/>
  <c r="AB83" i="22"/>
  <c r="AE83" i="22" s="1"/>
  <c r="BI83" i="22" s="1"/>
  <c r="AB81" i="22"/>
  <c r="AE81" i="22" s="1"/>
  <c r="BI81" i="22" s="1"/>
  <c r="AB74" i="22"/>
  <c r="AE74" i="22" s="1"/>
  <c r="BI74" i="22" s="1"/>
  <c r="AW36" i="22"/>
  <c r="BD36" i="22" s="1"/>
  <c r="BJ36" i="22" s="1"/>
  <c r="AW73" i="22"/>
  <c r="BD73" i="22" s="1"/>
  <c r="BJ73" i="22" s="1"/>
  <c r="BC62" i="22"/>
  <c r="BF62" i="22" s="1"/>
  <c r="BL62" i="22" s="1"/>
  <c r="BC14" i="22"/>
  <c r="BF14" i="22" s="1"/>
  <c r="BL14" i="22" s="1"/>
  <c r="AW19" i="22"/>
  <c r="BD19" i="22" s="1"/>
  <c r="BJ19" i="22" s="1"/>
  <c r="AW11" i="22"/>
  <c r="BD11" i="22" s="1"/>
  <c r="BJ11" i="22" s="1"/>
  <c r="AB70" i="22"/>
  <c r="AE70" i="22" s="1"/>
  <c r="BI70" i="22" s="1"/>
  <c r="AB26" i="22"/>
  <c r="AE26" i="22" s="1"/>
  <c r="BI26" i="22" s="1"/>
  <c r="AB68" i="22"/>
  <c r="AE68" i="22" s="1"/>
  <c r="BI68" i="22" s="1"/>
  <c r="AB20" i="22"/>
  <c r="AE20" i="22" s="1"/>
  <c r="BI20" i="22" s="1"/>
  <c r="AB45" i="22"/>
  <c r="AE45" i="22" s="1"/>
  <c r="BI45" i="22" s="1"/>
  <c r="AB23" i="22"/>
  <c r="AE23" i="22" s="1"/>
  <c r="BI23" i="22" s="1"/>
  <c r="AB71" i="22"/>
  <c r="AE71" i="22" s="1"/>
  <c r="BI71" i="22" s="1"/>
  <c r="AB37" i="22"/>
  <c r="AE37" i="22" s="1"/>
  <c r="BI37" i="22" s="1"/>
  <c r="AB69" i="22"/>
  <c r="AE69" i="22" s="1"/>
  <c r="BI69" i="22" s="1"/>
  <c r="AB10" i="22"/>
  <c r="AE10" i="22" s="1"/>
  <c r="BI10" i="22" s="1"/>
  <c r="AB46" i="22"/>
  <c r="AE46" i="22" s="1"/>
  <c r="BI46" i="22" s="1"/>
  <c r="AW49" i="22"/>
  <c r="BD49" i="22" s="1"/>
  <c r="BJ49" i="22" s="1"/>
  <c r="AW25" i="22"/>
  <c r="BD25" i="22" s="1"/>
  <c r="BJ25" i="22" s="1"/>
  <c r="AB24" i="22"/>
  <c r="AE24" i="22" s="1"/>
  <c r="BI24" i="22" s="1"/>
  <c r="AB84" i="22"/>
  <c r="AE84" i="22" s="1"/>
  <c r="BI84" i="22" s="1"/>
  <c r="AB49" i="22"/>
  <c r="AE49" i="22" s="1"/>
  <c r="BI49" i="22" s="1"/>
  <c r="AW90" i="22"/>
  <c r="BD90" i="22" s="1"/>
  <c r="BJ90" i="22" s="1"/>
  <c r="AW78" i="22"/>
  <c r="BD78" i="22" s="1"/>
  <c r="BJ78" i="22" s="1"/>
  <c r="AW24" i="22"/>
  <c r="BD24" i="22" s="1"/>
  <c r="BJ24" i="22" s="1"/>
  <c r="AB33" i="22"/>
  <c r="AE33" i="22" s="1"/>
  <c r="BI33" i="22" s="1"/>
  <c r="AW41" i="22"/>
  <c r="BD41" i="22" s="1"/>
  <c r="BJ41" i="22" s="1"/>
  <c r="AB31" i="22"/>
  <c r="AE31" i="22" s="1"/>
  <c r="BI31" i="22" s="1"/>
  <c r="BC38" i="22"/>
  <c r="BF38" i="22" s="1"/>
  <c r="BL38" i="22" s="1"/>
  <c r="AB11" i="22"/>
  <c r="AE11" i="22" s="1"/>
  <c r="BI11" i="22" s="1"/>
  <c r="AB59" i="22"/>
  <c r="AE59" i="22" s="1"/>
  <c r="BI59" i="22" s="1"/>
  <c r="AW17" i="22"/>
  <c r="BD17" i="22" s="1"/>
  <c r="BJ17" i="22" s="1"/>
  <c r="AB34" i="22"/>
  <c r="AE34" i="22" s="1"/>
  <c r="BI34" i="22" s="1"/>
  <c r="AB82" i="22"/>
  <c r="AE82" i="22" s="1"/>
  <c r="BI82" i="22" s="1"/>
  <c r="AW79" i="22"/>
  <c r="BD79" i="22" s="1"/>
  <c r="BJ79" i="22" s="1"/>
  <c r="AW55" i="22"/>
  <c r="BD55" i="22" s="1"/>
  <c r="BJ55" i="22" s="1"/>
  <c r="AB12" i="22"/>
  <c r="AE12" i="22" s="1"/>
  <c r="BI12" i="22" s="1"/>
  <c r="AB72" i="22"/>
  <c r="AE72" i="22" s="1"/>
  <c r="BI72" i="22" s="1"/>
  <c r="AB90" i="22"/>
  <c r="AE90" i="22" s="1"/>
  <c r="BI90" i="22" s="1"/>
  <c r="AB85" i="22"/>
  <c r="AE85" i="22" s="1"/>
  <c r="BI85" i="22" s="1"/>
  <c r="AB27" i="22"/>
  <c r="AE27" i="22" s="1"/>
  <c r="BI27" i="22" s="1"/>
  <c r="AW91" i="22"/>
  <c r="BD91" i="22" s="1"/>
  <c r="BJ91" i="22" s="1"/>
  <c r="AB44" i="22"/>
  <c r="AE44" i="22" s="1"/>
  <c r="BI44" i="22" s="1"/>
  <c r="AB58" i="22"/>
  <c r="AE58" i="22" s="1"/>
  <c r="BI58" i="22" s="1"/>
  <c r="V75" i="3"/>
  <c r="V15" i="3"/>
  <c r="AB16" i="3"/>
  <c r="AB88" i="3"/>
  <c r="AB46" i="3"/>
  <c r="V22" i="3"/>
  <c r="AB28" i="3"/>
  <c r="V19" i="3"/>
  <c r="V43" i="3"/>
  <c r="BC26" i="22"/>
  <c r="BF26" i="22" s="1"/>
  <c r="BL26" i="22" s="1"/>
  <c r="BC65" i="22"/>
  <c r="BF65" i="22" s="1"/>
  <c r="BL65" i="22" s="1"/>
  <c r="BC56" i="22"/>
  <c r="BF56" i="22" s="1"/>
  <c r="BL56" i="22" s="1"/>
  <c r="AW59" i="22"/>
  <c r="BD59" i="22" s="1"/>
  <c r="BJ59" i="22" s="1"/>
  <c r="AW15" i="22"/>
  <c r="BD15" i="22" s="1"/>
  <c r="BJ15" i="22" s="1"/>
  <c r="V51" i="3"/>
  <c r="V88" i="3"/>
  <c r="AB53" i="3"/>
  <c r="V20" i="3"/>
  <c r="V44" i="3"/>
  <c r="AB12" i="3"/>
  <c r="AB72" i="3"/>
  <c r="V78" i="3"/>
  <c r="AB24" i="3"/>
  <c r="BC41" i="22"/>
  <c r="BF41" i="22" s="1"/>
  <c r="BL41" i="22" s="1"/>
  <c r="BC61" i="22"/>
  <c r="BF61" i="22" s="1"/>
  <c r="BL61" i="22" s="1"/>
  <c r="BC37" i="22"/>
  <c r="BF37" i="22" s="1"/>
  <c r="BL37" i="22" s="1"/>
  <c r="AW56" i="22"/>
  <c r="BD56" i="22" s="1"/>
  <c r="BJ56" i="22" s="1"/>
  <c r="AW32" i="22"/>
  <c r="BD32" i="22" s="1"/>
  <c r="BJ32" i="22" s="1"/>
  <c r="BC73" i="22"/>
  <c r="BF73" i="22" s="1"/>
  <c r="BL73" i="22" s="1"/>
  <c r="BC49" i="22"/>
  <c r="BF49" i="22" s="1"/>
  <c r="BL49" i="22" s="1"/>
  <c r="BC25" i="22"/>
  <c r="BF25" i="22" s="1"/>
  <c r="BL25" i="22" s="1"/>
  <c r="AW74" i="22"/>
  <c r="BD74" i="22" s="1"/>
  <c r="BJ74" i="22" s="1"/>
  <c r="AW38" i="22"/>
  <c r="BD38" i="22" s="1"/>
  <c r="BJ38" i="22" s="1"/>
  <c r="AW26" i="22"/>
  <c r="BD26" i="22" s="1"/>
  <c r="BJ26" i="22" s="1"/>
  <c r="AW14" i="22"/>
  <c r="BD14" i="22" s="1"/>
  <c r="BJ14" i="22" s="1"/>
  <c r="V18" i="3"/>
  <c r="V87" i="3"/>
  <c r="AB41" i="3"/>
  <c r="AB22" i="3"/>
  <c r="V21" i="3"/>
  <c r="BC59" i="22"/>
  <c r="BF59" i="22" s="1"/>
  <c r="BL59" i="22" s="1"/>
  <c r="BC13" i="22"/>
  <c r="BF13" i="22" s="1"/>
  <c r="BL13" i="22" s="1"/>
  <c r="BC17" i="22"/>
  <c r="BF17" i="22" s="1"/>
  <c r="BL17" i="22" s="1"/>
  <c r="BC74" i="22"/>
  <c r="BF74" i="22" s="1"/>
  <c r="BL74" i="22" s="1"/>
  <c r="BC29" i="22"/>
  <c r="BF29" i="22" s="1"/>
  <c r="BL29" i="22" s="1"/>
  <c r="BC90" i="22"/>
  <c r="BF90" i="22" s="1"/>
  <c r="BL90" i="22" s="1"/>
  <c r="AW81" i="22"/>
  <c r="BD81" i="22" s="1"/>
  <c r="BJ81" i="22" s="1"/>
  <c r="BC86" i="22"/>
  <c r="BF86" i="22" s="1"/>
  <c r="BL86" i="22" s="1"/>
  <c r="BC44" i="22"/>
  <c r="BF44" i="22" s="1"/>
  <c r="BL44" i="22" s="1"/>
  <c r="AB58" i="3"/>
  <c r="V67" i="3"/>
  <c r="AB11" i="3"/>
  <c r="V28" i="3"/>
  <c r="V63" i="3"/>
  <c r="V58" i="3"/>
  <c r="AB40" i="3"/>
  <c r="V37" i="3"/>
  <c r="V55" i="3"/>
  <c r="V39" i="3"/>
  <c r="AB76" i="3"/>
  <c r="V31" i="3"/>
  <c r="V89" i="3"/>
  <c r="V52" i="3"/>
  <c r="V54" i="3"/>
  <c r="AB52" i="3"/>
  <c r="AB65" i="3"/>
  <c r="AB82" i="3"/>
  <c r="V79" i="3"/>
  <c r="AB23" i="3"/>
  <c r="AB87" i="3"/>
  <c r="V17" i="3"/>
  <c r="V41" i="3"/>
  <c r="AB64" i="3"/>
  <c r="AB10" i="3"/>
  <c r="AB47" i="3"/>
  <c r="BC50" i="22"/>
  <c r="BF50" i="22" s="1"/>
  <c r="BL50" i="22" s="1"/>
  <c r="BF89" i="22"/>
  <c r="BL89" i="22" s="1"/>
  <c r="AW82" i="22"/>
  <c r="BD82" i="22" s="1"/>
  <c r="BJ82" i="22" s="1"/>
  <c r="BC67" i="22"/>
  <c r="BF67" i="22" s="1"/>
  <c r="BL67" i="22" s="1"/>
  <c r="BC77" i="22"/>
  <c r="BF77" i="22" s="1"/>
  <c r="BL77" i="22" s="1"/>
  <c r="BC53" i="22"/>
  <c r="BF53" i="22" s="1"/>
  <c r="BL53" i="22" s="1"/>
  <c r="BC69" i="22"/>
  <c r="BF69" i="22" s="1"/>
  <c r="BL69" i="22" s="1"/>
  <c r="AW62" i="22"/>
  <c r="BD62" i="22" s="1"/>
  <c r="BJ62" i="22" s="1"/>
  <c r="AW20" i="22"/>
  <c r="BD20" i="22" s="1"/>
  <c r="BJ20" i="22" s="1"/>
  <c r="AW68" i="22"/>
  <c r="BD68" i="22" s="1"/>
  <c r="BJ68" i="22" s="1"/>
  <c r="AW86" i="22"/>
  <c r="BD86" i="22" s="1"/>
  <c r="BJ86" i="22" s="1"/>
  <c r="AW50" i="22"/>
  <c r="BD50" i="22" s="1"/>
  <c r="BJ50" i="22" s="1"/>
  <c r="AW80" i="22"/>
  <c r="BD80" i="22" s="1"/>
  <c r="BJ80" i="22" s="1"/>
  <c r="AW44" i="22"/>
  <c r="BD44" i="22" s="1"/>
  <c r="BJ44" i="22" s="1"/>
  <c r="BD8" i="22"/>
  <c r="BJ8" i="22" s="1"/>
  <c r="AB29" i="3"/>
  <c r="V65" i="3"/>
  <c r="V40" i="3"/>
  <c r="V60" i="3"/>
  <c r="AB17" i="3"/>
  <c r="V53" i="3"/>
  <c r="AB60" i="3"/>
  <c r="V12" i="3"/>
  <c r="AB83" i="3"/>
  <c r="V16" i="3"/>
  <c r="V36" i="3"/>
  <c r="V13" i="3"/>
  <c r="V64" i="3"/>
  <c r="V32" i="3"/>
  <c r="V77" i="3"/>
  <c r="V66" i="3"/>
  <c r="AB15" i="3"/>
  <c r="V85" i="3"/>
  <c r="V84" i="3"/>
  <c r="V27" i="3"/>
  <c r="V42" i="3"/>
  <c r="AB77" i="3"/>
  <c r="AB59" i="3"/>
  <c r="V56" i="3"/>
  <c r="AB48" i="3"/>
  <c r="AQ7" i="31"/>
  <c r="AQ9" i="31"/>
  <c r="AQ10" i="31"/>
  <c r="AQ11" i="31"/>
  <c r="AQ12" i="31"/>
  <c r="AQ13" i="31"/>
  <c r="AQ14" i="31"/>
  <c r="AQ15" i="31"/>
  <c r="AQ16" i="31"/>
  <c r="AQ17" i="31"/>
  <c r="AQ18" i="31"/>
  <c r="AQ19" i="31"/>
  <c r="AQ20" i="31"/>
  <c r="AQ21" i="31"/>
  <c r="AP7" i="31"/>
  <c r="AN7" i="31"/>
  <c r="AN9" i="31"/>
  <c r="AN11" i="31"/>
  <c r="AN12" i="31"/>
  <c r="AN13" i="31"/>
  <c r="AN14" i="31"/>
  <c r="AN15" i="31"/>
  <c r="AN16" i="31"/>
  <c r="AN17" i="31"/>
  <c r="AN18" i="31"/>
  <c r="AN19" i="31"/>
  <c r="AN20" i="31"/>
  <c r="AN21" i="31"/>
  <c r="AN22" i="31"/>
  <c r="AN23" i="31"/>
  <c r="AN24" i="31"/>
  <c r="AN25" i="31"/>
  <c r="AN26" i="31"/>
  <c r="AN27" i="31"/>
  <c r="AN28" i="31"/>
  <c r="AN29" i="31"/>
  <c r="AN30" i="31"/>
  <c r="AN31" i="31"/>
  <c r="AN32" i="31"/>
  <c r="AN33" i="31"/>
  <c r="AN34" i="31"/>
  <c r="AN35" i="31"/>
  <c r="AN36" i="31"/>
  <c r="AN37" i="31"/>
  <c r="AN38" i="31"/>
  <c r="AN39" i="31"/>
  <c r="AN40" i="31"/>
  <c r="AN41" i="31"/>
  <c r="AN42" i="31"/>
  <c r="AN43" i="31"/>
  <c r="AN44" i="31"/>
  <c r="AN45" i="31"/>
  <c r="AN46" i="31"/>
  <c r="AN47" i="31"/>
  <c r="AN48" i="31"/>
  <c r="AN49" i="31"/>
  <c r="AN50" i="31"/>
  <c r="AN51" i="31"/>
  <c r="AN52" i="31"/>
  <c r="AN53" i="31"/>
  <c r="AN54" i="31"/>
  <c r="AN55" i="31"/>
  <c r="AN56" i="31"/>
  <c r="AN57" i="31"/>
  <c r="AN58" i="31"/>
  <c r="AN59" i="31"/>
  <c r="AN60" i="31"/>
  <c r="AN61" i="31"/>
  <c r="AN62" i="31"/>
  <c r="AN63" i="31"/>
  <c r="AN64" i="31"/>
  <c r="AN65" i="31"/>
  <c r="AN66" i="31"/>
  <c r="AN67" i="31"/>
  <c r="AN68" i="31"/>
  <c r="AN69" i="31"/>
  <c r="AN70" i="31"/>
  <c r="AN71" i="31"/>
  <c r="AN72" i="31"/>
  <c r="AN73" i="31"/>
  <c r="AN74" i="31"/>
  <c r="AN75" i="31"/>
  <c r="AN76" i="31"/>
  <c r="AN77" i="31"/>
  <c r="AN78" i="31"/>
  <c r="AN79" i="31"/>
  <c r="AN80" i="31"/>
  <c r="AN81" i="31"/>
  <c r="AN82" i="31"/>
  <c r="AN83" i="31"/>
  <c r="AN84" i="31"/>
  <c r="AN85" i="31"/>
  <c r="AN86" i="31"/>
  <c r="AN87" i="31"/>
  <c r="AN88" i="31"/>
  <c r="AN89" i="31"/>
  <c r="AN90" i="31"/>
  <c r="AM7" i="31"/>
  <c r="AM9" i="31"/>
  <c r="AM10" i="31"/>
  <c r="AM11" i="31"/>
  <c r="AM12" i="31"/>
  <c r="AM13" i="31"/>
  <c r="AM14" i="31"/>
  <c r="AM15" i="31"/>
  <c r="AM16" i="31"/>
  <c r="AM17" i="31"/>
  <c r="AM18" i="31"/>
  <c r="AM19" i="31"/>
  <c r="AM20" i="31"/>
  <c r="AM21" i="31"/>
  <c r="AM22" i="31"/>
  <c r="AM23" i="31"/>
  <c r="AM24" i="31"/>
  <c r="AM25" i="31"/>
  <c r="AM26" i="31"/>
  <c r="AM27" i="31"/>
  <c r="AM28" i="31"/>
  <c r="AM29" i="31"/>
  <c r="AM30" i="31"/>
  <c r="AM31" i="31"/>
  <c r="AM32" i="31"/>
  <c r="AM33" i="31"/>
  <c r="AM34" i="31"/>
  <c r="AM35" i="31"/>
  <c r="AM36" i="31"/>
  <c r="AM37" i="31"/>
  <c r="AM38" i="31"/>
  <c r="AM39" i="31"/>
  <c r="AM40" i="31"/>
  <c r="AM41" i="31"/>
  <c r="AM42" i="31"/>
  <c r="AM43" i="31"/>
  <c r="AM44" i="31"/>
  <c r="AM45" i="31"/>
  <c r="AM46" i="31"/>
  <c r="AM47" i="31"/>
  <c r="AM48" i="31"/>
  <c r="AM49" i="31"/>
  <c r="AM50" i="31"/>
  <c r="AM51" i="31"/>
  <c r="AM52" i="31"/>
  <c r="AM53" i="31"/>
  <c r="AM54" i="31"/>
  <c r="AM55" i="31"/>
  <c r="AM56" i="31"/>
  <c r="AM57" i="31"/>
  <c r="AM58" i="31"/>
  <c r="AM59" i="31"/>
  <c r="AM60" i="31"/>
  <c r="AM61" i="31"/>
  <c r="AM62" i="31"/>
  <c r="AM63" i="31"/>
  <c r="AM64" i="31"/>
  <c r="AM65" i="31"/>
  <c r="AM66" i="31"/>
  <c r="AM67" i="31"/>
  <c r="AM68" i="31"/>
  <c r="AM69" i="31"/>
  <c r="AM70" i="31"/>
  <c r="AM71" i="31"/>
  <c r="AM72" i="31"/>
  <c r="AM73" i="31"/>
  <c r="AM74" i="31"/>
  <c r="AM75" i="31"/>
  <c r="AM76" i="31"/>
  <c r="AM77" i="31"/>
  <c r="AM78" i="31"/>
  <c r="AM79" i="31"/>
  <c r="AM80" i="31"/>
  <c r="AM81" i="31"/>
  <c r="AM82" i="31"/>
  <c r="AM83" i="31"/>
  <c r="AM84" i="31"/>
  <c r="AM85" i="31"/>
  <c r="AM86" i="31"/>
  <c r="AM87" i="31"/>
  <c r="AM88" i="31"/>
  <c r="AM89" i="31"/>
  <c r="AM90" i="31"/>
  <c r="AK7" i="31"/>
  <c r="AK9" i="31"/>
  <c r="AK10" i="31"/>
  <c r="AK11" i="31"/>
  <c r="AK12" i="31"/>
  <c r="AK13" i="31"/>
  <c r="AK14" i="31"/>
  <c r="AK15" i="31"/>
  <c r="AK16" i="31"/>
  <c r="AK17" i="31"/>
  <c r="AK18" i="31"/>
  <c r="AK19" i="31"/>
  <c r="AK20" i="31"/>
  <c r="AK21" i="31"/>
  <c r="AK22" i="31"/>
  <c r="AK23" i="31"/>
  <c r="AK24" i="31"/>
  <c r="AK25" i="31"/>
  <c r="AK26" i="31"/>
  <c r="AK27" i="31"/>
  <c r="AK28" i="31"/>
  <c r="AK29" i="31"/>
  <c r="AK30" i="31"/>
  <c r="AK31" i="31"/>
  <c r="AK32" i="31"/>
  <c r="AK33" i="31"/>
  <c r="AK34" i="31"/>
  <c r="AK35" i="31"/>
  <c r="AK36" i="31"/>
  <c r="AK37" i="31"/>
  <c r="AK38" i="31"/>
  <c r="AK39" i="31"/>
  <c r="AK40" i="31"/>
  <c r="AK41" i="31"/>
  <c r="AK42" i="31"/>
  <c r="AK43" i="31"/>
  <c r="AK44" i="31"/>
  <c r="AK45" i="31"/>
  <c r="AK46" i="31"/>
  <c r="AK47" i="31"/>
  <c r="AK48" i="31"/>
  <c r="AK49" i="31"/>
  <c r="AK50" i="31"/>
  <c r="AK51" i="31"/>
  <c r="AK52" i="31"/>
  <c r="AK53" i="31"/>
  <c r="AK54" i="31"/>
  <c r="AK55" i="31"/>
  <c r="AK56" i="31"/>
  <c r="AK57" i="31"/>
  <c r="AK58" i="31"/>
  <c r="AK59" i="31"/>
  <c r="AK60" i="31"/>
  <c r="AK61" i="31"/>
  <c r="AK62" i="31"/>
  <c r="AK63" i="31"/>
  <c r="AK64" i="31"/>
  <c r="AK65" i="31"/>
  <c r="AK66" i="31"/>
  <c r="AK67" i="31"/>
  <c r="AK68" i="31"/>
  <c r="AK69" i="31"/>
  <c r="AK70" i="31"/>
  <c r="AK71" i="31"/>
  <c r="AK72" i="31"/>
  <c r="AK73" i="31"/>
  <c r="AK74" i="31"/>
  <c r="AK75" i="31"/>
  <c r="AK76" i="31"/>
  <c r="AK77" i="31"/>
  <c r="AK78" i="31"/>
  <c r="AK79" i="31"/>
  <c r="AK80" i="31"/>
  <c r="AK81" i="31"/>
  <c r="AK82" i="31"/>
  <c r="AK83" i="31"/>
  <c r="AK84" i="31"/>
  <c r="AK85" i="31"/>
  <c r="AK86" i="31"/>
  <c r="AK87" i="31"/>
  <c r="AK88" i="31"/>
  <c r="AK89" i="31"/>
  <c r="AK90" i="31"/>
  <c r="AJ7" i="31"/>
  <c r="AJ9" i="31"/>
  <c r="AJ10" i="31"/>
  <c r="AJ11" i="31"/>
  <c r="AJ12" i="31"/>
  <c r="AJ13" i="31"/>
  <c r="AJ14" i="31"/>
  <c r="AJ15" i="31"/>
  <c r="AJ16" i="31"/>
  <c r="AJ17" i="31"/>
  <c r="AJ18" i="31"/>
  <c r="AJ19" i="31"/>
  <c r="AJ20" i="31"/>
  <c r="AJ21" i="31"/>
  <c r="AJ22" i="31"/>
  <c r="AJ23" i="31"/>
  <c r="AJ24" i="31"/>
  <c r="AJ25" i="31"/>
  <c r="AJ26" i="31"/>
  <c r="AJ27" i="31"/>
  <c r="AJ28" i="31"/>
  <c r="AJ29" i="31"/>
  <c r="AJ30" i="31"/>
  <c r="AJ31" i="31"/>
  <c r="AJ32" i="31"/>
  <c r="AJ33" i="31"/>
  <c r="AJ34" i="31"/>
  <c r="AJ35" i="31"/>
  <c r="AJ36" i="31"/>
  <c r="AJ37" i="31"/>
  <c r="AJ38" i="31"/>
  <c r="AJ39" i="31"/>
  <c r="AJ40" i="31"/>
  <c r="AJ41" i="31"/>
  <c r="AJ42" i="31"/>
  <c r="AJ43" i="31"/>
  <c r="AJ44" i="31"/>
  <c r="AJ45" i="31"/>
  <c r="AJ46" i="31"/>
  <c r="AJ47" i="31"/>
  <c r="AJ48" i="31"/>
  <c r="AJ49" i="31"/>
  <c r="AJ50" i="31"/>
  <c r="AJ51" i="31"/>
  <c r="AJ52" i="31"/>
  <c r="AJ53" i="31"/>
  <c r="AJ54" i="31"/>
  <c r="AJ55" i="31"/>
  <c r="AJ56" i="31"/>
  <c r="AJ57" i="31"/>
  <c r="AJ58" i="31"/>
  <c r="AJ59" i="31"/>
  <c r="AJ60" i="31"/>
  <c r="AJ61" i="31"/>
  <c r="AJ62" i="31"/>
  <c r="AJ63" i="31"/>
  <c r="AJ64" i="31"/>
  <c r="AJ65" i="31"/>
  <c r="AJ66" i="31"/>
  <c r="AJ67" i="31"/>
  <c r="AJ68" i="31"/>
  <c r="AJ69" i="31"/>
  <c r="AJ70" i="31"/>
  <c r="AJ71" i="31"/>
  <c r="AJ72" i="31"/>
  <c r="AJ73" i="31"/>
  <c r="AJ74" i="31"/>
  <c r="AJ75" i="31"/>
  <c r="AJ76" i="31"/>
  <c r="AJ77" i="31"/>
  <c r="AJ78" i="31"/>
  <c r="AJ79" i="31"/>
  <c r="AJ80" i="31"/>
  <c r="AJ81" i="31"/>
  <c r="AJ82" i="31"/>
  <c r="AJ83" i="31"/>
  <c r="AJ84" i="31"/>
  <c r="AJ85" i="31"/>
  <c r="AJ86" i="31"/>
  <c r="AJ87" i="31"/>
  <c r="AJ88" i="31"/>
  <c r="AJ89" i="31"/>
  <c r="AJ90" i="31"/>
  <c r="AH7" i="31"/>
  <c r="AH9" i="31"/>
  <c r="AH10" i="31"/>
  <c r="AH11" i="31"/>
  <c r="AH12" i="31"/>
  <c r="AH13" i="31"/>
  <c r="AH14" i="31"/>
  <c r="AH15" i="31"/>
  <c r="AH16" i="31"/>
  <c r="AH18" i="31"/>
  <c r="AH19" i="31"/>
  <c r="AH20" i="31"/>
  <c r="AH21" i="31"/>
  <c r="AH22" i="31"/>
  <c r="AH23" i="31"/>
  <c r="AH24" i="31"/>
  <c r="AH25" i="31"/>
  <c r="AH26" i="31"/>
  <c r="AH27" i="31"/>
  <c r="AH28" i="31"/>
  <c r="AH29" i="31"/>
  <c r="AH30" i="31"/>
  <c r="AH31" i="31"/>
  <c r="AH32" i="31"/>
  <c r="AH33" i="31"/>
  <c r="AH34" i="31"/>
  <c r="AH35" i="31"/>
  <c r="AH36" i="31"/>
  <c r="AH37" i="31"/>
  <c r="AH38" i="31"/>
  <c r="AH39" i="31"/>
  <c r="AH40" i="31"/>
  <c r="AH41" i="31"/>
  <c r="AH42" i="31"/>
  <c r="AH43" i="31"/>
  <c r="AH44" i="31"/>
  <c r="AH45" i="31"/>
  <c r="AH46" i="31"/>
  <c r="AH47" i="31"/>
  <c r="AH48" i="31"/>
  <c r="AH49" i="31"/>
  <c r="AH50" i="31"/>
  <c r="AH51" i="31"/>
  <c r="AH52" i="31"/>
  <c r="AH53" i="31"/>
  <c r="AH54" i="31"/>
  <c r="AH55" i="31"/>
  <c r="AH56" i="31"/>
  <c r="AH57" i="31"/>
  <c r="AH58" i="31"/>
  <c r="AH59" i="31"/>
  <c r="AH60" i="31"/>
  <c r="AH61" i="31"/>
  <c r="AH62" i="31"/>
  <c r="AH63" i="31"/>
  <c r="AH64" i="31"/>
  <c r="AH65" i="31"/>
  <c r="AH66" i="31"/>
  <c r="AH67" i="31"/>
  <c r="AH68" i="31"/>
  <c r="AH69" i="31"/>
  <c r="AH70" i="31"/>
  <c r="AH71" i="31"/>
  <c r="AH72" i="31"/>
  <c r="AH73" i="31"/>
  <c r="AH74" i="31"/>
  <c r="AH75" i="31"/>
  <c r="AH76" i="31"/>
  <c r="AH77" i="31"/>
  <c r="AH78" i="31"/>
  <c r="AH79" i="31"/>
  <c r="AH80" i="31"/>
  <c r="AH81" i="31"/>
  <c r="AH82" i="31"/>
  <c r="AH83" i="31"/>
  <c r="AH84" i="31"/>
  <c r="AH85" i="31"/>
  <c r="AH86" i="31"/>
  <c r="AH87" i="31"/>
  <c r="AH88" i="31"/>
  <c r="AH89" i="31"/>
  <c r="AH90" i="31"/>
  <c r="AG7" i="31"/>
  <c r="AG9" i="31"/>
  <c r="AG10" i="31"/>
  <c r="AG11" i="31"/>
  <c r="AG12" i="31"/>
  <c r="AG13" i="31"/>
  <c r="AG14" i="31"/>
  <c r="AG15" i="31"/>
  <c r="AG16" i="31"/>
  <c r="AG17" i="31"/>
  <c r="AG18" i="31"/>
  <c r="AG19" i="31"/>
  <c r="AG20" i="31"/>
  <c r="AG21" i="31"/>
  <c r="AG22" i="31"/>
  <c r="AG23" i="31"/>
  <c r="AG24" i="31"/>
  <c r="AG25" i="31"/>
  <c r="AG26" i="31"/>
  <c r="AG27" i="31"/>
  <c r="AG28" i="31"/>
  <c r="AG29" i="31"/>
  <c r="AG30" i="31"/>
  <c r="AG31" i="31"/>
  <c r="AG32" i="31"/>
  <c r="AG33" i="31"/>
  <c r="AG34" i="31"/>
  <c r="AG35" i="31"/>
  <c r="AG36" i="31"/>
  <c r="AG37" i="31"/>
  <c r="AG38" i="31"/>
  <c r="AG39" i="31"/>
  <c r="AG40" i="31"/>
  <c r="AG41" i="31"/>
  <c r="AG42" i="31"/>
  <c r="AG43" i="31"/>
  <c r="AG44" i="31"/>
  <c r="AG45" i="31"/>
  <c r="AG46" i="31"/>
  <c r="AG47" i="31"/>
  <c r="AG48" i="31"/>
  <c r="AG49" i="31"/>
  <c r="AG50" i="31"/>
  <c r="AG51" i="31"/>
  <c r="AG52" i="31"/>
  <c r="AG53" i="31"/>
  <c r="AG54" i="31"/>
  <c r="AG55" i="31"/>
  <c r="AG56" i="31"/>
  <c r="AG57" i="31"/>
  <c r="AG58" i="31"/>
  <c r="AG59" i="31"/>
  <c r="AG60" i="31"/>
  <c r="AG61" i="31"/>
  <c r="AG62" i="31"/>
  <c r="AG63" i="31"/>
  <c r="AG64" i="31"/>
  <c r="AG65" i="31"/>
  <c r="AG66" i="31"/>
  <c r="AG67" i="31"/>
  <c r="AG68" i="31"/>
  <c r="AG69" i="31"/>
  <c r="AG70" i="31"/>
  <c r="AG71" i="31"/>
  <c r="AG72" i="31"/>
  <c r="AG73" i="31"/>
  <c r="AG74" i="31"/>
  <c r="AG75" i="31"/>
  <c r="AG76" i="31"/>
  <c r="AG77" i="31"/>
  <c r="AG78" i="31"/>
  <c r="AG79" i="31"/>
  <c r="AG80" i="31"/>
  <c r="AG81" i="31"/>
  <c r="AG82" i="31"/>
  <c r="AG83" i="31"/>
  <c r="AG84" i="31"/>
  <c r="AG85" i="31"/>
  <c r="AG86" i="31"/>
  <c r="AG87" i="31"/>
  <c r="AG88" i="31"/>
  <c r="AG89" i="31"/>
  <c r="AG90" i="31"/>
  <c r="AE9" i="31"/>
  <c r="AE10" i="31"/>
  <c r="AE11" i="31"/>
  <c r="AE12" i="31"/>
  <c r="AE13" i="31"/>
  <c r="AE14" i="31"/>
  <c r="AE15" i="31"/>
  <c r="AE16" i="31"/>
  <c r="AE17" i="31"/>
  <c r="AE18" i="31"/>
  <c r="AE19" i="31"/>
  <c r="AE20" i="31"/>
  <c r="AE21" i="31"/>
  <c r="AE22" i="31"/>
  <c r="AE23" i="31"/>
  <c r="AE24" i="31"/>
  <c r="AE25" i="31"/>
  <c r="AE26" i="31"/>
  <c r="AE27" i="31"/>
  <c r="AE28" i="31"/>
  <c r="AE29" i="31"/>
  <c r="AE30" i="31"/>
  <c r="AE31" i="31"/>
  <c r="AE32" i="31"/>
  <c r="AE33" i="31"/>
  <c r="AE34" i="31"/>
  <c r="AE35" i="31"/>
  <c r="AE36" i="31"/>
  <c r="AE37" i="31"/>
  <c r="AE38" i="31"/>
  <c r="AE39" i="31"/>
  <c r="AE40" i="31"/>
  <c r="AE41" i="31"/>
  <c r="AE42" i="31"/>
  <c r="AE43" i="31"/>
  <c r="AE44" i="31"/>
  <c r="AE45" i="31"/>
  <c r="AE46" i="31"/>
  <c r="AE47" i="31"/>
  <c r="AE48" i="31"/>
  <c r="AE49" i="31"/>
  <c r="AE50" i="31"/>
  <c r="AE51" i="31"/>
  <c r="AE52" i="31"/>
  <c r="AE53" i="31"/>
  <c r="AE54" i="31"/>
  <c r="AE55" i="31"/>
  <c r="AE56" i="31"/>
  <c r="AE57" i="31"/>
  <c r="AE58" i="31"/>
  <c r="AE59" i="31"/>
  <c r="AE60" i="31"/>
  <c r="AE61" i="31"/>
  <c r="AE62" i="31"/>
  <c r="AE63" i="31"/>
  <c r="AE64" i="31"/>
  <c r="AE65" i="31"/>
  <c r="AE66" i="31"/>
  <c r="AE67" i="31"/>
  <c r="AE68" i="31"/>
  <c r="AE69" i="31"/>
  <c r="AE70" i="31"/>
  <c r="AE71" i="31"/>
  <c r="AE72" i="31"/>
  <c r="AE73" i="31"/>
  <c r="AE74" i="31"/>
  <c r="AE75" i="31"/>
  <c r="AE76" i="31"/>
  <c r="AE77" i="31"/>
  <c r="AE78" i="31"/>
  <c r="AE79" i="31"/>
  <c r="AE80" i="31"/>
  <c r="AE81" i="31"/>
  <c r="AE82" i="31"/>
  <c r="AE83" i="31"/>
  <c r="AE84" i="31"/>
  <c r="AE85" i="31"/>
  <c r="AE86" i="31"/>
  <c r="AE87" i="31"/>
  <c r="AE88" i="31"/>
  <c r="AE89" i="31"/>
  <c r="AE90" i="31"/>
  <c r="AD9" i="31"/>
  <c r="AD10" i="31"/>
  <c r="AD11" i="31"/>
  <c r="AD12" i="31"/>
  <c r="AD13" i="31"/>
  <c r="AD14" i="31"/>
  <c r="AD15" i="31"/>
  <c r="AD16" i="31"/>
  <c r="AD17" i="31"/>
  <c r="AD18" i="31"/>
  <c r="AD19" i="31"/>
  <c r="AD20" i="31"/>
  <c r="AD21" i="31"/>
  <c r="AD22" i="31"/>
  <c r="AD23" i="31"/>
  <c r="AD24" i="31"/>
  <c r="AD25" i="31"/>
  <c r="AD26" i="31"/>
  <c r="AD27" i="31"/>
  <c r="AD28" i="31"/>
  <c r="AD29" i="31"/>
  <c r="AD30" i="31"/>
  <c r="AD31" i="31"/>
  <c r="AD32" i="31"/>
  <c r="AD33" i="31"/>
  <c r="AD34" i="31"/>
  <c r="AD35" i="31"/>
  <c r="AD36" i="31"/>
  <c r="AD37" i="31"/>
  <c r="AD38" i="31"/>
  <c r="AD39" i="31"/>
  <c r="AD40" i="31"/>
  <c r="AD41" i="31"/>
  <c r="AD42" i="31"/>
  <c r="AD43" i="31"/>
  <c r="AD44" i="31"/>
  <c r="AD45" i="31"/>
  <c r="AD46" i="31"/>
  <c r="AD47" i="31"/>
  <c r="AD48" i="31"/>
  <c r="AD49" i="31"/>
  <c r="AD50" i="31"/>
  <c r="AD51" i="31"/>
  <c r="AD52" i="31"/>
  <c r="AD53" i="31"/>
  <c r="AD54" i="31"/>
  <c r="AD55" i="31"/>
  <c r="AD56" i="31"/>
  <c r="AD57" i="31"/>
  <c r="AD58" i="31"/>
  <c r="AD59" i="31"/>
  <c r="AD60" i="31"/>
  <c r="AD61" i="31"/>
  <c r="AD62" i="31"/>
  <c r="AD63" i="31"/>
  <c r="AD64" i="31"/>
  <c r="AD65" i="31"/>
  <c r="AD66" i="31"/>
  <c r="AD67" i="31"/>
  <c r="AD68" i="31"/>
  <c r="AD69" i="31"/>
  <c r="AD70" i="31"/>
  <c r="AD71" i="31"/>
  <c r="AD72" i="31"/>
  <c r="AD73" i="31"/>
  <c r="AD74" i="31"/>
  <c r="AD75" i="31"/>
  <c r="AD76" i="31"/>
  <c r="AD77" i="31"/>
  <c r="AD78" i="31"/>
  <c r="AD79" i="31"/>
  <c r="AD80" i="31"/>
  <c r="AD81" i="31"/>
  <c r="AD82" i="31"/>
  <c r="AD83" i="31"/>
  <c r="AD84" i="31"/>
  <c r="AD85" i="31"/>
  <c r="AD86" i="31"/>
  <c r="AD87" i="31"/>
  <c r="AD88" i="31"/>
  <c r="AD89" i="31"/>
  <c r="AD90" i="31"/>
  <c r="AD7" i="31"/>
  <c r="BZ7" i="18" l="1"/>
  <c r="CA7" i="18" s="1"/>
  <c r="CB7" i="18" s="1"/>
  <c r="CD7" i="18" s="1"/>
  <c r="CE7" i="18" s="1"/>
  <c r="CG7" i="18" s="1"/>
  <c r="S5" i="2" s="1"/>
  <c r="BG8" i="22"/>
  <c r="AC8" i="22"/>
  <c r="BD58" i="22"/>
  <c r="BJ58" i="22" s="1"/>
  <c r="BK13" i="22"/>
  <c r="BI7" i="22"/>
  <c r="BM7" i="22" s="1"/>
  <c r="BK46" i="22"/>
  <c r="BE8" i="22"/>
  <c r="BK8" i="22" s="1"/>
  <c r="BM8" i="22" s="1"/>
  <c r="BN8" i="22" s="1"/>
  <c r="BK14" i="22"/>
  <c r="BK26" i="22"/>
  <c r="BK58" i="22"/>
  <c r="AI83" i="31"/>
  <c r="AI71" i="31"/>
  <c r="AI59" i="31"/>
  <c r="AI47" i="31"/>
  <c r="AF86" i="31"/>
  <c r="AF74" i="31"/>
  <c r="AF62" i="31"/>
  <c r="AF50" i="31"/>
  <c r="AF38" i="31"/>
  <c r="AF26" i="31"/>
  <c r="AF14" i="31"/>
  <c r="AO54" i="31"/>
  <c r="AO42" i="31"/>
  <c r="AF85" i="31"/>
  <c r="AF61" i="31"/>
  <c r="AF49" i="31"/>
  <c r="AF37" i="31"/>
  <c r="AF25" i="31"/>
  <c r="AF13" i="31"/>
  <c r="AF84" i="31"/>
  <c r="AF72" i="31"/>
  <c r="AF60" i="31"/>
  <c r="AF48" i="31"/>
  <c r="AF36" i="31"/>
  <c r="AF24" i="31"/>
  <c r="AF12" i="31"/>
  <c r="AF90" i="31"/>
  <c r="AF78" i="31"/>
  <c r="AF66" i="31"/>
  <c r="AF54" i="31"/>
  <c r="AF42" i="31"/>
  <c r="AF30" i="31"/>
  <c r="AF18" i="31"/>
  <c r="AO46" i="31"/>
  <c r="AO34" i="31"/>
  <c r="AO22" i="31"/>
  <c r="AF89" i="31"/>
  <c r="AF77" i="31"/>
  <c r="AF65" i="31"/>
  <c r="AF53" i="31"/>
  <c r="AF41" i="31"/>
  <c r="AF29" i="31"/>
  <c r="AF17" i="31"/>
  <c r="AL41" i="31"/>
  <c r="AO15" i="31"/>
  <c r="AF10" i="31"/>
  <c r="AI73" i="31"/>
  <c r="AI25" i="31"/>
  <c r="AR16" i="31"/>
  <c r="AF70" i="31"/>
  <c r="AF45" i="31"/>
  <c r="AO25" i="31"/>
  <c r="AL89" i="31"/>
  <c r="AL65" i="31"/>
  <c r="AL29" i="31"/>
  <c r="AF82" i="31"/>
  <c r="AF22" i="31"/>
  <c r="AF81" i="31"/>
  <c r="AF57" i="31"/>
  <c r="AF33" i="31"/>
  <c r="AF9" i="31"/>
  <c r="AF80" i="31"/>
  <c r="AF68" i="31"/>
  <c r="AF56" i="31"/>
  <c r="AF44" i="31"/>
  <c r="AF32" i="31"/>
  <c r="AF20" i="31"/>
  <c r="AL17" i="31"/>
  <c r="AO75" i="31"/>
  <c r="AO27" i="31"/>
  <c r="AF34" i="31"/>
  <c r="AF21" i="31"/>
  <c r="AL77" i="31"/>
  <c r="AO39" i="31"/>
  <c r="AF58" i="31"/>
  <c r="AI49" i="31"/>
  <c r="AI13" i="31"/>
  <c r="AL53" i="31"/>
  <c r="AR12" i="31"/>
  <c r="AF46" i="31"/>
  <c r="AI85" i="31"/>
  <c r="AI61" i="31"/>
  <c r="AI37" i="31"/>
  <c r="AF88" i="31"/>
  <c r="AF76" i="31"/>
  <c r="AF64" i="31"/>
  <c r="AF52" i="31"/>
  <c r="AF40" i="31"/>
  <c r="AF28" i="31"/>
  <c r="AF16" i="31"/>
  <c r="AL82" i="31"/>
  <c r="AL78" i="31"/>
  <c r="AL70" i="31"/>
  <c r="AL58" i="31"/>
  <c r="AL46" i="31"/>
  <c r="AL42" i="31"/>
  <c r="AL34" i="31"/>
  <c r="AL30" i="31"/>
  <c r="AL22" i="31"/>
  <c r="AL10" i="31"/>
  <c r="AO84" i="31"/>
  <c r="AO80" i="31"/>
  <c r="AO72" i="31"/>
  <c r="AO68" i="31"/>
  <c r="AO60" i="31"/>
  <c r="AO56" i="31"/>
  <c r="AO44" i="31"/>
  <c r="AR18" i="31"/>
  <c r="AF71" i="31"/>
  <c r="AI90" i="31"/>
  <c r="AI86" i="31"/>
  <c r="AI82" i="31"/>
  <c r="AI78" i="31"/>
  <c r="AI74" i="31"/>
  <c r="AI70" i="31"/>
  <c r="AI66" i="31"/>
  <c r="AI58" i="31"/>
  <c r="AI54" i="31"/>
  <c r="AI50" i="31"/>
  <c r="AI46" i="31"/>
  <c r="AI42" i="31"/>
  <c r="AI38" i="31"/>
  <c r="AI34" i="31"/>
  <c r="AI30" i="31"/>
  <c r="AI26" i="31"/>
  <c r="AI18" i="31"/>
  <c r="AI14" i="31"/>
  <c r="AI10" i="31"/>
  <c r="AL80" i="31"/>
  <c r="AL56" i="31"/>
  <c r="AL44" i="31"/>
  <c r="AL32" i="31"/>
  <c r="AO87" i="31"/>
  <c r="AO90" i="31"/>
  <c r="AO66" i="31"/>
  <c r="AO73" i="31"/>
  <c r="AO61" i="31"/>
  <c r="AO78" i="31"/>
  <c r="AO70" i="31"/>
  <c r="AR14" i="31"/>
  <c r="AR10" i="31"/>
  <c r="AO85" i="31"/>
  <c r="AO82" i="31"/>
  <c r="AO58" i="31"/>
  <c r="AO48" i="31"/>
  <c r="AO32" i="31"/>
  <c r="AO30" i="31"/>
  <c r="AO24" i="31"/>
  <c r="AO20" i="31"/>
  <c r="AO18" i="31"/>
  <c r="AO12" i="31"/>
  <c r="AO10" i="31"/>
  <c r="AL68" i="31"/>
  <c r="AL40" i="31"/>
  <c r="AL20" i="31"/>
  <c r="AI62" i="31"/>
  <c r="AI22" i="31"/>
  <c r="AF73" i="31"/>
  <c r="AF69" i="31"/>
  <c r="AF75" i="31"/>
  <c r="AF87" i="31"/>
  <c r="AF83" i="31"/>
  <c r="AF79" i="31"/>
  <c r="AF67" i="31"/>
  <c r="AF63" i="31"/>
  <c r="AF59" i="31"/>
  <c r="AF55" i="31"/>
  <c r="AF51" i="31"/>
  <c r="AF47" i="31"/>
  <c r="AF43" i="31"/>
  <c r="AF39" i="31"/>
  <c r="AF35" i="31"/>
  <c r="AF31" i="31"/>
  <c r="AF27" i="31"/>
  <c r="AF23" i="31"/>
  <c r="AF19" i="31"/>
  <c r="AF15" i="31"/>
  <c r="AF11" i="31"/>
  <c r="AI35" i="31"/>
  <c r="AI23" i="31"/>
  <c r="AI11" i="31"/>
  <c r="AI88" i="31"/>
  <c r="AI76" i="31"/>
  <c r="AI64" i="31"/>
  <c r="AI52" i="31"/>
  <c r="AI40" i="31"/>
  <c r="AI28" i="31"/>
  <c r="AI16" i="31"/>
  <c r="AF7" i="31"/>
  <c r="AL9" i="31"/>
  <c r="AO83" i="31"/>
  <c r="AO71" i="31"/>
  <c r="AO47" i="31"/>
  <c r="AO11" i="31"/>
  <c r="AO57" i="31"/>
  <c r="AL85" i="31"/>
  <c r="AL73" i="31"/>
  <c r="AL61" i="31"/>
  <c r="AL49" i="31"/>
  <c r="AL37" i="31"/>
  <c r="AL25" i="31"/>
  <c r="AL13" i="31"/>
  <c r="AR20" i="31"/>
  <c r="AI80" i="31"/>
  <c r="AI68" i="31"/>
  <c r="AI56" i="31"/>
  <c r="AI44" i="31"/>
  <c r="AI32" i="31"/>
  <c r="AI20" i="31"/>
  <c r="AL84" i="31"/>
  <c r="AR19" i="31"/>
  <c r="AR7" i="31"/>
  <c r="AO33" i="31"/>
  <c r="AI69" i="31"/>
  <c r="AI45" i="31"/>
  <c r="AI21" i="31"/>
  <c r="AL67" i="31"/>
  <c r="AL55" i="31"/>
  <c r="AL31" i="31"/>
  <c r="AO67" i="31"/>
  <c r="AO55" i="31"/>
  <c r="AO31" i="31"/>
  <c r="AI79" i="31"/>
  <c r="AI77" i="31"/>
  <c r="AI41" i="31"/>
  <c r="AI29" i="31"/>
  <c r="AL88" i="31"/>
  <c r="AL76" i="31"/>
  <c r="AL64" i="31"/>
  <c r="AL52" i="31"/>
  <c r="AL28" i="31"/>
  <c r="AL16" i="31"/>
  <c r="AO88" i="31"/>
  <c r="AO76" i="31"/>
  <c r="AO64" i="31"/>
  <c r="AO52" i="31"/>
  <c r="AO40" i="31"/>
  <c r="AO28" i="31"/>
  <c r="AO16" i="31"/>
  <c r="AR13" i="31"/>
  <c r="AL11" i="31"/>
  <c r="AL47" i="31"/>
  <c r="AO69" i="31"/>
  <c r="AO45" i="31"/>
  <c r="AI81" i="31"/>
  <c r="AI57" i="31"/>
  <c r="AI33" i="31"/>
  <c r="AI9" i="31"/>
  <c r="AI87" i="31"/>
  <c r="AI75" i="31"/>
  <c r="AI63" i="31"/>
  <c r="AI51" i="31"/>
  <c r="AI39" i="31"/>
  <c r="AI27" i="31"/>
  <c r="AI15" i="31"/>
  <c r="AL86" i="31"/>
  <c r="AL74" i="31"/>
  <c r="AL62" i="31"/>
  <c r="AL50" i="31"/>
  <c r="AL38" i="31"/>
  <c r="AL26" i="31"/>
  <c r="AL14" i="31"/>
  <c r="AO86" i="31"/>
  <c r="AO74" i="31"/>
  <c r="AO62" i="31"/>
  <c r="AO50" i="31"/>
  <c r="AO38" i="31"/>
  <c r="AO26" i="31"/>
  <c r="AO14" i="31"/>
  <c r="AR11" i="31"/>
  <c r="AL81" i="31"/>
  <c r="AL69" i="31"/>
  <c r="AL57" i="31"/>
  <c r="AL45" i="31"/>
  <c r="AL33" i="31"/>
  <c r="AL21" i="31"/>
  <c r="AO79" i="31"/>
  <c r="AO43" i="31"/>
  <c r="AO19" i="31"/>
  <c r="AO7" i="31"/>
  <c r="AR17" i="31"/>
  <c r="AL90" i="31"/>
  <c r="AL66" i="31"/>
  <c r="AL54" i="31"/>
  <c r="AL18" i="31"/>
  <c r="AI89" i="31"/>
  <c r="AI65" i="31"/>
  <c r="AI53" i="31"/>
  <c r="AI17" i="31"/>
  <c r="AO63" i="31"/>
  <c r="AO51" i="31"/>
  <c r="AI67" i="31"/>
  <c r="AI55" i="31"/>
  <c r="AI43" i="31"/>
  <c r="AI31" i="31"/>
  <c r="AI19" i="31"/>
  <c r="AI7" i="31"/>
  <c r="AL79" i="31"/>
  <c r="AL43" i="31"/>
  <c r="AL19" i="31"/>
  <c r="AL7" i="31"/>
  <c r="AO89" i="31"/>
  <c r="AO77" i="31"/>
  <c r="AO65" i="31"/>
  <c r="AO53" i="31"/>
  <c r="AO41" i="31"/>
  <c r="AO29" i="31"/>
  <c r="AO17" i="31"/>
  <c r="AR15" i="31"/>
  <c r="AO13" i="31"/>
  <c r="AO59" i="31"/>
  <c r="AL83" i="31"/>
  <c r="AL71" i="31"/>
  <c r="AL59" i="31"/>
  <c r="AL35" i="31"/>
  <c r="AL23" i="31"/>
  <c r="AL72" i="31"/>
  <c r="AL60" i="31"/>
  <c r="AL48" i="31"/>
  <c r="AL36" i="31"/>
  <c r="AL24" i="31"/>
  <c r="AL12" i="31"/>
  <c r="AO81" i="31"/>
  <c r="AO21" i="31"/>
  <c r="AO9" i="31"/>
  <c r="AR21" i="31"/>
  <c r="AR9" i="31"/>
  <c r="AI84" i="31"/>
  <c r="AI72" i="31"/>
  <c r="AI60" i="31"/>
  <c r="AI48" i="31"/>
  <c r="AI36" i="31"/>
  <c r="AI24" i="31"/>
  <c r="AI12" i="31"/>
  <c r="AL87" i="31"/>
  <c r="AL75" i="31"/>
  <c r="AL63" i="31"/>
  <c r="AL51" i="31"/>
  <c r="AL39" i="31"/>
  <c r="AL27" i="31"/>
  <c r="AL15" i="31"/>
  <c r="AO49" i="31"/>
  <c r="AO37" i="31"/>
  <c r="AO36" i="31"/>
  <c r="AO35" i="31"/>
  <c r="AO23" i="31"/>
  <c r="AS13" i="31" l="1"/>
  <c r="BN7" i="22"/>
  <c r="P5" i="2" s="1"/>
  <c r="AS86" i="31"/>
  <c r="AS79" i="31"/>
  <c r="AS75" i="31"/>
  <c r="AS88" i="31"/>
  <c r="AS82" i="31"/>
  <c r="AS78" i="31"/>
  <c r="AS84" i="31"/>
  <c r="AS83" i="31"/>
  <c r="AS90" i="31"/>
  <c r="AS76" i="31"/>
  <c r="AS89" i="31"/>
  <c r="AS87" i="31"/>
  <c r="AS80" i="31"/>
  <c r="AS81" i="31"/>
  <c r="AS77" i="31"/>
  <c r="AS85" i="31"/>
  <c r="O5" i="2"/>
  <c r="AS19" i="31"/>
  <c r="O18" i="2" s="1"/>
  <c r="AS35" i="31"/>
  <c r="O34" i="2" s="1"/>
  <c r="AS51" i="31"/>
  <c r="O50" i="2" s="1"/>
  <c r="AS67" i="31"/>
  <c r="O66" i="2" s="1"/>
  <c r="AS71" i="31"/>
  <c r="AS28" i="31"/>
  <c r="AS44" i="31"/>
  <c r="O43" i="2" s="1"/>
  <c r="AS9" i="31"/>
  <c r="AS22" i="31"/>
  <c r="O21" i="2" s="1"/>
  <c r="AS41" i="31"/>
  <c r="AS18" i="31"/>
  <c r="O17" i="2" s="1"/>
  <c r="AS66" i="31"/>
  <c r="O65" i="2" s="1"/>
  <c r="AS24" i="31"/>
  <c r="O23" i="2" s="1"/>
  <c r="AS72" i="31"/>
  <c r="AS37" i="31"/>
  <c r="O36" i="2" s="1"/>
  <c r="AS38" i="31"/>
  <c r="O37" i="2" s="1"/>
  <c r="AS23" i="31"/>
  <c r="O22" i="2" s="1"/>
  <c r="AS39" i="31"/>
  <c r="AS55" i="31"/>
  <c r="O54" i="2" s="1"/>
  <c r="AS40" i="31"/>
  <c r="AS46" i="31"/>
  <c r="O45" i="2" s="1"/>
  <c r="AS21" i="31"/>
  <c r="AS56" i="31"/>
  <c r="O55" i="2" s="1"/>
  <c r="AS33" i="31"/>
  <c r="O32" i="2" s="1"/>
  <c r="AS53" i="31"/>
  <c r="O52" i="2" s="1"/>
  <c r="AS30" i="31"/>
  <c r="O29" i="2" s="1"/>
  <c r="AS36" i="31"/>
  <c r="O35" i="2" s="1"/>
  <c r="AS49" i="31"/>
  <c r="O48" i="2" s="1"/>
  <c r="AS50" i="31"/>
  <c r="O49" i="2" s="1"/>
  <c r="AS11" i="31"/>
  <c r="AS27" i="31"/>
  <c r="O26" i="2" s="1"/>
  <c r="AS43" i="31"/>
  <c r="AS59" i="31"/>
  <c r="AS69" i="31"/>
  <c r="AS52" i="31"/>
  <c r="O51" i="2" s="1"/>
  <c r="AS58" i="31"/>
  <c r="AS34" i="31"/>
  <c r="O33" i="2" s="1"/>
  <c r="AS20" i="31"/>
  <c r="O19" i="2" s="1"/>
  <c r="AS68" i="31"/>
  <c r="O67" i="2" s="1"/>
  <c r="AS57" i="31"/>
  <c r="O56" i="2" s="1"/>
  <c r="AS45" i="31"/>
  <c r="O44" i="2" s="1"/>
  <c r="AS17" i="31"/>
  <c r="O16" i="2" s="1"/>
  <c r="AS65" i="31"/>
  <c r="O64" i="2" s="1"/>
  <c r="AS42" i="31"/>
  <c r="O41" i="2" s="1"/>
  <c r="AS48" i="31"/>
  <c r="O47" i="2" s="1"/>
  <c r="AS61" i="31"/>
  <c r="O60" i="2" s="1"/>
  <c r="AS14" i="31"/>
  <c r="O13" i="2" s="1"/>
  <c r="AS62" i="31"/>
  <c r="O61" i="2" s="1"/>
  <c r="AS15" i="31"/>
  <c r="O14" i="2" s="1"/>
  <c r="AS31" i="31"/>
  <c r="O30" i="2" s="1"/>
  <c r="AS47" i="31"/>
  <c r="O46" i="2" s="1"/>
  <c r="AS63" i="31"/>
  <c r="O62" i="2" s="1"/>
  <c r="AS73" i="31"/>
  <c r="AS16" i="31"/>
  <c r="O15" i="2" s="1"/>
  <c r="AS64" i="31"/>
  <c r="O63" i="2" s="1"/>
  <c r="AS32" i="31"/>
  <c r="AS70" i="31"/>
  <c r="AS10" i="31"/>
  <c r="O9" i="2" s="1"/>
  <c r="AS29" i="31"/>
  <c r="O28" i="2" s="1"/>
  <c r="AS54" i="31"/>
  <c r="O53" i="2" s="1"/>
  <c r="AS12" i="31"/>
  <c r="AS60" i="31"/>
  <c r="O59" i="2" s="1"/>
  <c r="AS25" i="31"/>
  <c r="O24" i="2" s="1"/>
  <c r="AS26" i="31"/>
  <c r="O25" i="2" s="1"/>
  <c r="AS74" i="31"/>
  <c r="AS7" i="31"/>
  <c r="O6" i="2" s="1"/>
  <c r="O38" i="2"/>
  <c r="O31" i="2"/>
  <c r="O58" i="2"/>
  <c r="O57" i="2"/>
  <c r="O8" i="2"/>
  <c r="O10" i="2"/>
  <c r="O11" i="2"/>
  <c r="O42" i="2"/>
  <c r="O39" i="2"/>
  <c r="O12" i="2"/>
  <c r="O40" i="2"/>
  <c r="O27" i="2"/>
  <c r="O7" i="2"/>
  <c r="O20" i="2"/>
  <c r="AD6" i="3" l="1"/>
  <c r="J8" i="10"/>
  <c r="J9" i="10"/>
  <c r="J10" i="10"/>
  <c r="Q11" i="10"/>
  <c r="J11" i="10"/>
  <c r="Q13" i="10"/>
  <c r="J13" i="10"/>
  <c r="J14" i="10"/>
  <c r="J15" i="10"/>
  <c r="Q16" i="10"/>
  <c r="J16" i="10"/>
  <c r="Q17" i="10"/>
  <c r="J17" i="10"/>
  <c r="J18" i="10"/>
  <c r="J19" i="10"/>
  <c r="Q20" i="10"/>
  <c r="J20" i="10"/>
  <c r="Q21" i="10"/>
  <c r="J21" i="10"/>
  <c r="J22" i="10"/>
  <c r="J23" i="10"/>
  <c r="Q24" i="10"/>
  <c r="J24" i="10"/>
  <c r="Q25" i="10"/>
  <c r="J25" i="10"/>
  <c r="J26" i="10"/>
  <c r="J27" i="10"/>
  <c r="Q28" i="10"/>
  <c r="J28" i="10"/>
  <c r="J29" i="10"/>
  <c r="J30" i="10"/>
  <c r="J31" i="10"/>
  <c r="Q32" i="10"/>
  <c r="J32" i="10"/>
  <c r="Q33" i="10"/>
  <c r="J33" i="10"/>
  <c r="J34" i="10"/>
  <c r="J35" i="10"/>
  <c r="Q36" i="10"/>
  <c r="J36" i="10"/>
  <c r="Q37" i="10"/>
  <c r="J37" i="10"/>
  <c r="J38" i="10"/>
  <c r="J39" i="10"/>
  <c r="Q40" i="10"/>
  <c r="J40" i="10"/>
  <c r="Q41" i="10"/>
  <c r="J41" i="10"/>
  <c r="J42" i="10"/>
  <c r="J43" i="10"/>
  <c r="Q44" i="10"/>
  <c r="J44" i="10"/>
  <c r="Q45" i="10"/>
  <c r="J45" i="10"/>
  <c r="J46" i="10"/>
  <c r="J47" i="10"/>
  <c r="Q48" i="10"/>
  <c r="J48" i="10"/>
  <c r="Q49" i="10"/>
  <c r="J49" i="10"/>
  <c r="J50" i="10"/>
  <c r="Q52" i="10"/>
  <c r="Q54" i="10"/>
  <c r="Q56" i="10"/>
  <c r="J56" i="10"/>
  <c r="J57" i="10"/>
  <c r="J58" i="10"/>
  <c r="Q59" i="10"/>
  <c r="J59" i="10"/>
  <c r="Q60" i="10"/>
  <c r="J60" i="10"/>
  <c r="J61" i="10"/>
  <c r="J62" i="10"/>
  <c r="Q63" i="10"/>
  <c r="J63" i="10"/>
  <c r="Q64" i="10"/>
  <c r="J64" i="10"/>
  <c r="J65" i="10"/>
  <c r="J66" i="10"/>
  <c r="J67" i="10"/>
  <c r="J68" i="10"/>
  <c r="J69" i="10"/>
  <c r="J70" i="10"/>
  <c r="Q71" i="10"/>
  <c r="J71" i="10"/>
  <c r="Q72" i="10"/>
  <c r="J72" i="10"/>
  <c r="J73" i="10"/>
  <c r="J74" i="10"/>
  <c r="Q75" i="10"/>
  <c r="J75" i="10"/>
  <c r="Q76" i="10"/>
  <c r="J76" i="10"/>
  <c r="J77" i="10"/>
  <c r="J78" i="10"/>
  <c r="Q79" i="10"/>
  <c r="J79" i="10"/>
  <c r="Q80" i="10"/>
  <c r="J80" i="10"/>
  <c r="J81" i="10"/>
  <c r="J82" i="10"/>
  <c r="Q83" i="10"/>
  <c r="J83" i="10"/>
  <c r="Q84" i="10"/>
  <c r="J84" i="10"/>
  <c r="J85" i="10"/>
  <c r="J86" i="10"/>
  <c r="Q87" i="10"/>
  <c r="J87" i="10"/>
  <c r="Q88" i="10"/>
  <c r="J88" i="10"/>
  <c r="J89" i="10"/>
  <c r="J90" i="10"/>
  <c r="Q91" i="10"/>
  <c r="J91" i="10"/>
  <c r="J7" i="10"/>
  <c r="N7" i="9"/>
  <c r="F6" i="2" s="1"/>
  <c r="G8" i="9"/>
  <c r="N8" i="9" s="1"/>
  <c r="G9" i="9"/>
  <c r="N9" i="9" s="1"/>
  <c r="G10" i="9"/>
  <c r="N10" i="9" s="1"/>
  <c r="G11" i="9"/>
  <c r="N11" i="9" s="1"/>
  <c r="G12" i="9"/>
  <c r="N12" i="9" s="1"/>
  <c r="G13" i="9"/>
  <c r="N13" i="9" s="1"/>
  <c r="G14" i="9"/>
  <c r="N14" i="9" s="1"/>
  <c r="G15" i="9"/>
  <c r="N15" i="9" s="1"/>
  <c r="G16" i="9"/>
  <c r="N16" i="9" s="1"/>
  <c r="G17" i="9"/>
  <c r="N17" i="9" s="1"/>
  <c r="G18" i="9"/>
  <c r="N18" i="9" s="1"/>
  <c r="G19" i="9"/>
  <c r="N19" i="9" s="1"/>
  <c r="G20" i="9"/>
  <c r="N20" i="9" s="1"/>
  <c r="G21" i="9"/>
  <c r="N21" i="9" s="1"/>
  <c r="G22" i="9"/>
  <c r="N22" i="9" s="1"/>
  <c r="G23" i="9"/>
  <c r="N23" i="9" s="1"/>
  <c r="G24" i="9"/>
  <c r="N24" i="9" s="1"/>
  <c r="G25" i="9"/>
  <c r="N25" i="9" s="1"/>
  <c r="G26" i="9"/>
  <c r="N26" i="9" s="1"/>
  <c r="G27" i="9"/>
  <c r="N27" i="9" s="1"/>
  <c r="G28" i="9"/>
  <c r="N28" i="9" s="1"/>
  <c r="G29" i="9"/>
  <c r="N29" i="9" s="1"/>
  <c r="G30" i="9"/>
  <c r="N30" i="9" s="1"/>
  <c r="G31" i="9"/>
  <c r="N31" i="9" s="1"/>
  <c r="G32" i="9"/>
  <c r="N32" i="9" s="1"/>
  <c r="G33" i="9"/>
  <c r="N33" i="9" s="1"/>
  <c r="G34" i="9"/>
  <c r="N34" i="9" s="1"/>
  <c r="G35" i="9"/>
  <c r="N35" i="9" s="1"/>
  <c r="G36" i="9"/>
  <c r="N36" i="9" s="1"/>
  <c r="G37" i="9"/>
  <c r="N37" i="9" s="1"/>
  <c r="G38" i="9"/>
  <c r="N38" i="9" s="1"/>
  <c r="G39" i="9"/>
  <c r="N39" i="9" s="1"/>
  <c r="G40" i="9"/>
  <c r="N40" i="9" s="1"/>
  <c r="G41" i="9"/>
  <c r="N41" i="9" s="1"/>
  <c r="G42" i="9"/>
  <c r="N42" i="9" s="1"/>
  <c r="G43" i="9"/>
  <c r="N43" i="9" s="1"/>
  <c r="G44" i="9"/>
  <c r="N44" i="9" s="1"/>
  <c r="G45" i="9"/>
  <c r="N45" i="9" s="1"/>
  <c r="G46" i="9"/>
  <c r="N46" i="9" s="1"/>
  <c r="G47" i="9"/>
  <c r="N47" i="9" s="1"/>
  <c r="G48" i="9"/>
  <c r="N48" i="9" s="1"/>
  <c r="G49" i="9"/>
  <c r="N49" i="9" s="1"/>
  <c r="F20" i="2" s="1"/>
  <c r="G50" i="9"/>
  <c r="N50" i="9" s="1"/>
  <c r="G51" i="9"/>
  <c r="N51" i="9" s="1"/>
  <c r="F18" i="2" s="1"/>
  <c r="G52" i="9"/>
  <c r="N52" i="9" s="1"/>
  <c r="G53" i="9"/>
  <c r="N53" i="9" s="1"/>
  <c r="G54" i="9"/>
  <c r="N54" i="9" s="1"/>
  <c r="G55" i="9"/>
  <c r="N55" i="9" s="1"/>
  <c r="G56" i="9"/>
  <c r="N56" i="9" s="1"/>
  <c r="G57" i="9"/>
  <c r="N57" i="9" s="1"/>
  <c r="G58" i="9"/>
  <c r="N58" i="9" s="1"/>
  <c r="G59" i="9"/>
  <c r="N59" i="9" s="1"/>
  <c r="G60" i="9"/>
  <c r="N60" i="9" s="1"/>
  <c r="G61" i="9"/>
  <c r="N61" i="9" s="1"/>
  <c r="G62" i="9"/>
  <c r="N62" i="9" s="1"/>
  <c r="G63" i="9"/>
  <c r="G64" i="9"/>
  <c r="G65" i="9"/>
  <c r="G66" i="9"/>
  <c r="N66" i="9" s="1"/>
  <c r="G67" i="9"/>
  <c r="N67" i="9" s="1"/>
  <c r="G68" i="9"/>
  <c r="N68" i="9" s="1"/>
  <c r="G69" i="9"/>
  <c r="N69" i="9" s="1"/>
  <c r="G70" i="9"/>
  <c r="N70" i="9" s="1"/>
  <c r="G71" i="9"/>
  <c r="N71" i="9" s="1"/>
  <c r="F58" i="2" s="1"/>
  <c r="G72" i="9"/>
  <c r="N72" i="9" s="1"/>
  <c r="G73" i="9"/>
  <c r="N73" i="9" s="1"/>
  <c r="G74" i="9"/>
  <c r="N74" i="9" s="1"/>
  <c r="G75" i="9"/>
  <c r="N75" i="9" s="1"/>
  <c r="G76" i="9"/>
  <c r="N76" i="9" s="1"/>
  <c r="G77" i="9"/>
  <c r="G78" i="9"/>
  <c r="N78" i="9" s="1"/>
  <c r="G79" i="9"/>
  <c r="N79" i="9" s="1"/>
  <c r="G80" i="9"/>
  <c r="N80" i="9" s="1"/>
  <c r="G81" i="9"/>
  <c r="N81" i="9" s="1"/>
  <c r="G82" i="9"/>
  <c r="N82" i="9" s="1"/>
  <c r="G83" i="9"/>
  <c r="N83" i="9" s="1"/>
  <c r="G84" i="9"/>
  <c r="N84" i="9" s="1"/>
  <c r="G85" i="9"/>
  <c r="N85" i="9" s="1"/>
  <c r="G86" i="9"/>
  <c r="N86" i="9" s="1"/>
  <c r="G87" i="9"/>
  <c r="N87" i="9" s="1"/>
  <c r="G88" i="9"/>
  <c r="N88" i="9" s="1"/>
  <c r="G89" i="9"/>
  <c r="N89" i="9" s="1"/>
  <c r="G90" i="9"/>
  <c r="N90" i="9" s="1"/>
  <c r="M7" i="9"/>
  <c r="M8" i="9"/>
  <c r="M9" i="9"/>
  <c r="M10" i="9"/>
  <c r="M11" i="9"/>
  <c r="M12" i="9"/>
  <c r="M13" i="9"/>
  <c r="M14" i="9"/>
  <c r="M15" i="9"/>
  <c r="M16" i="9"/>
  <c r="M17" i="9"/>
  <c r="M18" i="9"/>
  <c r="M19" i="9"/>
  <c r="M20" i="9"/>
  <c r="M21" i="9"/>
  <c r="M22" i="9"/>
  <c r="M23" i="9"/>
  <c r="M24" i="9"/>
  <c r="M25" i="9"/>
  <c r="M26" i="9"/>
  <c r="M27" i="9"/>
  <c r="M28" i="9"/>
  <c r="M29" i="9"/>
  <c r="M30" i="9"/>
  <c r="M31" i="9"/>
  <c r="M32" i="9"/>
  <c r="M33" i="9"/>
  <c r="M34" i="9"/>
  <c r="M35" i="9"/>
  <c r="M36" i="9"/>
  <c r="M37" i="9"/>
  <c r="M38" i="9"/>
  <c r="M39" i="9"/>
  <c r="M40" i="9"/>
  <c r="M41" i="9"/>
  <c r="M42" i="9"/>
  <c r="M43" i="9"/>
  <c r="M44" i="9"/>
  <c r="M45" i="9"/>
  <c r="M46" i="9"/>
  <c r="M47" i="9"/>
  <c r="M48" i="9"/>
  <c r="M49" i="9"/>
  <c r="M50" i="9"/>
  <c r="M51" i="9"/>
  <c r="M52" i="9"/>
  <c r="M53" i="9"/>
  <c r="M54" i="9"/>
  <c r="M55" i="9"/>
  <c r="M56" i="9"/>
  <c r="M57" i="9"/>
  <c r="M58" i="9"/>
  <c r="M59" i="9"/>
  <c r="M60" i="9"/>
  <c r="M61" i="9"/>
  <c r="M62" i="9"/>
  <c r="M63" i="9"/>
  <c r="M64" i="9"/>
  <c r="M65" i="9"/>
  <c r="M66" i="9"/>
  <c r="M67" i="9"/>
  <c r="M68" i="9"/>
  <c r="M69" i="9"/>
  <c r="M70" i="9"/>
  <c r="M71" i="9"/>
  <c r="M72" i="9"/>
  <c r="M73" i="9"/>
  <c r="M74" i="9"/>
  <c r="M75" i="9"/>
  <c r="M76" i="9"/>
  <c r="M77" i="9"/>
  <c r="M78" i="9"/>
  <c r="M79" i="9"/>
  <c r="M80" i="9"/>
  <c r="M81" i="9"/>
  <c r="M82" i="9"/>
  <c r="M83" i="9"/>
  <c r="M84" i="9"/>
  <c r="M85" i="9"/>
  <c r="M86" i="9"/>
  <c r="M87" i="9"/>
  <c r="M88" i="9"/>
  <c r="M89" i="9"/>
  <c r="M90" i="9"/>
  <c r="M6" i="9"/>
  <c r="K6" i="9"/>
  <c r="K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54" i="9"/>
  <c r="K55" i="9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K77" i="9"/>
  <c r="K78" i="9"/>
  <c r="K79" i="9"/>
  <c r="K80" i="9"/>
  <c r="K81" i="9"/>
  <c r="K82" i="9"/>
  <c r="K83" i="9"/>
  <c r="K84" i="9"/>
  <c r="K85" i="9"/>
  <c r="K86" i="9"/>
  <c r="K87" i="9"/>
  <c r="K88" i="9"/>
  <c r="K89" i="9"/>
  <c r="K90" i="9"/>
  <c r="I7" i="9"/>
  <c r="I8" i="9"/>
  <c r="I9" i="9"/>
  <c r="I10" i="9"/>
  <c r="I11" i="9"/>
  <c r="I13" i="9"/>
  <c r="I14" i="9"/>
  <c r="I15" i="9"/>
  <c r="I16" i="9"/>
  <c r="I18" i="9"/>
  <c r="I19" i="9"/>
  <c r="I20" i="9"/>
  <c r="I21" i="9"/>
  <c r="I22" i="9"/>
  <c r="I24" i="9"/>
  <c r="I25" i="9"/>
  <c r="I26" i="9"/>
  <c r="I28" i="9"/>
  <c r="I29" i="9"/>
  <c r="I30" i="9"/>
  <c r="I31" i="9"/>
  <c r="I32" i="9"/>
  <c r="I33" i="9"/>
  <c r="I34" i="9"/>
  <c r="I36" i="9"/>
  <c r="I37" i="9"/>
  <c r="I39" i="9"/>
  <c r="I40" i="9"/>
  <c r="I41" i="9"/>
  <c r="I42" i="9"/>
  <c r="I43" i="9"/>
  <c r="I44" i="9"/>
  <c r="I45" i="9"/>
  <c r="I46" i="9"/>
  <c r="I48" i="9"/>
  <c r="I51" i="9"/>
  <c r="I54" i="9"/>
  <c r="I56" i="9"/>
  <c r="I57" i="9"/>
  <c r="I58" i="9"/>
  <c r="I59" i="9"/>
  <c r="I61" i="9"/>
  <c r="I62" i="9"/>
  <c r="I64" i="9"/>
  <c r="I66" i="9"/>
  <c r="I68" i="9"/>
  <c r="I69" i="9"/>
  <c r="I70" i="9"/>
  <c r="I71" i="9"/>
  <c r="I72" i="9"/>
  <c r="I73" i="9"/>
  <c r="I74" i="9"/>
  <c r="I75" i="9"/>
  <c r="I76" i="9"/>
  <c r="I77" i="9"/>
  <c r="I78" i="9"/>
  <c r="I79" i="9"/>
  <c r="I80" i="9"/>
  <c r="I81" i="9"/>
  <c r="I82" i="9"/>
  <c r="I83" i="9"/>
  <c r="I84" i="9"/>
  <c r="I85" i="9"/>
  <c r="I86" i="9"/>
  <c r="I87" i="9"/>
  <c r="I88" i="9"/>
  <c r="I89" i="9"/>
  <c r="I90" i="9"/>
  <c r="I6" i="9"/>
  <c r="L8" i="10"/>
  <c r="R8" i="10" s="1"/>
  <c r="J6" i="2" s="1"/>
  <c r="L9" i="10"/>
  <c r="R9" i="10" s="1"/>
  <c r="L10" i="10"/>
  <c r="R10" i="10" s="1"/>
  <c r="L11" i="10"/>
  <c r="R11" i="10" s="1"/>
  <c r="L12" i="10"/>
  <c r="R12" i="10" s="1"/>
  <c r="L13" i="10"/>
  <c r="R13" i="10" s="1"/>
  <c r="L14" i="10"/>
  <c r="R14" i="10" s="1"/>
  <c r="L15" i="10"/>
  <c r="R15" i="10" s="1"/>
  <c r="L16" i="10"/>
  <c r="R16" i="10" s="1"/>
  <c r="L17" i="10"/>
  <c r="R17" i="10" s="1"/>
  <c r="L18" i="10"/>
  <c r="R18" i="10" s="1"/>
  <c r="L19" i="10"/>
  <c r="R19" i="10" s="1"/>
  <c r="L20" i="10"/>
  <c r="R20" i="10" s="1"/>
  <c r="L21" i="10"/>
  <c r="R21" i="10" s="1"/>
  <c r="L22" i="10"/>
  <c r="R22" i="10" s="1"/>
  <c r="L23" i="10"/>
  <c r="R23" i="10" s="1"/>
  <c r="L24" i="10"/>
  <c r="R24" i="10" s="1"/>
  <c r="L25" i="10"/>
  <c r="R25" i="10" s="1"/>
  <c r="L26" i="10"/>
  <c r="R26" i="10" s="1"/>
  <c r="L27" i="10"/>
  <c r="R27" i="10" s="1"/>
  <c r="L28" i="10"/>
  <c r="R28" i="10" s="1"/>
  <c r="L29" i="10"/>
  <c r="R29" i="10" s="1"/>
  <c r="L30" i="10"/>
  <c r="R30" i="10" s="1"/>
  <c r="L31" i="10"/>
  <c r="R31" i="10" s="1"/>
  <c r="L32" i="10"/>
  <c r="R32" i="10" s="1"/>
  <c r="L33" i="10"/>
  <c r="R33" i="10" s="1"/>
  <c r="L34" i="10"/>
  <c r="R34" i="10" s="1"/>
  <c r="L35" i="10"/>
  <c r="R35" i="10" s="1"/>
  <c r="L36" i="10"/>
  <c r="R36" i="10" s="1"/>
  <c r="L37" i="10"/>
  <c r="R37" i="10" s="1"/>
  <c r="L38" i="10"/>
  <c r="R38" i="10" s="1"/>
  <c r="L39" i="10"/>
  <c r="R39" i="10" s="1"/>
  <c r="L40" i="10"/>
  <c r="R40" i="10" s="1"/>
  <c r="L41" i="10"/>
  <c r="R41" i="10" s="1"/>
  <c r="L42" i="10"/>
  <c r="R42" i="10" s="1"/>
  <c r="L43" i="10"/>
  <c r="R43" i="10" s="1"/>
  <c r="L44" i="10"/>
  <c r="R44" i="10" s="1"/>
  <c r="L45" i="10"/>
  <c r="R45" i="10" s="1"/>
  <c r="L46" i="10"/>
  <c r="R46" i="10" s="1"/>
  <c r="L47" i="10"/>
  <c r="R47" i="10" s="1"/>
  <c r="L48" i="10"/>
  <c r="R48" i="10" s="1"/>
  <c r="L49" i="10"/>
  <c r="R49" i="10" s="1"/>
  <c r="L50" i="10"/>
  <c r="R50" i="10" s="1"/>
  <c r="L51" i="10"/>
  <c r="R51" i="10" s="1"/>
  <c r="L52" i="10"/>
  <c r="R52" i="10" s="1"/>
  <c r="J18" i="2" s="1"/>
  <c r="L53" i="10"/>
  <c r="R53" i="10" s="1"/>
  <c r="L54" i="10"/>
  <c r="R54" i="10" s="1"/>
  <c r="L55" i="10"/>
  <c r="R55" i="10" s="1"/>
  <c r="L56" i="10"/>
  <c r="R56" i="10" s="1"/>
  <c r="L57" i="10"/>
  <c r="R57" i="10" s="1"/>
  <c r="L58" i="10"/>
  <c r="R58" i="10" s="1"/>
  <c r="L59" i="10"/>
  <c r="R59" i="10" s="1"/>
  <c r="L60" i="10"/>
  <c r="R60" i="10" s="1"/>
  <c r="L61" i="10"/>
  <c r="R61" i="10" s="1"/>
  <c r="L62" i="10"/>
  <c r="R62" i="10" s="1"/>
  <c r="L63" i="10"/>
  <c r="R63" i="10" s="1"/>
  <c r="L64" i="10"/>
  <c r="R64" i="10" s="1"/>
  <c r="L65" i="10"/>
  <c r="R65" i="10" s="1"/>
  <c r="L66" i="10"/>
  <c r="R66" i="10" s="1"/>
  <c r="L67" i="10"/>
  <c r="R67" i="10" s="1"/>
  <c r="L68" i="10"/>
  <c r="R68" i="10" s="1"/>
  <c r="L69" i="10"/>
  <c r="R69" i="10" s="1"/>
  <c r="L70" i="10"/>
  <c r="R70" i="10" s="1"/>
  <c r="L71" i="10"/>
  <c r="R71" i="10" s="1"/>
  <c r="L72" i="10"/>
  <c r="R72" i="10" s="1"/>
  <c r="L73" i="10"/>
  <c r="R73" i="10" s="1"/>
  <c r="L74" i="10"/>
  <c r="R74" i="10" s="1"/>
  <c r="L75" i="10"/>
  <c r="R75" i="10" s="1"/>
  <c r="L76" i="10"/>
  <c r="R76" i="10" s="1"/>
  <c r="L77" i="10"/>
  <c r="R77" i="10" s="1"/>
  <c r="L78" i="10"/>
  <c r="R78" i="10" s="1"/>
  <c r="L79" i="10"/>
  <c r="R79" i="10" s="1"/>
  <c r="L80" i="10"/>
  <c r="R80" i="10" s="1"/>
  <c r="L81" i="10"/>
  <c r="R81" i="10" s="1"/>
  <c r="L82" i="10"/>
  <c r="R82" i="10" s="1"/>
  <c r="L83" i="10"/>
  <c r="R83" i="10" s="1"/>
  <c r="L84" i="10"/>
  <c r="R84" i="10" s="1"/>
  <c r="L85" i="10"/>
  <c r="R85" i="10" s="1"/>
  <c r="L86" i="10"/>
  <c r="R86" i="10" s="1"/>
  <c r="L87" i="10"/>
  <c r="R87" i="10" s="1"/>
  <c r="L88" i="10"/>
  <c r="R88" i="10" s="1"/>
  <c r="L89" i="10"/>
  <c r="R89" i="10" s="1"/>
  <c r="L90" i="10"/>
  <c r="R90" i="10" s="1"/>
  <c r="L91" i="10"/>
  <c r="R91" i="10" s="1"/>
  <c r="L7" i="10"/>
  <c r="R7" i="10" s="1"/>
  <c r="J25" i="2" l="1"/>
  <c r="J36" i="2"/>
  <c r="F47" i="2"/>
  <c r="F35" i="2"/>
  <c r="J20" i="2"/>
  <c r="F14" i="2"/>
  <c r="J14" i="2"/>
  <c r="F25" i="2"/>
  <c r="AH6" i="3"/>
  <c r="Q5" i="2" s="1"/>
  <c r="T5" i="2" s="1"/>
  <c r="F36" i="2"/>
  <c r="J47" i="2"/>
  <c r="J35" i="2"/>
  <c r="F48" i="2"/>
  <c r="J48" i="2"/>
  <c r="J58" i="2"/>
  <c r="Q10" i="10"/>
  <c r="Q89" i="10"/>
  <c r="Q85" i="10"/>
  <c r="Q81" i="10"/>
  <c r="Q77" i="10"/>
  <c r="Q73" i="10"/>
  <c r="Q69" i="10"/>
  <c r="Q65" i="10"/>
  <c r="Q61" i="10"/>
  <c r="Q57" i="10"/>
  <c r="Q50" i="10"/>
  <c r="Q46" i="10"/>
  <c r="I44" i="2" s="1"/>
  <c r="Q42" i="10"/>
  <c r="Q38" i="10"/>
  <c r="Q34" i="10"/>
  <c r="I32" i="2" s="1"/>
  <c r="Q30" i="10"/>
  <c r="Q26" i="10"/>
  <c r="Q22" i="10"/>
  <c r="Q18" i="10"/>
  <c r="Q14" i="10"/>
  <c r="Q90" i="10"/>
  <c r="Q86" i="10"/>
  <c r="Q82" i="10"/>
  <c r="Q78" i="10"/>
  <c r="Q74" i="10"/>
  <c r="Q70" i="10"/>
  <c r="Q66" i="10"/>
  <c r="Q62" i="10"/>
  <c r="I60" i="2" s="1"/>
  <c r="Q58" i="10"/>
  <c r="Q55" i="10"/>
  <c r="Q53" i="10"/>
  <c r="Q51" i="10"/>
  <c r="Q47" i="10"/>
  <c r="Q43" i="10"/>
  <c r="Q39" i="10"/>
  <c r="Q35" i="10"/>
  <c r="Q31" i="10"/>
  <c r="Q27" i="10"/>
  <c r="Q23" i="10"/>
  <c r="Q19" i="10"/>
  <c r="Q15" i="10"/>
  <c r="Q9" i="10"/>
  <c r="I7" i="2" s="1"/>
  <c r="Q29" i="10"/>
  <c r="F10" i="2"/>
  <c r="J11" i="2"/>
  <c r="F15" i="2"/>
  <c r="O76" i="9"/>
  <c r="O52" i="9"/>
  <c r="O28" i="9"/>
  <c r="F7" i="2"/>
  <c r="F27" i="2"/>
  <c r="F59" i="2"/>
  <c r="F23" i="2"/>
  <c r="F19" i="2"/>
  <c r="J44" i="2"/>
  <c r="J8" i="2"/>
  <c r="J41" i="2"/>
  <c r="J29" i="2"/>
  <c r="F30" i="2"/>
  <c r="F34" i="2"/>
  <c r="F50" i="2"/>
  <c r="F46" i="2"/>
  <c r="F22" i="2"/>
  <c r="J27" i="2"/>
  <c r="O6" i="9"/>
  <c r="G5" i="2" s="1"/>
  <c r="F45" i="2"/>
  <c r="F54" i="2"/>
  <c r="F38" i="2"/>
  <c r="J59" i="2"/>
  <c r="J15" i="2"/>
  <c r="J39" i="2"/>
  <c r="J23" i="2"/>
  <c r="F57" i="2"/>
  <c r="F13" i="2"/>
  <c r="F9" i="2"/>
  <c r="F44" i="2"/>
  <c r="J46" i="2"/>
  <c r="J45" i="2"/>
  <c r="J30" i="2"/>
  <c r="F24" i="2"/>
  <c r="F12" i="2"/>
  <c r="J50" i="2"/>
  <c r="J57" i="2"/>
  <c r="J34" i="2"/>
  <c r="J28" i="2"/>
  <c r="F11" i="2"/>
  <c r="F41" i="2"/>
  <c r="F8" i="2"/>
  <c r="J24" i="2"/>
  <c r="J13" i="2"/>
  <c r="F37" i="2"/>
  <c r="J55" i="2"/>
  <c r="J37" i="2"/>
  <c r="F17" i="2"/>
  <c r="J54" i="2"/>
  <c r="J38" i="2"/>
  <c r="J19" i="2"/>
  <c r="J22" i="2"/>
  <c r="J12" i="2"/>
  <c r="J65" i="2"/>
  <c r="J17" i="2"/>
  <c r="F55" i="2"/>
  <c r="F67" i="2"/>
  <c r="F51" i="2"/>
  <c r="F26" i="2"/>
  <c r="F49" i="2"/>
  <c r="F31" i="2"/>
  <c r="F65" i="2"/>
  <c r="F66" i="2"/>
  <c r="F61" i="2"/>
  <c r="F53" i="2"/>
  <c r="F52" i="2"/>
  <c r="F60" i="2"/>
  <c r="F56" i="2"/>
  <c r="F42" i="2"/>
  <c r="F43" i="2"/>
  <c r="F40" i="2"/>
  <c r="F33" i="2"/>
  <c r="F32" i="2"/>
  <c r="F16" i="2"/>
  <c r="J67" i="2"/>
  <c r="J51" i="2"/>
  <c r="J26" i="2"/>
  <c r="J49" i="2"/>
  <c r="J31" i="2"/>
  <c r="J66" i="2"/>
  <c r="J62" i="2"/>
  <c r="J61" i="2"/>
  <c r="J64" i="2"/>
  <c r="J53" i="2"/>
  <c r="J52" i="2"/>
  <c r="J10" i="2"/>
  <c r="J60" i="2"/>
  <c r="J56" i="2"/>
  <c r="J42" i="2"/>
  <c r="J43" i="2"/>
  <c r="J63" i="2"/>
  <c r="J40" i="2"/>
  <c r="J33" i="2"/>
  <c r="J32" i="2"/>
  <c r="J16" i="2"/>
  <c r="O89" i="9"/>
  <c r="O65" i="9"/>
  <c r="O17" i="9"/>
  <c r="O88" i="9"/>
  <c r="O64" i="9"/>
  <c r="O40" i="9"/>
  <c r="G39" i="2" s="1"/>
  <c r="J7" i="2"/>
  <c r="J9" i="2"/>
  <c r="N77" i="9"/>
  <c r="O29" i="9"/>
  <c r="G28" i="2" s="1"/>
  <c r="O77" i="9"/>
  <c r="F39" i="2"/>
  <c r="N65" i="9"/>
  <c r="F64" i="2" s="1"/>
  <c r="F28" i="2"/>
  <c r="N64" i="9"/>
  <c r="F63" i="2" s="1"/>
  <c r="F29" i="2"/>
  <c r="N63" i="9"/>
  <c r="F62" i="2" s="1"/>
  <c r="O16" i="9"/>
  <c r="O85" i="9"/>
  <c r="O73" i="9"/>
  <c r="O61" i="9"/>
  <c r="O49" i="9"/>
  <c r="O37" i="9"/>
  <c r="O25" i="9"/>
  <c r="G24" i="2" s="1"/>
  <c r="O13" i="9"/>
  <c r="O41" i="9"/>
  <c r="O84" i="9"/>
  <c r="O72" i="9"/>
  <c r="O60" i="9"/>
  <c r="O48" i="9"/>
  <c r="O36" i="9"/>
  <c r="O24" i="9"/>
  <c r="O12" i="9"/>
  <c r="J5" i="2"/>
  <c r="O67" i="9"/>
  <c r="O43" i="9"/>
  <c r="O7" i="9"/>
  <c r="G6" i="2" s="1"/>
  <c r="O79" i="9"/>
  <c r="O55" i="9"/>
  <c r="O31" i="9"/>
  <c r="O19" i="9"/>
  <c r="O90" i="9"/>
  <c r="O78" i="9"/>
  <c r="O66" i="9"/>
  <c r="O54" i="9"/>
  <c r="O42" i="9"/>
  <c r="O30" i="9"/>
  <c r="O18" i="9"/>
  <c r="O87" i="9"/>
  <c r="O75" i="9"/>
  <c r="O63" i="9"/>
  <c r="O51" i="9"/>
  <c r="O39" i="9"/>
  <c r="O27" i="9"/>
  <c r="O15" i="9"/>
  <c r="I10" i="2"/>
  <c r="O53" i="9"/>
  <c r="O62" i="9"/>
  <c r="O14" i="9"/>
  <c r="I34" i="2"/>
  <c r="O86" i="9"/>
  <c r="O74" i="9"/>
  <c r="O38" i="9"/>
  <c r="O26" i="9"/>
  <c r="O83" i="9"/>
  <c r="O71" i="9"/>
  <c r="O59" i="9"/>
  <c r="O47" i="9"/>
  <c r="O35" i="9"/>
  <c r="O23" i="9"/>
  <c r="O11" i="9"/>
  <c r="O50" i="9"/>
  <c r="O82" i="9"/>
  <c r="O70" i="9"/>
  <c r="O58" i="9"/>
  <c r="O46" i="9"/>
  <c r="O34" i="9"/>
  <c r="O22" i="9"/>
  <c r="O10" i="9"/>
  <c r="I50" i="2"/>
  <c r="O81" i="9"/>
  <c r="O69" i="9"/>
  <c r="O57" i="9"/>
  <c r="O45" i="9"/>
  <c r="O33" i="9"/>
  <c r="G32" i="2" s="1"/>
  <c r="O21" i="9"/>
  <c r="O9" i="9"/>
  <c r="O80" i="9"/>
  <c r="O68" i="9"/>
  <c r="O56" i="9"/>
  <c r="O44" i="9"/>
  <c r="O32" i="9"/>
  <c r="O20" i="9"/>
  <c r="O8" i="9"/>
  <c r="I6" i="2"/>
  <c r="Y7" i="3"/>
  <c r="AC7" i="3" s="1"/>
  <c r="Y9" i="3"/>
  <c r="AC9" i="3" s="1"/>
  <c r="Y10" i="3"/>
  <c r="AC10" i="3" s="1"/>
  <c r="Y11" i="3"/>
  <c r="AC11" i="3" s="1"/>
  <c r="Y12" i="3"/>
  <c r="AC12" i="3" s="1"/>
  <c r="Y13" i="3"/>
  <c r="AC13" i="3" s="1"/>
  <c r="Y14" i="3"/>
  <c r="AC14" i="3" s="1"/>
  <c r="Y15" i="3"/>
  <c r="AC15" i="3" s="1"/>
  <c r="Y16" i="3"/>
  <c r="AC16" i="3" s="1"/>
  <c r="Y17" i="3"/>
  <c r="AC17" i="3" s="1"/>
  <c r="Y18" i="3"/>
  <c r="AC18" i="3" s="1"/>
  <c r="Y19" i="3"/>
  <c r="AC19" i="3" s="1"/>
  <c r="Y20" i="3"/>
  <c r="AC20" i="3" s="1"/>
  <c r="Y21" i="3"/>
  <c r="AC21" i="3" s="1"/>
  <c r="Y22" i="3"/>
  <c r="AC22" i="3" s="1"/>
  <c r="Y23" i="3"/>
  <c r="AC23" i="3" s="1"/>
  <c r="Y24" i="3"/>
  <c r="AC24" i="3" s="1"/>
  <c r="Y25" i="3"/>
  <c r="AC25" i="3" s="1"/>
  <c r="Y26" i="3"/>
  <c r="AC26" i="3" s="1"/>
  <c r="Y27" i="3"/>
  <c r="AC27" i="3" s="1"/>
  <c r="Y28" i="3"/>
  <c r="AC28" i="3" s="1"/>
  <c r="Y29" i="3"/>
  <c r="AC29" i="3" s="1"/>
  <c r="Y30" i="3"/>
  <c r="AC30" i="3" s="1"/>
  <c r="Y31" i="3"/>
  <c r="AC31" i="3" s="1"/>
  <c r="Y32" i="3"/>
  <c r="AC32" i="3" s="1"/>
  <c r="Y33" i="3"/>
  <c r="AC33" i="3" s="1"/>
  <c r="Y34" i="3"/>
  <c r="AC34" i="3" s="1"/>
  <c r="Y35" i="3"/>
  <c r="AC35" i="3" s="1"/>
  <c r="Y36" i="3"/>
  <c r="AC36" i="3" s="1"/>
  <c r="Y37" i="3"/>
  <c r="AC37" i="3" s="1"/>
  <c r="Y38" i="3"/>
  <c r="AC38" i="3" s="1"/>
  <c r="Y39" i="3"/>
  <c r="AC39" i="3" s="1"/>
  <c r="Y40" i="3"/>
  <c r="AC40" i="3" s="1"/>
  <c r="Y41" i="3"/>
  <c r="AC41" i="3" s="1"/>
  <c r="Y43" i="3"/>
  <c r="AC43" i="3" s="1"/>
  <c r="Y44" i="3"/>
  <c r="AC44" i="3" s="1"/>
  <c r="Y45" i="3"/>
  <c r="AC45" i="3" s="1"/>
  <c r="Y46" i="3"/>
  <c r="AC46" i="3" s="1"/>
  <c r="Y47" i="3"/>
  <c r="AC47" i="3" s="1"/>
  <c r="Y48" i="3"/>
  <c r="AC48" i="3" s="1"/>
  <c r="Y49" i="3"/>
  <c r="AC49" i="3" s="1"/>
  <c r="Y50" i="3"/>
  <c r="AC50" i="3" s="1"/>
  <c r="Y51" i="3"/>
  <c r="AC51" i="3" s="1"/>
  <c r="Y52" i="3"/>
  <c r="AC52" i="3" s="1"/>
  <c r="Y53" i="3"/>
  <c r="AC53" i="3" s="1"/>
  <c r="Y54" i="3"/>
  <c r="AC54" i="3" s="1"/>
  <c r="Y55" i="3"/>
  <c r="AC55" i="3" s="1"/>
  <c r="Y56" i="3"/>
  <c r="AC56" i="3" s="1"/>
  <c r="Y57" i="3"/>
  <c r="AC57" i="3" s="1"/>
  <c r="Y58" i="3"/>
  <c r="AC58" i="3" s="1"/>
  <c r="Y59" i="3"/>
  <c r="AC59" i="3" s="1"/>
  <c r="Y60" i="3"/>
  <c r="AC60" i="3" s="1"/>
  <c r="Y61" i="3"/>
  <c r="AC61" i="3" s="1"/>
  <c r="Y62" i="3"/>
  <c r="AC62" i="3" s="1"/>
  <c r="Y63" i="3"/>
  <c r="AC63" i="3" s="1"/>
  <c r="Y64" i="3"/>
  <c r="AC64" i="3" s="1"/>
  <c r="Y65" i="3"/>
  <c r="AC65" i="3" s="1"/>
  <c r="Y66" i="3"/>
  <c r="AC66" i="3" s="1"/>
  <c r="Y67" i="3"/>
  <c r="AC67" i="3" s="1"/>
  <c r="Y68" i="3"/>
  <c r="AC68" i="3" s="1"/>
  <c r="Y69" i="3"/>
  <c r="AC69" i="3" s="1"/>
  <c r="Y70" i="3"/>
  <c r="AC70" i="3" s="1"/>
  <c r="Y71" i="3"/>
  <c r="AC71" i="3" s="1"/>
  <c r="Y72" i="3"/>
  <c r="AC72" i="3" s="1"/>
  <c r="Y73" i="3"/>
  <c r="AC73" i="3" s="1"/>
  <c r="Y74" i="3"/>
  <c r="AC74" i="3" s="1"/>
  <c r="Y75" i="3"/>
  <c r="AC75" i="3" s="1"/>
  <c r="Y76" i="3"/>
  <c r="AC76" i="3" s="1"/>
  <c r="Y77" i="3"/>
  <c r="AC77" i="3" s="1"/>
  <c r="Y78" i="3"/>
  <c r="AC78" i="3" s="1"/>
  <c r="Y79" i="3"/>
  <c r="AC79" i="3" s="1"/>
  <c r="Y80" i="3"/>
  <c r="AC80" i="3" s="1"/>
  <c r="Y81" i="3"/>
  <c r="AC81" i="3" s="1"/>
  <c r="Y82" i="3"/>
  <c r="AC82" i="3" s="1"/>
  <c r="Y83" i="3"/>
  <c r="AC83" i="3" s="1"/>
  <c r="Y84" i="3"/>
  <c r="AC84" i="3" s="1"/>
  <c r="Y85" i="3"/>
  <c r="AC85" i="3" s="1"/>
  <c r="Y86" i="3"/>
  <c r="AC86" i="3" s="1"/>
  <c r="Y87" i="3"/>
  <c r="AC87" i="3" s="1"/>
  <c r="Y88" i="3"/>
  <c r="AC88" i="3" s="1"/>
  <c r="Y89" i="3"/>
  <c r="AC89" i="3" s="1"/>
  <c r="Y90" i="3"/>
  <c r="AC90" i="3" s="1"/>
  <c r="V10" i="22"/>
  <c r="AC10" i="22" s="1"/>
  <c r="BG10" i="22" s="1"/>
  <c r="V11" i="22"/>
  <c r="AC11" i="22" s="1"/>
  <c r="BG11" i="22" s="1"/>
  <c r="V14" i="22"/>
  <c r="AC14" i="22" s="1"/>
  <c r="BG14" i="22" s="1"/>
  <c r="V15" i="22"/>
  <c r="AC15" i="22" s="1"/>
  <c r="BG15" i="22" s="1"/>
  <c r="V18" i="22"/>
  <c r="AC18" i="22" s="1"/>
  <c r="BG18" i="22" s="1"/>
  <c r="V19" i="22"/>
  <c r="AC19" i="22" s="1"/>
  <c r="BG19" i="22" s="1"/>
  <c r="V23" i="22"/>
  <c r="AC23" i="22" s="1"/>
  <c r="BG23" i="22" s="1"/>
  <c r="V24" i="22"/>
  <c r="AC24" i="22" s="1"/>
  <c r="BG24" i="22" s="1"/>
  <c r="V26" i="22"/>
  <c r="AC26" i="22" s="1"/>
  <c r="BG26" i="22" s="1"/>
  <c r="V27" i="22"/>
  <c r="AC27" i="22" s="1"/>
  <c r="BG27" i="22" s="1"/>
  <c r="V28" i="22"/>
  <c r="AC28" i="22" s="1"/>
  <c r="BG28" i="22" s="1"/>
  <c r="V30" i="22"/>
  <c r="AC30" i="22" s="1"/>
  <c r="BG30" i="22" s="1"/>
  <c r="V31" i="22"/>
  <c r="AC31" i="22" s="1"/>
  <c r="BG31" i="22" s="1"/>
  <c r="V32" i="22"/>
  <c r="AC32" i="22" s="1"/>
  <c r="BG32" i="22" s="1"/>
  <c r="V36" i="22"/>
  <c r="AC36" i="22" s="1"/>
  <c r="BG36" i="22" s="1"/>
  <c r="V37" i="22"/>
  <c r="AC37" i="22" s="1"/>
  <c r="BG37" i="22" s="1"/>
  <c r="V38" i="22"/>
  <c r="AC38" i="22" s="1"/>
  <c r="BG38" i="22" s="1"/>
  <c r="V39" i="22"/>
  <c r="AC39" i="22" s="1"/>
  <c r="BG39" i="22" s="1"/>
  <c r="V43" i="22"/>
  <c r="AC43" i="22" s="1"/>
  <c r="BG43" i="22" s="1"/>
  <c r="V47" i="22"/>
  <c r="AC47" i="22" s="1"/>
  <c r="BG47" i="22" s="1"/>
  <c r="V49" i="22"/>
  <c r="AC49" i="22" s="1"/>
  <c r="BG49" i="22" s="1"/>
  <c r="V50" i="22"/>
  <c r="AC50" i="22" s="1"/>
  <c r="BG50" i="22" s="1"/>
  <c r="V56" i="22"/>
  <c r="AC56" i="22" s="1"/>
  <c r="BG56" i="22" s="1"/>
  <c r="V57" i="22"/>
  <c r="AC57" i="22" s="1"/>
  <c r="BG57" i="22" s="1"/>
  <c r="V58" i="22"/>
  <c r="AC58" i="22" s="1"/>
  <c r="BG58" i="22" s="1"/>
  <c r="V62" i="22"/>
  <c r="AC62" i="22" s="1"/>
  <c r="BG62" i="22" s="1"/>
  <c r="V66" i="22"/>
  <c r="AC66" i="22" s="1"/>
  <c r="BG66" i="22" s="1"/>
  <c r="V69" i="22"/>
  <c r="AC69" i="22" s="1"/>
  <c r="BG69" i="22" s="1"/>
  <c r="V70" i="22"/>
  <c r="AC70" i="22" s="1"/>
  <c r="BG70" i="22" s="1"/>
  <c r="V71" i="22"/>
  <c r="AC71" i="22" s="1"/>
  <c r="BG71" i="22" s="1"/>
  <c r="V74" i="22"/>
  <c r="AC74" i="22" s="1"/>
  <c r="BG74" i="22" s="1"/>
  <c r="V75" i="22"/>
  <c r="AC75" i="22" s="1"/>
  <c r="BG75" i="22" s="1"/>
  <c r="V77" i="22"/>
  <c r="AC77" i="22" s="1"/>
  <c r="BG77" i="22" s="1"/>
  <c r="V78" i="22"/>
  <c r="AC78" i="22" s="1"/>
  <c r="BG78" i="22" s="1"/>
  <c r="V79" i="22"/>
  <c r="AC79" i="22" s="1"/>
  <c r="BG79" i="22" s="1"/>
  <c r="V80" i="22"/>
  <c r="AC80" i="22" s="1"/>
  <c r="BG80" i="22" s="1"/>
  <c r="V81" i="22"/>
  <c r="AC81" i="22" s="1"/>
  <c r="BG81" i="22" s="1"/>
  <c r="V82" i="22"/>
  <c r="AC82" i="22" s="1"/>
  <c r="BG82" i="22" s="1"/>
  <c r="V83" i="22"/>
  <c r="AC83" i="22" s="1"/>
  <c r="BG83" i="22" s="1"/>
  <c r="V85" i="22"/>
  <c r="AC85" i="22" s="1"/>
  <c r="BG85" i="22" s="1"/>
  <c r="V86" i="22"/>
  <c r="AC86" i="22" s="1"/>
  <c r="BG86" i="22" s="1"/>
  <c r="V87" i="22"/>
  <c r="AC87" i="22" s="1"/>
  <c r="BG87" i="22" s="1"/>
  <c r="V90" i="22"/>
  <c r="AC90" i="22" s="1"/>
  <c r="BG90" i="22" s="1"/>
  <c r="V91" i="22"/>
  <c r="AC91" i="22" s="1"/>
  <c r="BG91" i="22" s="1"/>
  <c r="N8" i="10"/>
  <c r="P8" i="10"/>
  <c r="N9" i="10"/>
  <c r="P9" i="10"/>
  <c r="N10" i="10"/>
  <c r="P10" i="10"/>
  <c r="N11" i="10"/>
  <c r="P11" i="10"/>
  <c r="N12" i="10"/>
  <c r="P12" i="10"/>
  <c r="N13" i="10"/>
  <c r="P13" i="10"/>
  <c r="N14" i="10"/>
  <c r="P14" i="10"/>
  <c r="N15" i="10"/>
  <c r="P15" i="10"/>
  <c r="N16" i="10"/>
  <c r="P16" i="10"/>
  <c r="N17" i="10"/>
  <c r="P17" i="10"/>
  <c r="N18" i="10"/>
  <c r="P18" i="10"/>
  <c r="N19" i="10"/>
  <c r="P19" i="10"/>
  <c r="N20" i="10"/>
  <c r="P20" i="10"/>
  <c r="N21" i="10"/>
  <c r="P21" i="10"/>
  <c r="N22" i="10"/>
  <c r="P22" i="10"/>
  <c r="N23" i="10"/>
  <c r="P23" i="10"/>
  <c r="N24" i="10"/>
  <c r="P24" i="10"/>
  <c r="N25" i="10"/>
  <c r="P25" i="10"/>
  <c r="N26" i="10"/>
  <c r="P26" i="10"/>
  <c r="N27" i="10"/>
  <c r="P27" i="10"/>
  <c r="N28" i="10"/>
  <c r="P28" i="10"/>
  <c r="N29" i="10"/>
  <c r="P29" i="10"/>
  <c r="N30" i="10"/>
  <c r="P30" i="10"/>
  <c r="N31" i="10"/>
  <c r="P31" i="10"/>
  <c r="N32" i="10"/>
  <c r="P32" i="10"/>
  <c r="N33" i="10"/>
  <c r="P33" i="10"/>
  <c r="N34" i="10"/>
  <c r="P34" i="10"/>
  <c r="N35" i="10"/>
  <c r="P35" i="10"/>
  <c r="N36" i="10"/>
  <c r="P36" i="10"/>
  <c r="N37" i="10"/>
  <c r="P37" i="10"/>
  <c r="N38" i="10"/>
  <c r="P38" i="10"/>
  <c r="N39" i="10"/>
  <c r="P39" i="10"/>
  <c r="N40" i="10"/>
  <c r="P40" i="10"/>
  <c r="N41" i="10"/>
  <c r="P41" i="10"/>
  <c r="N42" i="10"/>
  <c r="P42" i="10"/>
  <c r="N43" i="10"/>
  <c r="P43" i="10"/>
  <c r="N44" i="10"/>
  <c r="P44" i="10"/>
  <c r="N45" i="10"/>
  <c r="P45" i="10"/>
  <c r="N46" i="10"/>
  <c r="P46" i="10"/>
  <c r="N47" i="10"/>
  <c r="P47" i="10"/>
  <c r="N48" i="10"/>
  <c r="P48" i="10"/>
  <c r="N49" i="10"/>
  <c r="P49" i="10"/>
  <c r="N50" i="10"/>
  <c r="P50" i="10"/>
  <c r="N51" i="10"/>
  <c r="P51" i="10"/>
  <c r="N52" i="10"/>
  <c r="P52" i="10"/>
  <c r="N53" i="10"/>
  <c r="P53" i="10"/>
  <c r="N54" i="10"/>
  <c r="P54" i="10"/>
  <c r="N55" i="10"/>
  <c r="P55" i="10"/>
  <c r="N56" i="10"/>
  <c r="P56" i="10"/>
  <c r="N57" i="10"/>
  <c r="P57" i="10"/>
  <c r="N58" i="10"/>
  <c r="P58" i="10"/>
  <c r="N59" i="10"/>
  <c r="P59" i="10"/>
  <c r="N60" i="10"/>
  <c r="P60" i="10"/>
  <c r="N61" i="10"/>
  <c r="P61" i="10"/>
  <c r="N62" i="10"/>
  <c r="P62" i="10"/>
  <c r="N63" i="10"/>
  <c r="P63" i="10"/>
  <c r="N64" i="10"/>
  <c r="P64" i="10"/>
  <c r="N65" i="10"/>
  <c r="P65" i="10"/>
  <c r="N66" i="10"/>
  <c r="P66" i="10"/>
  <c r="N67" i="10"/>
  <c r="P68" i="10"/>
  <c r="S68" i="10" s="1"/>
  <c r="N69" i="10"/>
  <c r="P69" i="10"/>
  <c r="N70" i="10"/>
  <c r="P70" i="10"/>
  <c r="N71" i="10"/>
  <c r="P71" i="10"/>
  <c r="P72" i="10"/>
  <c r="N73" i="10"/>
  <c r="P73" i="10"/>
  <c r="N74" i="10"/>
  <c r="P74" i="10"/>
  <c r="N75" i="10"/>
  <c r="P75" i="10"/>
  <c r="N76" i="10"/>
  <c r="P76" i="10"/>
  <c r="N77" i="10"/>
  <c r="N78" i="10"/>
  <c r="P78" i="10"/>
  <c r="N79" i="10"/>
  <c r="P79" i="10"/>
  <c r="N80" i="10"/>
  <c r="P80" i="10"/>
  <c r="N81" i="10"/>
  <c r="P81" i="10"/>
  <c r="N82" i="10"/>
  <c r="N83" i="10"/>
  <c r="P83" i="10"/>
  <c r="N84" i="10"/>
  <c r="P84" i="10"/>
  <c r="N85" i="10"/>
  <c r="P85" i="10"/>
  <c r="N86" i="10"/>
  <c r="P86" i="10"/>
  <c r="N87" i="10"/>
  <c r="P87" i="10"/>
  <c r="N88" i="10"/>
  <c r="P88" i="10"/>
  <c r="N89" i="10"/>
  <c r="P89" i="10"/>
  <c r="N90" i="10"/>
  <c r="N91" i="10"/>
  <c r="P91" i="10"/>
  <c r="G26" i="2" l="1"/>
  <c r="S14" i="10"/>
  <c r="S10" i="10"/>
  <c r="G51" i="2"/>
  <c r="G27" i="2"/>
  <c r="G54" i="2"/>
  <c r="G38" i="2"/>
  <c r="G52" i="2"/>
  <c r="G40" i="2"/>
  <c r="G48" i="2"/>
  <c r="I49" i="2"/>
  <c r="I67" i="2"/>
  <c r="I48" i="2"/>
  <c r="I29" i="2"/>
  <c r="I9" i="2"/>
  <c r="I12" i="2"/>
  <c r="I13" i="2"/>
  <c r="I46" i="2"/>
  <c r="I64" i="2"/>
  <c r="G60" i="2"/>
  <c r="G13" i="2"/>
  <c r="G63" i="2"/>
  <c r="G35" i="2"/>
  <c r="G34" i="2"/>
  <c r="G18" i="2"/>
  <c r="I33" i="2"/>
  <c r="G47" i="2"/>
  <c r="G45" i="2"/>
  <c r="G25" i="2"/>
  <c r="I58" i="2"/>
  <c r="I56" i="2"/>
  <c r="G53" i="2"/>
  <c r="G12" i="2"/>
  <c r="G42" i="2"/>
  <c r="I38" i="2"/>
  <c r="G29" i="2"/>
  <c r="G49" i="2"/>
  <c r="G36" i="2"/>
  <c r="I25" i="2"/>
  <c r="G64" i="2"/>
  <c r="G50" i="2"/>
  <c r="G16" i="2"/>
  <c r="G57" i="2"/>
  <c r="I26" i="2"/>
  <c r="I51" i="2"/>
  <c r="I41" i="2"/>
  <c r="G66" i="2"/>
  <c r="G22" i="2"/>
  <c r="G11" i="2"/>
  <c r="G15" i="2"/>
  <c r="AD88" i="3"/>
  <c r="AH88" i="3" s="1"/>
  <c r="AD84" i="3"/>
  <c r="AH84" i="3" s="1"/>
  <c r="AD80" i="3"/>
  <c r="AH80" i="3" s="1"/>
  <c r="AD76" i="3"/>
  <c r="AH76" i="3" s="1"/>
  <c r="AD72" i="3"/>
  <c r="AH72" i="3" s="1"/>
  <c r="AD68" i="3"/>
  <c r="AH68" i="3" s="1"/>
  <c r="AD64" i="3"/>
  <c r="AH64" i="3" s="1"/>
  <c r="AD60" i="3"/>
  <c r="AH60" i="3" s="1"/>
  <c r="AD56" i="3"/>
  <c r="AH56" i="3" s="1"/>
  <c r="AD52" i="3"/>
  <c r="AH52" i="3" s="1"/>
  <c r="AD48" i="3"/>
  <c r="AH48" i="3" s="1"/>
  <c r="AD44" i="3"/>
  <c r="AH44" i="3" s="1"/>
  <c r="AD39" i="3"/>
  <c r="AH39" i="3" s="1"/>
  <c r="AD35" i="3"/>
  <c r="AH35" i="3" s="1"/>
  <c r="AD31" i="3"/>
  <c r="AH31" i="3" s="1"/>
  <c r="AD27" i="3"/>
  <c r="AH27" i="3" s="1"/>
  <c r="Q26" i="2" s="1"/>
  <c r="AD23" i="3"/>
  <c r="AH23" i="3" s="1"/>
  <c r="AD19" i="3"/>
  <c r="AH19" i="3" s="1"/>
  <c r="AD15" i="3"/>
  <c r="AH15" i="3" s="1"/>
  <c r="AD11" i="3"/>
  <c r="AH11" i="3" s="1"/>
  <c r="AD87" i="3"/>
  <c r="AH87" i="3" s="1"/>
  <c r="AD83" i="3"/>
  <c r="AH83" i="3" s="1"/>
  <c r="AD79" i="3"/>
  <c r="AH79" i="3" s="1"/>
  <c r="AD75" i="3"/>
  <c r="AH75" i="3" s="1"/>
  <c r="AD71" i="3"/>
  <c r="AH71" i="3" s="1"/>
  <c r="AD67" i="3"/>
  <c r="AH67" i="3" s="1"/>
  <c r="Q66" i="2" s="1"/>
  <c r="AD63" i="3"/>
  <c r="AH63" i="3" s="1"/>
  <c r="AD59" i="3"/>
  <c r="AH59" i="3" s="1"/>
  <c r="AD55" i="3"/>
  <c r="AH55" i="3" s="1"/>
  <c r="AD51" i="3"/>
  <c r="AH51" i="3" s="1"/>
  <c r="Q18" i="2" s="1"/>
  <c r="AD47" i="3"/>
  <c r="AH47" i="3" s="1"/>
  <c r="AD43" i="3"/>
  <c r="AH43" i="3" s="1"/>
  <c r="AD38" i="3"/>
  <c r="AH38" i="3" s="1"/>
  <c r="AD34" i="3"/>
  <c r="AH34" i="3" s="1"/>
  <c r="Q33" i="2" s="1"/>
  <c r="AD30" i="3"/>
  <c r="AH30" i="3" s="1"/>
  <c r="AD26" i="3"/>
  <c r="AH26" i="3" s="1"/>
  <c r="AD22" i="3"/>
  <c r="AH22" i="3" s="1"/>
  <c r="Q21" i="2" s="1"/>
  <c r="AD18" i="3"/>
  <c r="AH18" i="3" s="1"/>
  <c r="Q17" i="2" s="1"/>
  <c r="AD14" i="3"/>
  <c r="AH14" i="3" s="1"/>
  <c r="AD10" i="3"/>
  <c r="AH10" i="3" s="1"/>
  <c r="AD90" i="3"/>
  <c r="AH90" i="3" s="1"/>
  <c r="AD86" i="3"/>
  <c r="AH86" i="3" s="1"/>
  <c r="Q50" i="2" s="1"/>
  <c r="AD82" i="3"/>
  <c r="AH82" i="3" s="1"/>
  <c r="AD78" i="3"/>
  <c r="AH78" i="3" s="1"/>
  <c r="AD74" i="3"/>
  <c r="AH74" i="3" s="1"/>
  <c r="AD70" i="3"/>
  <c r="AH70" i="3" s="1"/>
  <c r="AD66" i="3"/>
  <c r="AH66" i="3" s="1"/>
  <c r="AD62" i="3"/>
  <c r="AH62" i="3" s="1"/>
  <c r="Q61" i="2" s="1"/>
  <c r="AD58" i="3"/>
  <c r="AH58" i="3" s="1"/>
  <c r="AD54" i="3"/>
  <c r="AH54" i="3" s="1"/>
  <c r="Q53" i="2" s="1"/>
  <c r="AD50" i="3"/>
  <c r="AH50" i="3" s="1"/>
  <c r="Q49" i="2" s="1"/>
  <c r="AD46" i="3"/>
  <c r="AH46" i="3" s="1"/>
  <c r="AD41" i="3"/>
  <c r="AH41" i="3" s="1"/>
  <c r="AD37" i="3"/>
  <c r="AH37" i="3" s="1"/>
  <c r="AD33" i="3"/>
  <c r="AH33" i="3" s="1"/>
  <c r="AD29" i="3"/>
  <c r="AH29" i="3" s="1"/>
  <c r="AD25" i="3"/>
  <c r="AH25" i="3" s="1"/>
  <c r="AD21" i="3"/>
  <c r="AH21" i="3" s="1"/>
  <c r="AD17" i="3"/>
  <c r="AH17" i="3" s="1"/>
  <c r="Q16" i="2" s="1"/>
  <c r="AD13" i="3"/>
  <c r="AH13" i="3" s="1"/>
  <c r="AD9" i="3"/>
  <c r="AH9" i="3" s="1"/>
  <c r="AD89" i="3"/>
  <c r="AH89" i="3" s="1"/>
  <c r="AD85" i="3"/>
  <c r="AH85" i="3" s="1"/>
  <c r="AD81" i="3"/>
  <c r="AH81" i="3" s="1"/>
  <c r="AD77" i="3"/>
  <c r="AH77" i="3" s="1"/>
  <c r="AD73" i="3"/>
  <c r="AH73" i="3" s="1"/>
  <c r="AD69" i="3"/>
  <c r="AH69" i="3" s="1"/>
  <c r="AD65" i="3"/>
  <c r="AH65" i="3" s="1"/>
  <c r="AD61" i="3"/>
  <c r="AH61" i="3" s="1"/>
  <c r="AD57" i="3"/>
  <c r="AH57" i="3" s="1"/>
  <c r="AD53" i="3"/>
  <c r="AH53" i="3" s="1"/>
  <c r="AD49" i="3"/>
  <c r="AH49" i="3" s="1"/>
  <c r="AD45" i="3"/>
  <c r="AH45" i="3" s="1"/>
  <c r="Q38" i="2" s="1"/>
  <c r="AD40" i="3"/>
  <c r="AH40" i="3" s="1"/>
  <c r="AD36" i="3"/>
  <c r="AH36" i="3" s="1"/>
  <c r="AD32" i="3"/>
  <c r="AH32" i="3" s="1"/>
  <c r="Q31" i="2" s="1"/>
  <c r="AD28" i="3"/>
  <c r="AH28" i="3" s="1"/>
  <c r="AD24" i="3"/>
  <c r="AH24" i="3" s="1"/>
  <c r="AD20" i="3"/>
  <c r="AH20" i="3" s="1"/>
  <c r="AD16" i="3"/>
  <c r="AH16" i="3" s="1"/>
  <c r="AD12" i="3"/>
  <c r="AH12" i="3" s="1"/>
  <c r="AD7" i="3"/>
  <c r="AH7" i="3" s="1"/>
  <c r="Q6" i="2" s="1"/>
  <c r="I42" i="2"/>
  <c r="I22" i="2"/>
  <c r="G43" i="2"/>
  <c r="G44" i="2"/>
  <c r="I27" i="2"/>
  <c r="G14" i="2"/>
  <c r="G59" i="2"/>
  <c r="G62" i="2"/>
  <c r="G37" i="2"/>
  <c r="G67" i="2"/>
  <c r="G30" i="2"/>
  <c r="G10" i="2"/>
  <c r="G46" i="2"/>
  <c r="G65" i="2"/>
  <c r="G41" i="2"/>
  <c r="G31" i="2"/>
  <c r="G33" i="2"/>
  <c r="G55" i="2"/>
  <c r="G56" i="2"/>
  <c r="G19" i="2"/>
  <c r="G58" i="2"/>
  <c r="G61" i="2"/>
  <c r="G17" i="2"/>
  <c r="G23" i="2"/>
  <c r="G20" i="2"/>
  <c r="I11" i="2"/>
  <c r="I65" i="2"/>
  <c r="I28" i="2"/>
  <c r="I31" i="2"/>
  <c r="I35" i="2"/>
  <c r="I47" i="2"/>
  <c r="I16" i="2"/>
  <c r="I57" i="2"/>
  <c r="I61" i="2"/>
  <c r="I37" i="2"/>
  <c r="I39" i="2"/>
  <c r="I19" i="2"/>
  <c r="I20" i="2"/>
  <c r="I40" i="2"/>
  <c r="I53" i="2"/>
  <c r="I62" i="2"/>
  <c r="I14" i="2"/>
  <c r="I24" i="2"/>
  <c r="I59" i="2"/>
  <c r="I15" i="2"/>
  <c r="I55" i="2"/>
  <c r="I63" i="2"/>
  <c r="I17" i="2"/>
  <c r="I66" i="2"/>
  <c r="I18" i="2"/>
  <c r="I30" i="2"/>
  <c r="I36" i="2"/>
  <c r="I23" i="2"/>
  <c r="I43" i="2"/>
  <c r="I45" i="2"/>
  <c r="I54" i="2"/>
  <c r="I52" i="2"/>
  <c r="G8" i="2"/>
  <c r="I8" i="2"/>
  <c r="G9" i="2"/>
  <c r="G7" i="2"/>
  <c r="F21" i="2"/>
  <c r="G21" i="2"/>
  <c r="J21" i="2"/>
  <c r="I21" i="2"/>
  <c r="S51" i="10"/>
  <c r="S81" i="10"/>
  <c r="S69" i="10"/>
  <c r="S63" i="10"/>
  <c r="S57" i="10"/>
  <c r="S45" i="10"/>
  <c r="S39" i="10"/>
  <c r="S33" i="10"/>
  <c r="S27" i="10"/>
  <c r="S21" i="10"/>
  <c r="S15" i="10"/>
  <c r="S9" i="10"/>
  <c r="S87" i="10"/>
  <c r="S75" i="10"/>
  <c r="S56" i="10"/>
  <c r="S44" i="10"/>
  <c r="S32" i="10"/>
  <c r="S8" i="10"/>
  <c r="K6" i="2" s="1"/>
  <c r="N6" i="2" s="1"/>
  <c r="S62" i="10"/>
  <c r="S50" i="10"/>
  <c r="S38" i="10"/>
  <c r="S26" i="10"/>
  <c r="S20" i="10"/>
  <c r="S86" i="10"/>
  <c r="S80" i="10"/>
  <c r="S74" i="10"/>
  <c r="S67" i="10"/>
  <c r="S37" i="10"/>
  <c r="S13" i="10"/>
  <c r="S90" i="10"/>
  <c r="S54" i="10"/>
  <c r="K48" i="2" s="1"/>
  <c r="S12" i="10"/>
  <c r="S79" i="10"/>
  <c r="S31" i="10"/>
  <c r="S30" i="10"/>
  <c r="S73" i="10"/>
  <c r="S72" i="10"/>
  <c r="S42" i="10"/>
  <c r="S77" i="10"/>
  <c r="S19" i="10"/>
  <c r="S66" i="10"/>
  <c r="S48" i="10"/>
  <c r="S18" i="10"/>
  <c r="S89" i="10"/>
  <c r="S65" i="10"/>
  <c r="S53" i="10"/>
  <c r="S41" i="10"/>
  <c r="S29" i="10"/>
  <c r="S17" i="10"/>
  <c r="S85" i="10"/>
  <c r="S61" i="10"/>
  <c r="S55" i="10"/>
  <c r="S43" i="10"/>
  <c r="S25" i="10"/>
  <c r="S78" i="10"/>
  <c r="S24" i="10"/>
  <c r="S83" i="10"/>
  <c r="S71" i="10"/>
  <c r="S59" i="10"/>
  <c r="S47" i="10"/>
  <c r="S35" i="10"/>
  <c r="S23" i="10"/>
  <c r="S11" i="10"/>
  <c r="S88" i="10"/>
  <c r="S82" i="10"/>
  <c r="S76" i="10"/>
  <c r="S70" i="10"/>
  <c r="S64" i="10"/>
  <c r="S58" i="10"/>
  <c r="S52" i="10"/>
  <c r="S46" i="10"/>
  <c r="S40" i="10"/>
  <c r="S34" i="10"/>
  <c r="S28" i="10"/>
  <c r="S22" i="10"/>
  <c r="S16" i="10"/>
  <c r="K53" i="2" s="1"/>
  <c r="S91" i="10"/>
  <c r="S49" i="10"/>
  <c r="S84" i="10"/>
  <c r="S60" i="10"/>
  <c r="S36" i="10"/>
  <c r="K66" i="2" s="1"/>
  <c r="V84" i="22"/>
  <c r="AC84" i="22" s="1"/>
  <c r="BG84" i="22" s="1"/>
  <c r="V67" i="22"/>
  <c r="AC67" i="22" s="1"/>
  <c r="BG67" i="22" s="1"/>
  <c r="V59" i="22"/>
  <c r="AC59" i="22" s="1"/>
  <c r="BG59" i="22" s="1"/>
  <c r="V12" i="22"/>
  <c r="AC12" i="22" s="1"/>
  <c r="BG12" i="22" s="1"/>
  <c r="V73" i="22"/>
  <c r="AC73" i="22" s="1"/>
  <c r="BG73" i="22" s="1"/>
  <c r="V33" i="22"/>
  <c r="AC33" i="22" s="1"/>
  <c r="BG33" i="22" s="1"/>
  <c r="V17" i="22"/>
  <c r="AC17" i="22" s="1"/>
  <c r="BG17" i="22" s="1"/>
  <c r="V20" i="22"/>
  <c r="AC20" i="22" s="1"/>
  <c r="BG20" i="22" s="1"/>
  <c r="V88" i="22"/>
  <c r="AC88" i="22" s="1"/>
  <c r="BG88" i="22" s="1"/>
  <c r="V72" i="22"/>
  <c r="AC72" i="22" s="1"/>
  <c r="BG72" i="22" s="1"/>
  <c r="V64" i="22"/>
  <c r="AC64" i="22" s="1"/>
  <c r="BG64" i="22" s="1"/>
  <c r="V35" i="22"/>
  <c r="AC35" i="22" s="1"/>
  <c r="BG35" i="22" s="1"/>
  <c r="V68" i="22"/>
  <c r="AC68" i="22" s="1"/>
  <c r="BG68" i="22" s="1"/>
  <c r="V60" i="22"/>
  <c r="AC60" i="22" s="1"/>
  <c r="BG60" i="22" s="1"/>
  <c r="V53" i="22"/>
  <c r="AC53" i="22" s="1"/>
  <c r="BG53" i="22" s="1"/>
  <c r="V13" i="22"/>
  <c r="AC13" i="22" s="1"/>
  <c r="BG13" i="22" s="1"/>
  <c r="V21" i="22"/>
  <c r="AC21" i="22" s="1"/>
  <c r="BG21" i="22" s="1"/>
  <c r="V42" i="22"/>
  <c r="AC42" i="22" s="1"/>
  <c r="BG42" i="22" s="1"/>
  <c r="V25" i="22"/>
  <c r="AC25" i="22" s="1"/>
  <c r="BG25" i="22" s="1"/>
  <c r="V63" i="22"/>
  <c r="V46" i="22"/>
  <c r="AC46" i="22" s="1"/>
  <c r="BG46" i="22" s="1"/>
  <c r="V29" i="22"/>
  <c r="AC29" i="22" s="1"/>
  <c r="BG29" i="22" s="1"/>
  <c r="V76" i="22"/>
  <c r="AC76" i="22" s="1"/>
  <c r="BG76" i="22" s="1"/>
  <c r="V45" i="22"/>
  <c r="AC45" i="22" s="1"/>
  <c r="BG45" i="22" s="1"/>
  <c r="V41" i="22"/>
  <c r="AC41" i="22" s="1"/>
  <c r="BG41" i="22" s="1"/>
  <c r="Y42" i="3"/>
  <c r="AC42" i="3" s="1"/>
  <c r="BM27" i="22"/>
  <c r="Q13" i="2" l="1"/>
  <c r="K19" i="2"/>
  <c r="K18" i="2"/>
  <c r="Q36" i="2"/>
  <c r="BN27" i="22"/>
  <c r="P25" i="2" s="1"/>
  <c r="N48" i="2"/>
  <c r="Q59" i="2"/>
  <c r="Q46" i="2"/>
  <c r="Q47" i="2"/>
  <c r="Q14" i="2"/>
  <c r="Q20" i="2"/>
  <c r="AC63" i="22"/>
  <c r="BG63" i="22" s="1"/>
  <c r="BM63" i="22" s="1"/>
  <c r="K22" i="2"/>
  <c r="N22" i="2" s="1"/>
  <c r="Q22" i="2"/>
  <c r="Q55" i="2"/>
  <c r="Q54" i="2"/>
  <c r="K55" i="2"/>
  <c r="N55" i="2" s="1"/>
  <c r="K36" i="2"/>
  <c r="N36" i="2" s="1"/>
  <c r="K49" i="2"/>
  <c r="N49" i="2" s="1"/>
  <c r="K29" i="2"/>
  <c r="N29" i="2" s="1"/>
  <c r="K67" i="2"/>
  <c r="N67" i="2" s="1"/>
  <c r="K25" i="2"/>
  <c r="N25" i="2" s="1"/>
  <c r="K13" i="2"/>
  <c r="N13" i="2" s="1"/>
  <c r="Q10" i="2"/>
  <c r="K54" i="2"/>
  <c r="N54" i="2" s="1"/>
  <c r="K11" i="2"/>
  <c r="N11" i="2" s="1"/>
  <c r="K64" i="2"/>
  <c r="N64" i="2" s="1"/>
  <c r="K43" i="2"/>
  <c r="N43" i="2" s="1"/>
  <c r="K27" i="2"/>
  <c r="N27" i="2" s="1"/>
  <c r="K37" i="2"/>
  <c r="N37" i="2" s="1"/>
  <c r="Q45" i="2"/>
  <c r="Q12" i="2"/>
  <c r="Q39" i="2"/>
  <c r="Q64" i="2"/>
  <c r="Q37" i="2"/>
  <c r="Q42" i="2"/>
  <c r="Q35" i="2"/>
  <c r="Q43" i="2"/>
  <c r="Q48" i="2"/>
  <c r="Q52" i="2"/>
  <c r="Q19" i="2"/>
  <c r="Q32" i="2"/>
  <c r="Q8" i="2"/>
  <c r="Q65" i="2"/>
  <c r="Q44" i="2"/>
  <c r="Q29" i="2"/>
  <c r="Q62" i="2"/>
  <c r="Q28" i="2"/>
  <c r="Q63" i="2"/>
  <c r="Q57" i="2"/>
  <c r="Q15" i="2"/>
  <c r="Q25" i="2"/>
  <c r="Q24" i="2"/>
  <c r="Q51" i="2"/>
  <c r="Q34" i="2"/>
  <c r="Q67" i="2"/>
  <c r="Q30" i="2"/>
  <c r="Q60" i="2"/>
  <c r="Q23" i="2"/>
  <c r="Q40" i="2"/>
  <c r="Q27" i="2"/>
  <c r="Q58" i="2"/>
  <c r="Q11" i="2"/>
  <c r="AD42" i="3"/>
  <c r="AH42" i="3" s="1"/>
  <c r="K42" i="2"/>
  <c r="N42" i="2" s="1"/>
  <c r="K31" i="2"/>
  <c r="N31" i="2" s="1"/>
  <c r="K61" i="2"/>
  <c r="N61" i="2" s="1"/>
  <c r="K12" i="2"/>
  <c r="N12" i="2" s="1"/>
  <c r="K24" i="2"/>
  <c r="N24" i="2" s="1"/>
  <c r="BM10" i="22"/>
  <c r="K28" i="2"/>
  <c r="N28" i="2" s="1"/>
  <c r="N18" i="2"/>
  <c r="N66" i="2"/>
  <c r="K30" i="2"/>
  <c r="N30" i="2" s="1"/>
  <c r="N53" i="2"/>
  <c r="N19" i="2"/>
  <c r="K63" i="2"/>
  <c r="N63" i="2" s="1"/>
  <c r="K52" i="2"/>
  <c r="N52" i="2" s="1"/>
  <c r="K38" i="2"/>
  <c r="N38" i="2" s="1"/>
  <c r="K45" i="2"/>
  <c r="N45" i="2" s="1"/>
  <c r="K32" i="2"/>
  <c r="N32" i="2" s="1"/>
  <c r="K16" i="2"/>
  <c r="N16" i="2" s="1"/>
  <c r="K20" i="2"/>
  <c r="N20" i="2" s="1"/>
  <c r="K60" i="2"/>
  <c r="N60" i="2" s="1"/>
  <c r="K14" i="2"/>
  <c r="N14" i="2" s="1"/>
  <c r="K23" i="2"/>
  <c r="N23" i="2" s="1"/>
  <c r="K15" i="2"/>
  <c r="N15" i="2" s="1"/>
  <c r="K17" i="2"/>
  <c r="N17" i="2" s="1"/>
  <c r="K65" i="2"/>
  <c r="N65" i="2" s="1"/>
  <c r="K40" i="2"/>
  <c r="N40" i="2" s="1"/>
  <c r="K10" i="2"/>
  <c r="N10" i="2" s="1"/>
  <c r="K34" i="2"/>
  <c r="N34" i="2" s="1"/>
  <c r="K44" i="2"/>
  <c r="N44" i="2" s="1"/>
  <c r="K56" i="2"/>
  <c r="N56" i="2" s="1"/>
  <c r="K39" i="2"/>
  <c r="N39" i="2" s="1"/>
  <c r="K58" i="2"/>
  <c r="N58" i="2" s="1"/>
  <c r="K46" i="2"/>
  <c r="N46" i="2" s="1"/>
  <c r="K33" i="2"/>
  <c r="N33" i="2" s="1"/>
  <c r="K26" i="2"/>
  <c r="N26" i="2" s="1"/>
  <c r="K35" i="2"/>
  <c r="N35" i="2" s="1"/>
  <c r="K57" i="2"/>
  <c r="N57" i="2" s="1"/>
  <c r="K51" i="2"/>
  <c r="N51" i="2" s="1"/>
  <c r="K59" i="2"/>
  <c r="N59" i="2" s="1"/>
  <c r="K62" i="2"/>
  <c r="N62" i="2" s="1"/>
  <c r="K50" i="2"/>
  <c r="N50" i="2" s="1"/>
  <c r="K47" i="2"/>
  <c r="N47" i="2" s="1"/>
  <c r="K41" i="2"/>
  <c r="N41" i="2" s="1"/>
  <c r="K7" i="2"/>
  <c r="N7" i="2" s="1"/>
  <c r="K8" i="2"/>
  <c r="N8" i="2" s="1"/>
  <c r="K9" i="2"/>
  <c r="N9" i="2" s="1"/>
  <c r="BM83" i="22"/>
  <c r="BN83" i="22" s="1"/>
  <c r="BM31" i="22"/>
  <c r="BM78" i="22"/>
  <c r="BN78" i="22" s="1"/>
  <c r="BM9" i="22"/>
  <c r="V34" i="22"/>
  <c r="BM19" i="22"/>
  <c r="BM59" i="22"/>
  <c r="V61" i="22"/>
  <c r="V40" i="22"/>
  <c r="V51" i="22"/>
  <c r="V44" i="22"/>
  <c r="P6" i="2"/>
  <c r="BM87" i="22"/>
  <c r="BN87" i="22" s="1"/>
  <c r="BM53" i="22"/>
  <c r="V16" i="22"/>
  <c r="V54" i="22"/>
  <c r="V52" i="22"/>
  <c r="BM35" i="22"/>
  <c r="V48" i="22"/>
  <c r="V65" i="22"/>
  <c r="V22" i="22"/>
  <c r="V55" i="22"/>
  <c r="BM91" i="22"/>
  <c r="BN91" i="22" s="1"/>
  <c r="BM79" i="22"/>
  <c r="BN79" i="22" s="1"/>
  <c r="BM23" i="22"/>
  <c r="BM45" i="22"/>
  <c r="BM12" i="22"/>
  <c r="BM30" i="22"/>
  <c r="BM11" i="22"/>
  <c r="BM15" i="22"/>
  <c r="BM80" i="22"/>
  <c r="BN80" i="22" s="1"/>
  <c r="BM57" i="22"/>
  <c r="BM88" i="22"/>
  <c r="BN88" i="22" s="1"/>
  <c r="BM84" i="22"/>
  <c r="BN84" i="22" s="1"/>
  <c r="Y8" i="3"/>
  <c r="AC8" i="3" s="1"/>
  <c r="BM86" i="22"/>
  <c r="BN86" i="22" s="1"/>
  <c r="BM67" i="22"/>
  <c r="BM46" i="22"/>
  <c r="BM89" i="22"/>
  <c r="BN89" i="22" s="1"/>
  <c r="BM38" i="22"/>
  <c r="BM28" i="22"/>
  <c r="BM41" i="22"/>
  <c r="BM64" i="22"/>
  <c r="BM71" i="22"/>
  <c r="BN71" i="22" s="1"/>
  <c r="BM62" i="22"/>
  <c r="BM58" i="22"/>
  <c r="BM90" i="22"/>
  <c r="BN90" i="22" s="1"/>
  <c r="BM32" i="22"/>
  <c r="BM29" i="22"/>
  <c r="BM73" i="22"/>
  <c r="BN73" i="22" s="1"/>
  <c r="BM24" i="22"/>
  <c r="BM14" i="22"/>
  <c r="BM72" i="22"/>
  <c r="BN72" i="22" s="1"/>
  <c r="BM13" i="22"/>
  <c r="BM76" i="22"/>
  <c r="BN76" i="22" s="1"/>
  <c r="BM37" i="22"/>
  <c r="BM42" i="22"/>
  <c r="BM81" i="22"/>
  <c r="BN81" i="22" s="1"/>
  <c r="BM17" i="22"/>
  <c r="BM60" i="22"/>
  <c r="BM85" i="22"/>
  <c r="BN85" i="22" s="1"/>
  <c r="BM68" i="22"/>
  <c r="BM18" i="22"/>
  <c r="BM20" i="22"/>
  <c r="BM49" i="22"/>
  <c r="BM25" i="22"/>
  <c r="BM66" i="22"/>
  <c r="BM77" i="22"/>
  <c r="BN77" i="22" s="1"/>
  <c r="BM50" i="22"/>
  <c r="BM33" i="22"/>
  <c r="BM21" i="22"/>
  <c r="BM75" i="22"/>
  <c r="BN75" i="22" s="1"/>
  <c r="BM69" i="22"/>
  <c r="BM74" i="22"/>
  <c r="BN74" i="22" s="1"/>
  <c r="BM36" i="22"/>
  <c r="BM39" i="22"/>
  <c r="BM56" i="22"/>
  <c r="BM70" i="22"/>
  <c r="BN70" i="22" s="1"/>
  <c r="BM26" i="22"/>
  <c r="BM47" i="22"/>
  <c r="BM43" i="22"/>
  <c r="BM82" i="22"/>
  <c r="BN82" i="22" s="1"/>
  <c r="P65" i="2" l="1"/>
  <c r="BN67" i="22"/>
  <c r="BN32" i="22"/>
  <c r="P30" i="2" s="1"/>
  <c r="BN36" i="22"/>
  <c r="P34" i="2" s="1"/>
  <c r="BN18" i="22"/>
  <c r="P16" i="2" s="1"/>
  <c r="BN12" i="22"/>
  <c r="P10" i="2" s="1"/>
  <c r="BN10" i="22"/>
  <c r="P8" i="2" s="1"/>
  <c r="BN63" i="22"/>
  <c r="P61" i="2" s="1"/>
  <c r="P19" i="2"/>
  <c r="BN21" i="22"/>
  <c r="BN43" i="22"/>
  <c r="P41" i="2" s="1"/>
  <c r="BN50" i="22"/>
  <c r="P48" i="2" s="1"/>
  <c r="BN42" i="22"/>
  <c r="P40" i="2" s="1"/>
  <c r="BN62" i="22"/>
  <c r="P60" i="2" s="1"/>
  <c r="BN47" i="22"/>
  <c r="P45" i="2" s="1"/>
  <c r="P35" i="2"/>
  <c r="BN37" i="22"/>
  <c r="P55" i="2"/>
  <c r="BN57" i="22"/>
  <c r="BN31" i="22"/>
  <c r="P29" i="2" s="1"/>
  <c r="BN45" i="22"/>
  <c r="P43" i="2" s="1"/>
  <c r="BN59" i="22"/>
  <c r="P57" i="2" s="1"/>
  <c r="BN13" i="22"/>
  <c r="P11" i="2" s="1"/>
  <c r="BN19" i="22"/>
  <c r="P17" i="2" s="1"/>
  <c r="P67" i="2"/>
  <c r="BN69" i="22"/>
  <c r="P47" i="2"/>
  <c r="BN49" i="22"/>
  <c r="BN24" i="22"/>
  <c r="P22" i="2" s="1"/>
  <c r="BN68" i="22"/>
  <c r="P66" i="2" s="1"/>
  <c r="BN46" i="22"/>
  <c r="P44" i="2" s="1"/>
  <c r="BN53" i="22"/>
  <c r="P51" i="2" s="1"/>
  <c r="BN29" i="22"/>
  <c r="P27" i="2" s="1"/>
  <c r="P21" i="2"/>
  <c r="BN23" i="22"/>
  <c r="BN60" i="22"/>
  <c r="P58" i="2" s="1"/>
  <c r="BN17" i="22"/>
  <c r="P15" i="2" s="1"/>
  <c r="BN33" i="22"/>
  <c r="P31" i="2" s="1"/>
  <c r="BN58" i="22"/>
  <c r="P56" i="2" s="1"/>
  <c r="BN26" i="22"/>
  <c r="P24" i="2" s="1"/>
  <c r="BN66" i="22"/>
  <c r="P64" i="2" s="1"/>
  <c r="BN64" i="22"/>
  <c r="P62" i="2" s="1"/>
  <c r="BN25" i="22"/>
  <c r="P23" i="2" s="1"/>
  <c r="P39" i="2"/>
  <c r="BN41" i="22"/>
  <c r="BN15" i="22"/>
  <c r="P13" i="2" s="1"/>
  <c r="BN35" i="22"/>
  <c r="P33" i="2" s="1"/>
  <c r="BN56" i="22"/>
  <c r="P54" i="2" s="1"/>
  <c r="BN28" i="22"/>
  <c r="P26" i="2" s="1"/>
  <c r="BN11" i="22"/>
  <c r="P9" i="2" s="1"/>
  <c r="P37" i="2"/>
  <c r="BN39" i="22"/>
  <c r="P18" i="2"/>
  <c r="BN20" i="22"/>
  <c r="BN14" i="22"/>
  <c r="P12" i="2" s="1"/>
  <c r="BN38" i="22"/>
  <c r="P36" i="2" s="1"/>
  <c r="BN30" i="22"/>
  <c r="P28" i="2" s="1"/>
  <c r="BN9" i="22"/>
  <c r="P7" i="2" s="1"/>
  <c r="AC22" i="22"/>
  <c r="BG22" i="22" s="1"/>
  <c r="BM22" i="22" s="1"/>
  <c r="AC52" i="22"/>
  <c r="BG52" i="22" s="1"/>
  <c r="BM52" i="22" s="1"/>
  <c r="AC40" i="22"/>
  <c r="BG40" i="22" s="1"/>
  <c r="BM40" i="22" s="1"/>
  <c r="AC34" i="22"/>
  <c r="BG34" i="22" s="1"/>
  <c r="BM34" i="22" s="1"/>
  <c r="AC65" i="22"/>
  <c r="BG65" i="22" s="1"/>
  <c r="BM65" i="22" s="1"/>
  <c r="AC54" i="22"/>
  <c r="BG54" i="22" s="1"/>
  <c r="BM54" i="22" s="1"/>
  <c r="AC61" i="22"/>
  <c r="BG61" i="22" s="1"/>
  <c r="BM61" i="22" s="1"/>
  <c r="AC48" i="22"/>
  <c r="BG48" i="22" s="1"/>
  <c r="BM48" i="22" s="1"/>
  <c r="AC16" i="22"/>
  <c r="BG16" i="22" s="1"/>
  <c r="BM16" i="22" s="1"/>
  <c r="AC44" i="22"/>
  <c r="BG44" i="22" s="1"/>
  <c r="BM44" i="22" s="1"/>
  <c r="AC55" i="22"/>
  <c r="BG55" i="22" s="1"/>
  <c r="BM55" i="22" s="1"/>
  <c r="AC51" i="22"/>
  <c r="BG51" i="22" s="1"/>
  <c r="BM51" i="22" s="1"/>
  <c r="Q56" i="2"/>
  <c r="Q41" i="2"/>
  <c r="AD8" i="3"/>
  <c r="AH8" i="3" s="1"/>
  <c r="Q7" i="2" s="1"/>
  <c r="Q9" i="2"/>
  <c r="P52" i="2" l="1"/>
  <c r="BN54" i="22"/>
  <c r="BN65" i="22"/>
  <c r="P63" i="2" s="1"/>
  <c r="BN16" i="22"/>
  <c r="P14" i="2" s="1"/>
  <c r="BN34" i="22"/>
  <c r="P32" i="2" s="1"/>
  <c r="BN40" i="22"/>
  <c r="P38" i="2" s="1"/>
  <c r="BN48" i="22"/>
  <c r="P46" i="2" s="1"/>
  <c r="BN61" i="22"/>
  <c r="P59" i="2" s="1"/>
  <c r="P50" i="2"/>
  <c r="BN52" i="22"/>
  <c r="BN22" i="22"/>
  <c r="P20" i="2" s="1"/>
  <c r="BN51" i="22"/>
  <c r="P49" i="2" s="1"/>
  <c r="BN55" i="22"/>
  <c r="P53" i="2" s="1"/>
  <c r="BN44" i="22"/>
  <c r="P42" i="2" s="1"/>
  <c r="N7" i="10"/>
  <c r="P7" i="10"/>
  <c r="S7" i="10" l="1"/>
  <c r="K5" i="2"/>
  <c r="K21" i="2" l="1"/>
  <c r="N21" i="2" s="1"/>
  <c r="S31" i="11"/>
  <c r="R31" i="11"/>
  <c r="S83" i="11"/>
  <c r="R83" i="11"/>
  <c r="S49" i="11"/>
  <c r="R49" i="11"/>
  <c r="S65" i="11"/>
  <c r="R65" i="11"/>
  <c r="T65" i="11" s="1"/>
  <c r="V65" i="11" s="1"/>
  <c r="S9" i="11"/>
  <c r="R9" i="11"/>
  <c r="R39" i="11"/>
  <c r="S39" i="11"/>
  <c r="S86" i="11"/>
  <c r="R86" i="11"/>
  <c r="R77" i="11"/>
  <c r="S77" i="11"/>
  <c r="S7" i="11"/>
  <c r="R7" i="11"/>
  <c r="S67" i="11"/>
  <c r="R67" i="11"/>
  <c r="R66" i="11"/>
  <c r="S26" i="11"/>
  <c r="R26" i="11"/>
  <c r="S47" i="11"/>
  <c r="R47" i="11"/>
  <c r="S84" i="11"/>
  <c r="R84" i="11"/>
  <c r="R36" i="11"/>
  <c r="S36" i="11"/>
  <c r="R76" i="11"/>
  <c r="S76" i="11"/>
  <c r="R64" i="11"/>
  <c r="S64" i="11"/>
  <c r="S32" i="11"/>
  <c r="R32" i="11"/>
  <c r="S14" i="11"/>
  <c r="R14" i="11"/>
  <c r="R24" i="11"/>
  <c r="S24" i="11"/>
  <c r="R50" i="11"/>
  <c r="S50" i="11"/>
  <c r="R63" i="11"/>
  <c r="S63" i="11"/>
  <c r="S8" i="11"/>
  <c r="R8" i="11"/>
  <c r="S70" i="11"/>
  <c r="R70" i="11"/>
  <c r="R27" i="11"/>
  <c r="S27" i="11"/>
  <c r="S73" i="11"/>
  <c r="R73" i="11"/>
  <c r="S61" i="11"/>
  <c r="R61" i="11"/>
  <c r="T61" i="11" s="1"/>
  <c r="V61" i="11" s="1"/>
  <c r="S10" i="11"/>
  <c r="R10" i="11"/>
  <c r="R11" i="11"/>
  <c r="S11" i="11"/>
  <c r="S57" i="11"/>
  <c r="R57" i="11"/>
  <c r="R54" i="11"/>
  <c r="S54" i="11"/>
  <c r="R90" i="11"/>
  <c r="S90" i="11"/>
  <c r="R58" i="11"/>
  <c r="S58" i="11"/>
  <c r="S28" i="11"/>
  <c r="R28" i="11"/>
  <c r="S85" i="11"/>
  <c r="R85" i="11"/>
  <c r="S12" i="11"/>
  <c r="R12" i="11"/>
  <c r="R78" i="11"/>
  <c r="S78" i="11"/>
  <c r="S48" i="11"/>
  <c r="R48" i="11"/>
  <c r="S25" i="11"/>
  <c r="R25" i="11"/>
  <c r="R38" i="11"/>
  <c r="S38" i="11"/>
  <c r="S53" i="11"/>
  <c r="R53" i="11"/>
  <c r="S51" i="11"/>
  <c r="R51" i="11"/>
  <c r="R80" i="11"/>
  <c r="S80" i="11"/>
  <c r="S13" i="11"/>
  <c r="R13" i="11"/>
  <c r="S55" i="11"/>
  <c r="R55" i="11"/>
  <c r="S43" i="11"/>
  <c r="R43" i="11"/>
  <c r="R56" i="11"/>
  <c r="S56" i="11"/>
  <c r="V16" i="11"/>
  <c r="R30" i="11"/>
  <c r="S30" i="11"/>
  <c r="S79" i="11"/>
  <c r="R79" i="11"/>
  <c r="S35" i="11"/>
  <c r="R35" i="11"/>
  <c r="S87" i="11"/>
  <c r="R87" i="11"/>
  <c r="R74" i="11"/>
  <c r="S74" i="11"/>
  <c r="R41" i="11"/>
  <c r="S41" i="11"/>
  <c r="R18" i="11"/>
  <c r="S18" i="11"/>
  <c r="S52" i="11"/>
  <c r="R52" i="11"/>
  <c r="S44" i="11"/>
  <c r="R44" i="11"/>
  <c r="S88" i="11"/>
  <c r="R88" i="11"/>
  <c r="S33" i="11"/>
  <c r="R33" i="11"/>
  <c r="S75" i="11"/>
  <c r="R75" i="11"/>
  <c r="S68" i="11"/>
  <c r="R68" i="11"/>
  <c r="S46" i="11"/>
  <c r="R46" i="11"/>
  <c r="S82" i="11"/>
  <c r="R82" i="11"/>
  <c r="S17" i="11"/>
  <c r="R17" i="11"/>
  <c r="S20" i="11"/>
  <c r="R20" i="11"/>
  <c r="R15" i="11"/>
  <c r="S15" i="11"/>
  <c r="R72" i="11"/>
  <c r="S72" i="11"/>
  <c r="S19" i="11"/>
  <c r="R19" i="11"/>
  <c r="R23" i="11"/>
  <c r="S23" i="11"/>
  <c r="S45" i="11"/>
  <c r="R45" i="11"/>
  <c r="R37" i="11"/>
  <c r="S37" i="11"/>
  <c r="S69" i="11"/>
  <c r="R69" i="11"/>
  <c r="S29" i="11"/>
  <c r="R29" i="11"/>
  <c r="R22" i="11"/>
  <c r="S22" i="11"/>
  <c r="S71" i="11"/>
  <c r="R71" i="11"/>
  <c r="R42" i="11"/>
  <c r="S42" i="11"/>
  <c r="R89" i="11"/>
  <c r="S89" i="11"/>
  <c r="R59" i="11"/>
  <c r="S59" i="11"/>
  <c r="R60" i="11"/>
  <c r="S60" i="11"/>
  <c r="S21" i="11"/>
  <c r="R21" i="11"/>
  <c r="R40" i="11"/>
  <c r="S40" i="11"/>
  <c r="R81" i="11"/>
  <c r="S81" i="11"/>
  <c r="S34" i="11"/>
  <c r="R34" i="11"/>
  <c r="S62" i="11"/>
  <c r="R62" i="11"/>
  <c r="O45" i="11"/>
  <c r="O73" i="11"/>
  <c r="O54" i="11"/>
  <c r="O24" i="11"/>
  <c r="Q24" i="11" s="1"/>
  <c r="U24" i="11" s="1"/>
  <c r="O62" i="11"/>
  <c r="O31" i="11"/>
  <c r="O66" i="11"/>
  <c r="Q66" i="11" s="1"/>
  <c r="U66" i="11" s="1"/>
  <c r="O25" i="11"/>
  <c r="Q25" i="11" s="1"/>
  <c r="U25" i="11" s="1"/>
  <c r="O30" i="11"/>
  <c r="Q30" i="11" s="1"/>
  <c r="U30" i="11" s="1"/>
  <c r="O46" i="11"/>
  <c r="Q46" i="11" s="1"/>
  <c r="U46" i="11" s="1"/>
  <c r="O82" i="11"/>
  <c r="Q82" i="11" s="1"/>
  <c r="U82" i="11" s="1"/>
  <c r="O17" i="11"/>
  <c r="Q17" i="11" s="1"/>
  <c r="U17" i="11" s="1"/>
  <c r="O49" i="11"/>
  <c r="O65" i="11"/>
  <c r="O28" i="11"/>
  <c r="O40" i="11"/>
  <c r="Q40" i="11" s="1"/>
  <c r="U40" i="11" s="1"/>
  <c r="O59" i="11"/>
  <c r="Q59" i="11" s="1"/>
  <c r="U59" i="11" s="1"/>
  <c r="O58" i="11"/>
  <c r="O69" i="11"/>
  <c r="O68" i="11"/>
  <c r="Q68" i="11" s="1"/>
  <c r="U68" i="11" s="1"/>
  <c r="O85" i="11"/>
  <c r="O15" i="11"/>
  <c r="O90" i="11"/>
  <c r="O87" i="11"/>
  <c r="Q87" i="11" s="1"/>
  <c r="U87" i="11" s="1"/>
  <c r="O32" i="11"/>
  <c r="Q32" i="11" s="1"/>
  <c r="U32" i="11" s="1"/>
  <c r="O71" i="11"/>
  <c r="Q71" i="11" s="1"/>
  <c r="U71" i="11" s="1"/>
  <c r="O67" i="11"/>
  <c r="O89" i="11"/>
  <c r="Q89" i="11" s="1"/>
  <c r="U89" i="11" s="1"/>
  <c r="O38" i="11"/>
  <c r="Q38" i="11" s="1"/>
  <c r="U38" i="11" s="1"/>
  <c r="O70" i="11"/>
  <c r="Q70" i="11" s="1"/>
  <c r="U70" i="11" s="1"/>
  <c r="O74" i="11"/>
  <c r="Q74" i="11" s="1"/>
  <c r="U74" i="11" s="1"/>
  <c r="O18" i="11"/>
  <c r="O80" i="11"/>
  <c r="O79" i="11"/>
  <c r="Q9" i="11"/>
  <c r="U9" i="11" s="1"/>
  <c r="O42" i="11"/>
  <c r="Q42" i="11" s="1"/>
  <c r="U42" i="11" s="1"/>
  <c r="O12" i="11"/>
  <c r="Q12" i="11" s="1"/>
  <c r="U12" i="11" s="1"/>
  <c r="O86" i="11"/>
  <c r="Q86" i="11" s="1"/>
  <c r="U86" i="11" s="1"/>
  <c r="O77" i="11"/>
  <c r="O81" i="11"/>
  <c r="Q81" i="11" s="1"/>
  <c r="U81" i="11" s="1"/>
  <c r="O10" i="11"/>
  <c r="Q10" i="11" s="1"/>
  <c r="U10" i="11" s="1"/>
  <c r="O78" i="11"/>
  <c r="O37" i="11"/>
  <c r="O57" i="11"/>
  <c r="O63" i="11"/>
  <c r="Q63" i="11" s="1"/>
  <c r="U63" i="11" s="1"/>
  <c r="O75" i="11"/>
  <c r="Q75" i="11" s="1"/>
  <c r="U75" i="11" s="1"/>
  <c r="O34" i="11"/>
  <c r="Q34" i="11" s="1"/>
  <c r="U34" i="11" s="1"/>
  <c r="O55" i="11"/>
  <c r="Q55" i="11" s="1"/>
  <c r="U55" i="11" s="1"/>
  <c r="Q8" i="11"/>
  <c r="U8" i="11" s="1"/>
  <c r="O21" i="11"/>
  <c r="O51" i="11"/>
  <c r="Q51" i="11" s="1"/>
  <c r="U51" i="11" s="1"/>
  <c r="O64" i="11"/>
  <c r="O33" i="11"/>
  <c r="Q33" i="11" s="1"/>
  <c r="U33" i="11" s="1"/>
  <c r="O27" i="11"/>
  <c r="O52" i="11"/>
  <c r="O35" i="11"/>
  <c r="Q35" i="11" s="1"/>
  <c r="U35" i="11" s="1"/>
  <c r="O44" i="11"/>
  <c r="Q44" i="11" s="1"/>
  <c r="U44" i="11" s="1"/>
  <c r="O36" i="11"/>
  <c r="Q36" i="11" s="1"/>
  <c r="U36" i="11" s="1"/>
  <c r="O11" i="11"/>
  <c r="Q11" i="11" s="1"/>
  <c r="U11" i="11" s="1"/>
  <c r="O72" i="11"/>
  <c r="Q72" i="11" s="1"/>
  <c r="U72" i="11" s="1"/>
  <c r="O29" i="11"/>
  <c r="Q29" i="11" s="1"/>
  <c r="U29" i="11" s="1"/>
  <c r="O56" i="11"/>
  <c r="O41" i="11"/>
  <c r="Q41" i="11" s="1"/>
  <c r="U41" i="11" s="1"/>
  <c r="O76" i="11"/>
  <c r="O50" i="11"/>
  <c r="Q50" i="11" s="1"/>
  <c r="U50" i="11" s="1"/>
  <c r="O88" i="11"/>
  <c r="O48" i="11"/>
  <c r="Q48" i="11" s="1"/>
  <c r="U48" i="11" s="1"/>
  <c r="O39" i="11"/>
  <c r="O47" i="11"/>
  <c r="Q47" i="11" s="1"/>
  <c r="U47" i="11" s="1"/>
  <c r="O84" i="11"/>
  <c r="Q84" i="11" s="1"/>
  <c r="U84" i="11" s="1"/>
  <c r="O83" i="11"/>
  <c r="O43" i="11"/>
  <c r="O14" i="11"/>
  <c r="O61" i="11"/>
  <c r="O19" i="11"/>
  <c r="O13" i="11"/>
  <c r="O22" i="11"/>
  <c r="Q22" i="11" s="1"/>
  <c r="U22" i="11" s="1"/>
  <c r="O23" i="11"/>
  <c r="Q23" i="11" s="1"/>
  <c r="U23" i="11" s="1"/>
  <c r="O20" i="11"/>
  <c r="Q20" i="11" s="1"/>
  <c r="U20" i="11" s="1"/>
  <c r="O26" i="11"/>
  <c r="O53" i="11"/>
  <c r="Q53" i="11" s="1"/>
  <c r="U53" i="11" s="1"/>
  <c r="O60" i="11"/>
  <c r="T76" i="11" l="1"/>
  <c r="V76" i="11" s="1"/>
  <c r="T81" i="11"/>
  <c r="V81" i="11" s="1"/>
  <c r="T90" i="11"/>
  <c r="V90" i="11" s="1"/>
  <c r="T24" i="11"/>
  <c r="V24" i="11" s="1"/>
  <c r="R23" i="2" s="1"/>
  <c r="T42" i="11"/>
  <c r="V42" i="11" s="1"/>
  <c r="T78" i="11"/>
  <c r="V78" i="11" s="1"/>
  <c r="T27" i="11"/>
  <c r="V27" i="11" s="1"/>
  <c r="T15" i="11"/>
  <c r="V15" i="11" s="1"/>
  <c r="T89" i="11"/>
  <c r="V89" i="11" s="1"/>
  <c r="T74" i="11"/>
  <c r="V74" i="11" s="1"/>
  <c r="T58" i="11"/>
  <c r="V58" i="11" s="1"/>
  <c r="T50" i="11"/>
  <c r="V50" i="11" s="1"/>
  <c r="R49" i="2" s="1"/>
  <c r="T40" i="11"/>
  <c r="V40" i="11" s="1"/>
  <c r="T77" i="11"/>
  <c r="V77" i="11" s="1"/>
  <c r="T41" i="11"/>
  <c r="V41" i="11" s="1"/>
  <c r="T39" i="11"/>
  <c r="V39" i="11" s="1"/>
  <c r="T22" i="11"/>
  <c r="V22" i="11" s="1"/>
  <c r="T38" i="11"/>
  <c r="V38" i="11" s="1"/>
  <c r="T64" i="11"/>
  <c r="V64" i="11" s="1"/>
  <c r="T63" i="11"/>
  <c r="T59" i="11"/>
  <c r="V59" i="11" s="1"/>
  <c r="T30" i="11"/>
  <c r="T11" i="11"/>
  <c r="V11" i="11" s="1"/>
  <c r="R10" i="2" s="1"/>
  <c r="T72" i="11"/>
  <c r="V72" i="11" s="1"/>
  <c r="T80" i="11"/>
  <c r="V80" i="11" s="1"/>
  <c r="T29" i="11"/>
  <c r="T7" i="11"/>
  <c r="V7" i="11" s="1"/>
  <c r="T9" i="11"/>
  <c r="V9" i="11" s="1"/>
  <c r="T31" i="11"/>
  <c r="V31" i="11" s="1"/>
  <c r="T18" i="11"/>
  <c r="V18" i="11" s="1"/>
  <c r="T56" i="11"/>
  <c r="V56" i="11" s="1"/>
  <c r="T66" i="11"/>
  <c r="T36" i="11"/>
  <c r="V36" i="11" s="1"/>
  <c r="R35" i="2" s="1"/>
  <c r="T55" i="11"/>
  <c r="V55" i="11" s="1"/>
  <c r="R54" i="2" s="1"/>
  <c r="T37" i="11"/>
  <c r="V37" i="11" s="1"/>
  <c r="T54" i="11"/>
  <c r="V54" i="11" s="1"/>
  <c r="T60" i="11"/>
  <c r="V60" i="11" s="1"/>
  <c r="T45" i="11"/>
  <c r="V45" i="11" s="1"/>
  <c r="T46" i="11"/>
  <c r="T88" i="11"/>
  <c r="V88" i="11" s="1"/>
  <c r="T79" i="11"/>
  <c r="V79" i="11" s="1"/>
  <c r="T43" i="11"/>
  <c r="V43" i="11" s="1"/>
  <c r="T48" i="11"/>
  <c r="V48" i="11" s="1"/>
  <c r="T73" i="11"/>
  <c r="V73" i="11" s="1"/>
  <c r="T32" i="11"/>
  <c r="T84" i="11"/>
  <c r="V84" i="11" s="1"/>
  <c r="T67" i="11"/>
  <c r="V67" i="11" s="1"/>
  <c r="T83" i="11"/>
  <c r="V83" i="11" s="1"/>
  <c r="T25" i="11"/>
  <c r="V25" i="11" s="1"/>
  <c r="T20" i="11"/>
  <c r="T68" i="11"/>
  <c r="T44" i="11"/>
  <c r="T53" i="11"/>
  <c r="T47" i="11"/>
  <c r="T62" i="11"/>
  <c r="V62" i="11" s="1"/>
  <c r="T21" i="11"/>
  <c r="V21" i="11" s="1"/>
  <c r="T69" i="11"/>
  <c r="V69" i="11" s="1"/>
  <c r="T19" i="11"/>
  <c r="V19" i="11" s="1"/>
  <c r="T75" i="11"/>
  <c r="V75" i="11" s="1"/>
  <c r="T52" i="11"/>
  <c r="V52" i="11" s="1"/>
  <c r="T87" i="11"/>
  <c r="V87" i="11" s="1"/>
  <c r="T13" i="11"/>
  <c r="V13" i="11" s="1"/>
  <c r="T12" i="11"/>
  <c r="V12" i="11" s="1"/>
  <c r="T10" i="11"/>
  <c r="T70" i="11"/>
  <c r="V70" i="11" s="1"/>
  <c r="T26" i="11"/>
  <c r="V26" i="11" s="1"/>
  <c r="T34" i="11"/>
  <c r="T82" i="11"/>
  <c r="V82" i="11" s="1"/>
  <c r="T33" i="11"/>
  <c r="T35" i="11"/>
  <c r="T85" i="11"/>
  <c r="V85" i="11" s="1"/>
  <c r="T8" i="11"/>
  <c r="T14" i="11"/>
  <c r="V14" i="11" s="1"/>
  <c r="T86" i="11"/>
  <c r="V86" i="11" s="1"/>
  <c r="T49" i="11"/>
  <c r="V49" i="11" s="1"/>
  <c r="T28" i="11"/>
  <c r="V28" i="11" s="1"/>
  <c r="T57" i="11"/>
  <c r="V57" i="11" s="1"/>
  <c r="T51" i="11"/>
  <c r="T17" i="11"/>
  <c r="T23" i="11"/>
  <c r="T71" i="11"/>
  <c r="V71" i="11" s="1"/>
  <c r="Q31" i="11"/>
  <c r="U31" i="11" s="1"/>
  <c r="Q27" i="11"/>
  <c r="Q37" i="11"/>
  <c r="U37" i="11" s="1"/>
  <c r="Q69" i="11"/>
  <c r="Q90" i="11"/>
  <c r="U90" i="11" s="1"/>
  <c r="Q73" i="11"/>
  <c r="U73" i="11" s="1"/>
  <c r="Q7" i="11"/>
  <c r="Q78" i="11"/>
  <c r="U78" i="11" s="1"/>
  <c r="Q18" i="11"/>
  <c r="U18" i="11" s="1"/>
  <c r="R11" i="2"/>
  <c r="R15" i="2"/>
  <c r="Q43" i="11"/>
  <c r="Q79" i="11"/>
  <c r="U79" i="11" s="1"/>
  <c r="Q65" i="11"/>
  <c r="U65" i="11" s="1"/>
  <c r="R8" i="2"/>
  <c r="R24" i="2"/>
  <c r="Q54" i="11"/>
  <c r="U54" i="11" s="1"/>
  <c r="Q61" i="11"/>
  <c r="U61" i="11" s="1"/>
  <c r="Q76" i="11"/>
  <c r="U76" i="11" s="1"/>
  <c r="R41" i="2"/>
  <c r="R37" i="2"/>
  <c r="Q26" i="11"/>
  <c r="U26" i="11" s="1"/>
  <c r="Q88" i="11"/>
  <c r="U88" i="11" s="1"/>
  <c r="Q62" i="11"/>
  <c r="U62" i="11" s="1"/>
  <c r="Q14" i="11"/>
  <c r="U14" i="11" s="1"/>
  <c r="Q64" i="11"/>
  <c r="U64" i="11" s="1"/>
  <c r="Q57" i="11"/>
  <c r="U57" i="11" s="1"/>
  <c r="Q58" i="11"/>
  <c r="U58" i="11" s="1"/>
  <c r="Q60" i="11"/>
  <c r="U60" i="11" s="1"/>
  <c r="Q13" i="11"/>
  <c r="U13" i="11" s="1"/>
  <c r="Q15" i="11"/>
  <c r="R40" i="2"/>
  <c r="R47" i="2"/>
  <c r="Q80" i="11"/>
  <c r="U80" i="11" s="1"/>
  <c r="Q49" i="11"/>
  <c r="U49" i="11" s="1"/>
  <c r="Q77" i="11"/>
  <c r="U77" i="11" s="1"/>
  <c r="Q83" i="11"/>
  <c r="U83" i="11" s="1"/>
  <c r="Q21" i="11"/>
  <c r="U21" i="11" s="1"/>
  <c r="Q28" i="11"/>
  <c r="U28" i="11" s="1"/>
  <c r="Q19" i="11"/>
  <c r="U19" i="11" s="1"/>
  <c r="Q56" i="11"/>
  <c r="U56" i="11" s="1"/>
  <c r="Q67" i="11"/>
  <c r="Q85" i="11"/>
  <c r="U85" i="11" s="1"/>
  <c r="Q39" i="11"/>
  <c r="Q52" i="11"/>
  <c r="U52" i="11" s="1"/>
  <c r="Q45" i="11"/>
  <c r="U45" i="11" s="1"/>
  <c r="R58" i="2"/>
  <c r="R39" i="2"/>
  <c r="V34" i="11" l="1"/>
  <c r="R33" i="2" s="1"/>
  <c r="T33" i="2" s="1"/>
  <c r="U33" i="2" s="1"/>
  <c r="R66" i="2"/>
  <c r="U67" i="11"/>
  <c r="V51" i="11"/>
  <c r="R50" i="2" s="1"/>
  <c r="T50" i="2" s="1"/>
  <c r="U50" i="2" s="1"/>
  <c r="V47" i="11"/>
  <c r="R46" i="2" s="1"/>
  <c r="T46" i="2" s="1"/>
  <c r="U46" i="2" s="1"/>
  <c r="V53" i="11"/>
  <c r="R52" i="2" s="1"/>
  <c r="T52" i="2" s="1"/>
  <c r="U52" i="2" s="1"/>
  <c r="U7" i="11"/>
  <c r="R6" i="2" s="1"/>
  <c r="T6" i="2" s="1"/>
  <c r="U6" i="2" s="1"/>
  <c r="V10" i="11"/>
  <c r="R9" i="2" s="1"/>
  <c r="T9" i="2" s="1"/>
  <c r="U9" i="2" s="1"/>
  <c r="V44" i="11"/>
  <c r="R43" i="2" s="1"/>
  <c r="T43" i="2" s="1"/>
  <c r="U43" i="2" s="1"/>
  <c r="R67" i="2"/>
  <c r="T67" i="2" s="1"/>
  <c r="U67" i="2" s="1"/>
  <c r="V68" i="11"/>
  <c r="V46" i="11"/>
  <c r="R45" i="2" s="1"/>
  <c r="T45" i="2" s="1"/>
  <c r="U45" i="2" s="1"/>
  <c r="V20" i="11"/>
  <c r="R19" i="2" s="1"/>
  <c r="T19" i="2" s="1"/>
  <c r="U19" i="2" s="1"/>
  <c r="V29" i="11"/>
  <c r="R28" i="2" s="1"/>
  <c r="T28" i="2" s="1"/>
  <c r="U28" i="2" s="1"/>
  <c r="U69" i="11"/>
  <c r="V8" i="11"/>
  <c r="R7" i="2" s="1"/>
  <c r="T7" i="2" s="1"/>
  <c r="U7" i="2" s="1"/>
  <c r="U27" i="11"/>
  <c r="R26" i="2" s="1"/>
  <c r="T26" i="2" s="1"/>
  <c r="U26" i="2" s="1"/>
  <c r="R14" i="2"/>
  <c r="T14" i="2" s="1"/>
  <c r="U14" i="2" s="1"/>
  <c r="U15" i="11"/>
  <c r="V17" i="11"/>
  <c r="R16" i="2" s="1"/>
  <c r="T16" i="2" s="1"/>
  <c r="U16" i="2" s="1"/>
  <c r="U43" i="11"/>
  <c r="R42" i="2" s="1"/>
  <c r="T42" i="2" s="1"/>
  <c r="U42" i="2" s="1"/>
  <c r="V35" i="11"/>
  <c r="R34" i="2" s="1"/>
  <c r="T34" i="2" s="1"/>
  <c r="U34" i="2" s="1"/>
  <c r="V30" i="11"/>
  <c r="R29" i="2" s="1"/>
  <c r="T29" i="2" s="1"/>
  <c r="U29" i="2" s="1"/>
  <c r="V33" i="11"/>
  <c r="R32" i="2" s="1"/>
  <c r="T32" i="2" s="1"/>
  <c r="U32" i="2" s="1"/>
  <c r="V32" i="11"/>
  <c r="R31" i="2" s="1"/>
  <c r="T31" i="2" s="1"/>
  <c r="U31" i="2" s="1"/>
  <c r="U39" i="11"/>
  <c r="R38" i="2" s="1"/>
  <c r="T38" i="2" s="1"/>
  <c r="U38" i="2" s="1"/>
  <c r="V23" i="11"/>
  <c r="R22" i="2" s="1"/>
  <c r="T22" i="2" s="1"/>
  <c r="U22" i="2" s="1"/>
  <c r="V66" i="11"/>
  <c r="R65" i="2" s="1"/>
  <c r="T65" i="2" s="1"/>
  <c r="U65" i="2" s="1"/>
  <c r="R62" i="2"/>
  <c r="T62" i="2" s="1"/>
  <c r="U62" i="2" s="1"/>
  <c r="V63" i="11"/>
  <c r="R64" i="2"/>
  <c r="T64" i="2" s="1"/>
  <c r="U64" i="2" s="1"/>
  <c r="R44" i="2"/>
  <c r="T44" i="2" s="1"/>
  <c r="U44" i="2" s="1"/>
  <c r="R56" i="2"/>
  <c r="T56" i="2" s="1"/>
  <c r="U56" i="2" s="1"/>
  <c r="R30" i="2"/>
  <c r="T30" i="2" s="1"/>
  <c r="U30" i="2" s="1"/>
  <c r="R17" i="2"/>
  <c r="T17" i="2" s="1"/>
  <c r="U17" i="2" s="1"/>
  <c r="R59" i="2"/>
  <c r="R13" i="2"/>
  <c r="T13" i="2" s="1"/>
  <c r="U13" i="2" s="1"/>
  <c r="R18" i="2"/>
  <c r="T18" i="2" s="1"/>
  <c r="U18" i="2" s="1"/>
  <c r="R27" i="2"/>
  <c r="T27" i="2" s="1"/>
  <c r="U27" i="2" s="1"/>
  <c r="R21" i="2"/>
  <c r="T21" i="2" s="1"/>
  <c r="U21" i="2" s="1"/>
  <c r="R51" i="2"/>
  <c r="T51" i="2" s="1"/>
  <c r="U51" i="2" s="1"/>
  <c r="R48" i="2"/>
  <c r="T48" i="2" s="1"/>
  <c r="U48" i="2" s="1"/>
  <c r="R63" i="2"/>
  <c r="T63" i="2" s="1"/>
  <c r="U63" i="2" s="1"/>
  <c r="T54" i="2"/>
  <c r="U54" i="2" s="1"/>
  <c r="T66" i="2"/>
  <c r="U66" i="2" s="1"/>
  <c r="T10" i="2"/>
  <c r="U10" i="2" s="1"/>
  <c r="T58" i="2"/>
  <c r="U58" i="2" s="1"/>
  <c r="T11" i="2"/>
  <c r="U11" i="2" s="1"/>
  <c r="T35" i="2"/>
  <c r="U35" i="2" s="1"/>
  <c r="T24" i="2"/>
  <c r="U24" i="2" s="1"/>
  <c r="T23" i="2"/>
  <c r="U23" i="2" s="1"/>
  <c r="T8" i="2"/>
  <c r="U8" i="2" s="1"/>
  <c r="T37" i="2"/>
  <c r="U37" i="2" s="1"/>
  <c r="T49" i="2"/>
  <c r="U49" i="2" s="1"/>
  <c r="T41" i="2"/>
  <c r="U41" i="2" s="1"/>
  <c r="T15" i="2"/>
  <c r="U15" i="2" s="1"/>
  <c r="T47" i="2"/>
  <c r="U47" i="2" s="1"/>
  <c r="T40" i="2"/>
  <c r="U40" i="2" s="1"/>
  <c r="T39" i="2"/>
  <c r="U39" i="2" s="1"/>
  <c r="T59" i="2" l="1"/>
  <c r="U59" i="2" s="1"/>
  <c r="W59" i="2" s="1"/>
  <c r="X59" i="2" s="1"/>
  <c r="W40" i="2"/>
  <c r="X40" i="2" s="1"/>
  <c r="W42" i="2"/>
  <c r="X42" i="2" s="1"/>
  <c r="W24" i="2"/>
  <c r="X24" i="2" s="1"/>
  <c r="W10" i="2"/>
  <c r="X10" i="2" s="1"/>
  <c r="W21" i="2"/>
  <c r="X21" i="2" s="1"/>
  <c r="W56" i="2"/>
  <c r="X56" i="2" s="1"/>
  <c r="W46" i="2"/>
  <c r="X46" i="2" s="1"/>
  <c r="W41" i="2"/>
  <c r="X41" i="2" s="1"/>
  <c r="W37" i="2"/>
  <c r="X37" i="2" s="1"/>
  <c r="W14" i="2"/>
  <c r="X14" i="2" s="1"/>
  <c r="W52" i="2"/>
  <c r="X52" i="2" s="1"/>
  <c r="W62" i="2"/>
  <c r="X62" i="2" s="1"/>
  <c r="W9" i="2"/>
  <c r="X9" i="2" s="1"/>
  <c r="W34" i="2"/>
  <c r="X34" i="2" s="1"/>
  <c r="W66" i="2"/>
  <c r="X66" i="2" s="1"/>
  <c r="W7" i="2"/>
  <c r="X7" i="2" s="1"/>
  <c r="W63" i="2"/>
  <c r="X63" i="2" s="1"/>
  <c r="W18" i="2"/>
  <c r="X18" i="2" s="1"/>
  <c r="W44" i="2"/>
  <c r="X44" i="2" s="1"/>
  <c r="W28" i="2"/>
  <c r="X28" i="2" s="1"/>
  <c r="W11" i="2"/>
  <c r="X11" i="2" s="1"/>
  <c r="W6" i="2"/>
  <c r="X6" i="2" s="1"/>
  <c r="W38" i="2"/>
  <c r="X38" i="2" s="1"/>
  <c r="W19" i="2"/>
  <c r="X19" i="2" s="1"/>
  <c r="W48" i="2"/>
  <c r="X48" i="2" s="1"/>
  <c r="W13" i="2"/>
  <c r="X13" i="2" s="1"/>
  <c r="W17" i="2"/>
  <c r="X17" i="2" s="1"/>
  <c r="W64" i="2"/>
  <c r="X64" i="2" s="1"/>
  <c r="W15" i="2"/>
  <c r="X15" i="2" s="1"/>
  <c r="W50" i="2"/>
  <c r="X50" i="2" s="1"/>
  <c r="W65" i="2"/>
  <c r="X65" i="2" s="1"/>
  <c r="W22" i="2"/>
  <c r="X22" i="2" s="1"/>
  <c r="W27" i="2"/>
  <c r="X27" i="2" s="1"/>
  <c r="W45" i="2"/>
  <c r="X45" i="2" s="1"/>
  <c r="W23" i="2"/>
  <c r="X23" i="2" s="1"/>
  <c r="W32" i="2"/>
  <c r="X32" i="2" s="1"/>
  <c r="W16" i="2"/>
  <c r="X16" i="2" s="1"/>
  <c r="W54" i="2"/>
  <c r="X54" i="2" s="1"/>
  <c r="W29" i="2"/>
  <c r="X29" i="2" s="1"/>
  <c r="W39" i="2"/>
  <c r="X39" i="2" s="1"/>
  <c r="W47" i="2"/>
  <c r="X47" i="2" s="1"/>
  <c r="W49" i="2"/>
  <c r="X49" i="2" s="1"/>
  <c r="W31" i="2"/>
  <c r="X31" i="2" s="1"/>
  <c r="W8" i="2"/>
  <c r="X8" i="2" s="1"/>
  <c r="W33" i="2"/>
  <c r="X33" i="2" s="1"/>
  <c r="W26" i="2"/>
  <c r="X26" i="2" s="1"/>
  <c r="W35" i="2"/>
  <c r="X35" i="2" s="1"/>
  <c r="W58" i="2"/>
  <c r="X58" i="2" s="1"/>
  <c r="W43" i="2"/>
  <c r="X43" i="2" s="1"/>
  <c r="W67" i="2"/>
  <c r="X67" i="2" s="1"/>
  <c r="W51" i="2"/>
  <c r="X51" i="2" s="1"/>
  <c r="W30" i="2"/>
  <c r="X30" i="2" s="1"/>
  <c r="R61" i="2"/>
  <c r="T61" i="2" s="1"/>
  <c r="U61" i="2" s="1"/>
  <c r="R20" i="2"/>
  <c r="T20" i="2" s="1"/>
  <c r="U20" i="2" s="1"/>
  <c r="R36" i="2"/>
  <c r="T36" i="2" s="1"/>
  <c r="U36" i="2" s="1"/>
  <c r="R57" i="2"/>
  <c r="T57" i="2" s="1"/>
  <c r="U57" i="2" s="1"/>
  <c r="R60" i="2"/>
  <c r="T60" i="2" s="1"/>
  <c r="U60" i="2" s="1"/>
  <c r="R25" i="2"/>
  <c r="T25" i="2" s="1"/>
  <c r="U25" i="2" s="1"/>
  <c r="R55" i="2"/>
  <c r="T55" i="2" s="1"/>
  <c r="U55" i="2" s="1"/>
  <c r="R53" i="2"/>
  <c r="T53" i="2" s="1"/>
  <c r="U53" i="2" s="1"/>
  <c r="R12" i="2"/>
  <c r="T12" i="2" s="1"/>
  <c r="U12" i="2" s="1"/>
  <c r="W53" i="2" l="1"/>
  <c r="X53" i="2" s="1"/>
  <c r="W57" i="2"/>
  <c r="X57" i="2" s="1"/>
  <c r="W12" i="2"/>
  <c r="X12" i="2" s="1"/>
  <c r="W61" i="2"/>
  <c r="X61" i="2" s="1"/>
  <c r="W55" i="2"/>
  <c r="X55" i="2" s="1"/>
  <c r="W36" i="2"/>
  <c r="X36" i="2" s="1"/>
  <c r="W25" i="2"/>
  <c r="X25" i="2" s="1"/>
  <c r="W20" i="2"/>
  <c r="X20" i="2" s="1"/>
  <c r="W60" i="2"/>
  <c r="X60" i="2" s="1"/>
  <c r="I5" i="2"/>
  <c r="N5" i="2" s="1"/>
  <c r="U5" i="2" s="1"/>
  <c r="W5" i="2" l="1"/>
  <c r="X5" i="2" s="1"/>
</calcChain>
</file>

<file path=xl/sharedStrings.xml><?xml version="1.0" encoding="utf-8"?>
<sst xmlns="http://schemas.openxmlformats.org/spreadsheetml/2006/main" count="1123" uniqueCount="356">
  <si>
    <t>Rank</t>
  </si>
  <si>
    <t>Name</t>
  </si>
  <si>
    <t>Club</t>
  </si>
  <si>
    <t>Height</t>
  </si>
  <si>
    <t>SVB</t>
  </si>
  <si>
    <t>LNZ</t>
  </si>
  <si>
    <t>GN1885</t>
  </si>
  <si>
    <t>MORG</t>
  </si>
  <si>
    <t>LUG</t>
  </si>
  <si>
    <t>Entry</t>
  </si>
  <si>
    <t>Start</t>
  </si>
  <si>
    <t>Propulsion</t>
  </si>
  <si>
    <t>Lower Body</t>
  </si>
  <si>
    <t xml:space="preserve">Triceps Push Ups </t>
  </si>
  <si>
    <t>Jump Rope</t>
  </si>
  <si>
    <t>Squats</t>
  </si>
  <si>
    <t>Jumps</t>
  </si>
  <si>
    <t>Splits</t>
  </si>
  <si>
    <t>Arch</t>
  </si>
  <si>
    <t>Leg extension</t>
  </si>
  <si>
    <t>Feet extension</t>
  </si>
  <si>
    <t>Rep</t>
  </si>
  <si>
    <t>Score</t>
  </si>
  <si>
    <t>Stop</t>
  </si>
  <si>
    <t>Kickboard</t>
  </si>
  <si>
    <t>Distance</t>
  </si>
  <si>
    <t>Time</t>
  </si>
  <si>
    <t>NF</t>
  </si>
  <si>
    <t>Changed</t>
  </si>
  <si>
    <t>E</t>
  </si>
  <si>
    <t>Upper Body</t>
  </si>
  <si>
    <t>Plank</t>
  </si>
  <si>
    <t>Rep.</t>
  </si>
  <si>
    <t>Stops</t>
  </si>
  <si>
    <t>Points JR</t>
  </si>
  <si>
    <t>Points</t>
  </si>
  <si>
    <t>points av</t>
  </si>
  <si>
    <t>points av.</t>
  </si>
  <si>
    <t>points</t>
  </si>
  <si>
    <t>Split right</t>
  </si>
  <si>
    <t>Split left</t>
  </si>
  <si>
    <t>Split Side</t>
  </si>
  <si>
    <t>Feet/Leg ext.</t>
  </si>
  <si>
    <t>no. KB</t>
  </si>
  <si>
    <t>Dist.</t>
  </si>
  <si>
    <t>cm</t>
  </si>
  <si>
    <t>av. points</t>
  </si>
  <si>
    <t>St#</t>
  </si>
  <si>
    <t>Difficulty</t>
  </si>
  <si>
    <t>Total Result</t>
  </si>
  <si>
    <t>BB1</t>
  </si>
  <si>
    <t>BB2</t>
  </si>
  <si>
    <t>BC1</t>
  </si>
  <si>
    <t>BC2</t>
  </si>
  <si>
    <t>Total</t>
  </si>
  <si>
    <t>BB BC</t>
  </si>
  <si>
    <t>Av. Score</t>
  </si>
  <si>
    <t>H1</t>
  </si>
  <si>
    <t>H2</t>
  </si>
  <si>
    <t>H3</t>
  </si>
  <si>
    <t>Height 1-3</t>
  </si>
  <si>
    <t>Judge 1</t>
  </si>
  <si>
    <t>Judge 2</t>
  </si>
  <si>
    <t>Judge 3</t>
  </si>
  <si>
    <t>1.4.1. - Propulsion Combination</t>
  </si>
  <si>
    <t>A</t>
  </si>
  <si>
    <t>B</t>
  </si>
  <si>
    <t>C</t>
  </si>
  <si>
    <t>D</t>
  </si>
  <si>
    <t>A highest</t>
  </si>
  <si>
    <t>A lowest</t>
  </si>
  <si>
    <t>A Av-H&amp;L</t>
  </si>
  <si>
    <t>B highest</t>
  </si>
  <si>
    <t>B lowest</t>
  </si>
  <si>
    <t>B Av-H&amp;L</t>
  </si>
  <si>
    <t>C highest</t>
  </si>
  <si>
    <t>C lowest</t>
  </si>
  <si>
    <t>C Av-H&amp;L</t>
  </si>
  <si>
    <t>D highest</t>
  </si>
  <si>
    <t>D lowest</t>
  </si>
  <si>
    <t>D Av-H&amp;L</t>
  </si>
  <si>
    <t>E highest</t>
  </si>
  <si>
    <t>E lowest</t>
  </si>
  <si>
    <t>E Av-H&amp;L</t>
  </si>
  <si>
    <t>Panel - Barracuda</t>
  </si>
  <si>
    <t>Panel - Bodyboost</t>
  </si>
  <si>
    <t>H1 highest</t>
  </si>
  <si>
    <t>H2 lowest</t>
  </si>
  <si>
    <t>H3 Av-H&amp;L</t>
  </si>
  <si>
    <t>H1 lowest</t>
  </si>
  <si>
    <t>H1 Av-H&amp;L</t>
  </si>
  <si>
    <t>H2 highest</t>
  </si>
  <si>
    <t>H2 Av-H&amp;L</t>
  </si>
  <si>
    <t>H3 highest</t>
  </si>
  <si>
    <t>H3 lowest</t>
  </si>
  <si>
    <t>Perf</t>
  </si>
  <si>
    <t>TM</t>
  </si>
  <si>
    <t>Routine Set</t>
  </si>
  <si>
    <t>Land tests (30%)</t>
  </si>
  <si>
    <t>Overall Score</t>
  </si>
  <si>
    <t>Average 5th Mark</t>
  </si>
  <si>
    <t>Average 4th Mark</t>
  </si>
  <si>
    <t>Av-H&amp;L</t>
  </si>
  <si>
    <t>lowest</t>
  </si>
  <si>
    <t>highest</t>
  </si>
  <si>
    <t>Highest</t>
  </si>
  <si>
    <t>Lowest</t>
  </si>
  <si>
    <t>Hybrid 1</t>
  </si>
  <si>
    <t>Transitional Movements</t>
  </si>
  <si>
    <t>Performance</t>
  </si>
  <si>
    <t>Hybrid 2</t>
  </si>
  <si>
    <t>Final score</t>
  </si>
  <si>
    <t>High Jumps</t>
  </si>
  <si>
    <t>Push-ups</t>
  </si>
  <si>
    <t>Points PU</t>
  </si>
  <si>
    <t>Height Panel</t>
  </si>
  <si>
    <t xml:space="preserve">Start 1 for </t>
  </si>
  <si>
    <t>Average A</t>
  </si>
  <si>
    <t>Average B</t>
  </si>
  <si>
    <t>Average C</t>
  </si>
  <si>
    <t>Average D</t>
  </si>
  <si>
    <t>Average E</t>
  </si>
  <si>
    <t>Final Score Heights</t>
  </si>
  <si>
    <t xml:space="preserve">St# </t>
  </si>
  <si>
    <t>missing scul (-0.5)</t>
  </si>
  <si>
    <t>Deduction  traveling (0.5)</t>
  </si>
  <si>
    <t>Figures Quali</t>
  </si>
  <si>
    <t>Figures Final</t>
  </si>
  <si>
    <t>Max score</t>
  </si>
  <si>
    <t>Figures Results</t>
  </si>
  <si>
    <t>Ariana R.</t>
  </si>
  <si>
    <t>Walkover</t>
  </si>
  <si>
    <t>Ariana Rotation</t>
  </si>
  <si>
    <t>Core Strength</t>
  </si>
  <si>
    <t>Jack Knives</t>
  </si>
  <si>
    <t>V-Sit</t>
  </si>
  <si>
    <t>Candle Stick</t>
  </si>
  <si>
    <t>Stand Leg Ext</t>
  </si>
  <si>
    <t>Right</t>
  </si>
  <si>
    <t>Left</t>
  </si>
  <si>
    <t>Basic Acro</t>
  </si>
  <si>
    <t>Final Score</t>
  </si>
  <si>
    <t>Provisionary Card</t>
  </si>
  <si>
    <t>Label Club</t>
  </si>
  <si>
    <t>VA</t>
  </si>
  <si>
    <t>ASB</t>
  </si>
  <si>
    <t>Environment</t>
  </si>
  <si>
    <t>CNM</t>
  </si>
  <si>
    <t>MN</t>
  </si>
  <si>
    <t>RFN</t>
  </si>
  <si>
    <t>SRSO</t>
  </si>
  <si>
    <t>LA</t>
  </si>
  <si>
    <t>AVERAGE Score Land</t>
  </si>
  <si>
    <t>AVERAGE Score Water</t>
  </si>
  <si>
    <t>BB/BC</t>
  </si>
  <si>
    <t>Leg/Feet Extension</t>
  </si>
  <si>
    <t>Points SQ</t>
  </si>
  <si>
    <t>Points HJ</t>
  </si>
  <si>
    <t>YOUTH PISTE 2025 - Figures Results (without ZEROs)</t>
  </si>
  <si>
    <t>TALENT CARD</t>
  </si>
  <si>
    <t>Same</t>
  </si>
  <si>
    <t>Removed</t>
  </si>
  <si>
    <t>ACRONYM</t>
  </si>
  <si>
    <t>SOCE</t>
  </si>
  <si>
    <t>SOTCN</t>
  </si>
  <si>
    <t>SOTCR</t>
  </si>
  <si>
    <t>Description</t>
  </si>
  <si>
    <t>to ELITE national team members</t>
  </si>
  <si>
    <t>to NATIONAL team members</t>
  </si>
  <si>
    <t>Version</t>
  </si>
  <si>
    <t xml:space="preserve">/10 Normalization FACTOR </t>
  </si>
  <si>
    <t xml:space="preserve">/100 Normalization FACTOR </t>
  </si>
  <si>
    <t>Av. Score (A-E)</t>
  </si>
  <si>
    <t>Total / 100</t>
  </si>
  <si>
    <t>SOTCNR</t>
  </si>
  <si>
    <t>ELITE</t>
  </si>
  <si>
    <t>NATIONAL / REGIONAL</t>
  </si>
  <si>
    <t>NATIONAL</t>
  </si>
  <si>
    <t>REGIONAL</t>
  </si>
  <si>
    <t>Select from the Drop Down List</t>
  </si>
  <si>
    <t>to REGIONAL team members / athletes who reached the minimum required points</t>
  </si>
  <si>
    <t>Leg ext.</t>
  </si>
  <si>
    <t>Feet ext.</t>
  </si>
  <si>
    <t>YOB</t>
  </si>
  <si>
    <t>SURNAME Name</t>
  </si>
  <si>
    <t>Date</t>
  </si>
  <si>
    <t>Note</t>
  </si>
  <si>
    <t>Edited by</t>
  </si>
  <si>
    <t>Daniela Lietti</t>
  </si>
  <si>
    <t>correction on Propulsion + Routine averages -&gt; they were mixed up beetween different lines</t>
  </si>
  <si>
    <t>row / cells / columns FORMAT adjusted accordingly to the one in the Score Sheets -&gt; PLEASE DO NOT CHANGE IT!!</t>
  </si>
  <si>
    <t>Freezed panes to better view and fill the respective line per swimmer</t>
  </si>
  <si>
    <t>automatic filling of the Start List columns (Swimmer / YOB / Club) in each sheet -&gt; only the main sheet 'Start List Youth' MUST BE CHANGED for correction</t>
  </si>
  <si>
    <t>Added Drop Down List for TALENT CARD assignment</t>
  </si>
  <si>
    <t>BB / BC DD per category</t>
  </si>
  <si>
    <t>Category</t>
  </si>
  <si>
    <t>BC3</t>
  </si>
  <si>
    <t>KIDS</t>
  </si>
  <si>
    <t>YOUTH</t>
  </si>
  <si>
    <t>JUN-ELI</t>
  </si>
  <si>
    <t>BB3</t>
  </si>
  <si>
    <t>-</t>
  </si>
  <si>
    <t xml:space="preserve">Environment per Category </t>
  </si>
  <si>
    <t>NON LABEL CLUBS = 1.0</t>
  </si>
  <si>
    <t>2025_001</t>
  </si>
  <si>
    <t>Label Club factors correted per each category, respectively (added by Fabrizio)</t>
  </si>
  <si>
    <t>KIDS: Arch &amp; Flexi Grids updated (removed no longer needed values)</t>
  </si>
  <si>
    <t>BB &amp; BC factors updated per each Category, respectively</t>
  </si>
  <si>
    <t>Max rechable score</t>
  </si>
  <si>
    <t>added Grid for BB/BC DD values per category</t>
  </si>
  <si>
    <t>13/2/2025</t>
  </si>
  <si>
    <t>Swimming Junior</t>
  </si>
  <si>
    <t>Swimming Elite</t>
  </si>
  <si>
    <t>Propulsion Junior</t>
  </si>
  <si>
    <t>Propulsion Elite</t>
  </si>
  <si>
    <t>eliminare dopo aver copiato</t>
  </si>
  <si>
    <t>JUN-ELI Evaluation SCALES</t>
  </si>
  <si>
    <t>JUNIOR-ELITE</t>
  </si>
  <si>
    <t>J/E</t>
  </si>
  <si>
    <t>J</t>
  </si>
  <si>
    <t>COSENTINO Francesco</t>
  </si>
  <si>
    <t>PORTIER-MARET Noemi</t>
  </si>
  <si>
    <t>FILIPOVIC Liliana</t>
  </si>
  <si>
    <t>ARTIFONI Clara</t>
  </si>
  <si>
    <t>CASATI Greta</t>
  </si>
  <si>
    <t>TALLERI Samantha</t>
  </si>
  <si>
    <t>CARNOVALE Sabrina</t>
  </si>
  <si>
    <t>AMBROGI Sofia</t>
  </si>
  <si>
    <t>BIZZOZERO Victoria</t>
  </si>
  <si>
    <t>RADAELLI Giulia</t>
  </si>
  <si>
    <t>LLERENA HIDALGO Oceane</t>
  </si>
  <si>
    <t>REULET Letizia</t>
  </si>
  <si>
    <t>CUENI Anna</t>
  </si>
  <si>
    <t>SCHENK Lilou</t>
  </si>
  <si>
    <t>PISCITELLO Zélie</t>
  </si>
  <si>
    <t>D'AGOSTINO Laura</t>
  </si>
  <si>
    <t>HEIZMANN Lana</t>
  </si>
  <si>
    <t>URSPRUNG Svea</t>
  </si>
  <si>
    <t>CESAR Suany</t>
  </si>
  <si>
    <t>BLASER Nélia</t>
  </si>
  <si>
    <t>PANZA Leila</t>
  </si>
  <si>
    <t>ROULLIER Eva</t>
  </si>
  <si>
    <r>
      <t>R</t>
    </r>
    <r>
      <rPr>
        <sz val="10"/>
        <color theme="1"/>
        <rFont val="Calibri"/>
        <family val="2"/>
      </rPr>
      <t>Ü</t>
    </r>
    <r>
      <rPr>
        <sz val="10"/>
        <color theme="1"/>
        <rFont val="Arial"/>
        <family val="2"/>
      </rPr>
      <t>EGG Lena</t>
    </r>
  </si>
  <si>
    <t>DUDNIK Nelli</t>
  </si>
  <si>
    <t>AESCHBACHER Anna-Sophia</t>
  </si>
  <si>
    <t>ZUCCHETTO Chiara</t>
  </si>
  <si>
    <t>HASLER Yael</t>
  </si>
  <si>
    <t>MICHEL Aimée</t>
  </si>
  <si>
    <t>NAKOURI Sofia</t>
  </si>
  <si>
    <r>
      <t>P</t>
    </r>
    <r>
      <rPr>
        <sz val="11"/>
        <color theme="1"/>
        <rFont val="Calibri"/>
        <family val="2"/>
      </rPr>
      <t>Ä</t>
    </r>
    <r>
      <rPr>
        <sz val="11"/>
        <color theme="1"/>
        <rFont val="Arial Narrow"/>
        <family val="2"/>
      </rPr>
      <t>FFGEN Siri Charlotte</t>
    </r>
  </si>
  <si>
    <t>MARCLAY Iris</t>
  </si>
  <si>
    <t>KRONAUER Daria</t>
  </si>
  <si>
    <r>
      <t>H</t>
    </r>
    <r>
      <rPr>
        <sz val="11"/>
        <color theme="1"/>
        <rFont val="Calibri"/>
        <family val="2"/>
      </rPr>
      <t>Ö</t>
    </r>
    <r>
      <rPr>
        <sz val="11"/>
        <color theme="1"/>
        <rFont val="Arial Narrow"/>
        <family val="2"/>
      </rPr>
      <t>NER Ixchel</t>
    </r>
  </si>
  <si>
    <t>MARAI Anaïs</t>
  </si>
  <si>
    <t>WILLIMANN Léni</t>
  </si>
  <si>
    <t>EMCH Nadja</t>
  </si>
  <si>
    <t>KREBS Sima</t>
  </si>
  <si>
    <t>ZAHND Shirley</t>
  </si>
  <si>
    <t>SCHLEICH Sarah</t>
  </si>
  <si>
    <t>PRINCE Polly</t>
  </si>
  <si>
    <t>ROBERT Kelia</t>
  </si>
  <si>
    <t>DERY Mia</t>
  </si>
  <si>
    <t>START Daphné</t>
  </si>
  <si>
    <t>BORNAY Luna</t>
  </si>
  <si>
    <t>PIETROPAOLO Luciana</t>
  </si>
  <si>
    <t>REGARD Juliette</t>
  </si>
  <si>
    <t>PANAIT Amira Natalia</t>
  </si>
  <si>
    <t>VILBERT Maeva</t>
  </si>
  <si>
    <t>AMATO Lilou</t>
  </si>
  <si>
    <r>
      <t>H</t>
    </r>
    <r>
      <rPr>
        <sz val="11"/>
        <color theme="1"/>
        <rFont val="Calibri"/>
        <family val="2"/>
      </rPr>
      <t>Ä</t>
    </r>
    <r>
      <rPr>
        <sz val="11"/>
        <color theme="1"/>
        <rFont val="Arial Narrow"/>
        <family val="2"/>
      </rPr>
      <t>UPTLI Emma</t>
    </r>
  </si>
  <si>
    <t>EHRISMANN Aylin</t>
  </si>
  <si>
    <t>HALBEISEN Melody</t>
  </si>
  <si>
    <t>HAK Anastasia</t>
  </si>
  <si>
    <t>GUGGISBERG Allegra</t>
  </si>
  <si>
    <t>BATTILANA Jacinthe</t>
  </si>
  <si>
    <t>LYSYUK Martina</t>
  </si>
  <si>
    <t>LEONARD Capucine</t>
  </si>
  <si>
    <t>BAUER Liliane</t>
  </si>
  <si>
    <t>DERY Nili</t>
  </si>
  <si>
    <t>TOBERER Anna-Lisa</t>
  </si>
  <si>
    <t>CAREAU Annabelle</t>
  </si>
  <si>
    <t>WEBER Mélya</t>
  </si>
  <si>
    <t>ISLER Meret</t>
  </si>
  <si>
    <t>Start List - JUNIOR-ELITE PISTE 2025</t>
  </si>
  <si>
    <t>Height in 25m pool, Upper Body Combination, Standing Leg Extension at 90°</t>
  </si>
  <si>
    <t>Routine Set in 25m pool, Propulsion Combination in 50m pool, Ariana + Walkover, Lower Body Combination, Active Flexibility</t>
  </si>
  <si>
    <t>Body Boost-Barracuda in 25m pool</t>
  </si>
  <si>
    <t>Second part of Butterfly element</t>
  </si>
  <si>
    <t>Core Strength, Basic Acrobatic</t>
  </si>
  <si>
    <t>Water tests (70%)</t>
  </si>
  <si>
    <t>Active Flexi</t>
  </si>
  <si>
    <t>score in tens</t>
  </si>
  <si>
    <t>STAND LEG</t>
  </si>
  <si>
    <t>ACTIVE Flex</t>
  </si>
  <si>
    <t>Total fullfiled positions</t>
  </si>
  <si>
    <t>Total Score</t>
  </si>
  <si>
    <t>Active Flexibility</t>
  </si>
  <si>
    <t>Leg &amp; Feet Extention</t>
  </si>
  <si>
    <t>Split</t>
  </si>
  <si>
    <t>Arch + Nova</t>
  </si>
  <si>
    <t>Flexibility in the Water - ARIANA + WOLKOVER</t>
  </si>
  <si>
    <t>Flexibility in the Water - Second Part BUTTERFLY ELEMENT</t>
  </si>
  <si>
    <t>Flexibility 1 + 2</t>
  </si>
  <si>
    <t>Normalized Ariana</t>
  </si>
  <si>
    <t>Normalized Wolkover</t>
  </si>
  <si>
    <t>Normalized Split</t>
  </si>
  <si>
    <t>Normalized Arch + Nova</t>
  </si>
  <si>
    <t>TRE1a</t>
  </si>
  <si>
    <t>Hy1</t>
  </si>
  <si>
    <t>TRE2a</t>
  </si>
  <si>
    <t>TRE3a</t>
  </si>
  <si>
    <t>Hy2</t>
  </si>
  <si>
    <t>T.M.</t>
  </si>
  <si>
    <t>Perf.</t>
  </si>
  <si>
    <t>T-TRE 1a</t>
  </si>
  <si>
    <t>T-TRE 3a</t>
  </si>
  <si>
    <t>T-TRE 2a</t>
  </si>
  <si>
    <t>av</t>
  </si>
  <si>
    <t>BM</t>
  </si>
  <si>
    <t>tot</t>
  </si>
  <si>
    <t>Judge 4</t>
  </si>
  <si>
    <t>Judge 5</t>
  </si>
  <si>
    <t/>
  </si>
  <si>
    <t>RÜEGG Lena</t>
  </si>
  <si>
    <t>PÄFFGEN Siri Charlotte</t>
  </si>
  <si>
    <t>HÖNER Ixchel</t>
  </si>
  <si>
    <t>HÄUPTLI Emma</t>
  </si>
  <si>
    <t>Scores - Penalties for COUNTS not respected</t>
  </si>
  <si>
    <t>Score in units</t>
  </si>
  <si>
    <t>score in units</t>
  </si>
  <si>
    <t xml:space="preserve">Averaged scores - BM </t>
  </si>
  <si>
    <t>Environment Factor</t>
  </si>
  <si>
    <t>OVERALL * Env</t>
  </si>
  <si>
    <t>LAND*0.3+WATER*0.7</t>
  </si>
  <si>
    <t>*DNS*</t>
  </si>
  <si>
    <t xml:space="preserve"> </t>
  </si>
  <si>
    <t>Start  JUN-ELI</t>
  </si>
  <si>
    <t>count errors</t>
  </si>
  <si>
    <r>
      <t xml:space="preserve">Total Results </t>
    </r>
    <r>
      <rPr>
        <b/>
        <sz val="16"/>
        <color rgb="FFFF0000"/>
        <rFont val="Arial Narrow"/>
        <family val="2"/>
      </rPr>
      <t xml:space="preserve">JUN-ELI </t>
    </r>
    <r>
      <rPr>
        <b/>
        <sz val="16"/>
        <color theme="1"/>
        <rFont val="Arial Narrow"/>
        <family val="2"/>
      </rPr>
      <t>PISTE 2025</t>
    </r>
  </si>
  <si>
    <r>
      <rPr>
        <b/>
        <sz val="16"/>
        <color theme="0"/>
        <rFont val="Arial Narrow"/>
        <family val="2"/>
      </rPr>
      <t xml:space="preserve">JUN-ELI </t>
    </r>
    <r>
      <rPr>
        <b/>
        <sz val="16"/>
        <color theme="1"/>
        <rFont val="Arial Narrow"/>
        <family val="2"/>
      </rPr>
      <t xml:space="preserve">PISTE 2025 - Detail Results/Ranking </t>
    </r>
    <r>
      <rPr>
        <b/>
        <sz val="16"/>
        <rFont val="Arial Narrow"/>
        <family val="2"/>
      </rPr>
      <t>Core Strength</t>
    </r>
  </si>
  <si>
    <r>
      <rPr>
        <b/>
        <sz val="16"/>
        <color theme="0"/>
        <rFont val="Arial Narrow"/>
        <family val="2"/>
      </rPr>
      <t xml:space="preserve">JUN-ELI </t>
    </r>
    <r>
      <rPr>
        <b/>
        <sz val="16"/>
        <color theme="1"/>
        <rFont val="Arial Narrow"/>
        <family val="2"/>
      </rPr>
      <t>PISTE 2025 - Detail Results/Ranking Splits - Arch - Extension</t>
    </r>
  </si>
  <si>
    <r>
      <rPr>
        <b/>
        <sz val="16"/>
        <color theme="0"/>
        <rFont val="Arial Narrow"/>
        <family val="2"/>
      </rPr>
      <t xml:space="preserve">JUN-ELI </t>
    </r>
    <r>
      <rPr>
        <b/>
        <sz val="16"/>
        <color theme="1"/>
        <rFont val="Arial Narrow"/>
        <family val="2"/>
      </rPr>
      <t>PISTE 2025 - Detail Results/Ranking Stand Leg Ext</t>
    </r>
  </si>
  <si>
    <t>JUN-ELI PISTE 2025 - Detail Results/Ranking Basic Acro</t>
  </si>
  <si>
    <t>JUN-ELI PISTE 2025 - Detail Results/Ranking Bodyboost/Barracuda</t>
  </si>
  <si>
    <t>JUN-ELI PISTE 2025 - Detail Results - Height</t>
  </si>
  <si>
    <r>
      <t xml:space="preserve">JUN-ELI PISTE 2025 -Detail Results/Ranking - </t>
    </r>
    <r>
      <rPr>
        <b/>
        <sz val="16"/>
        <color rgb="FFFF0000"/>
        <rFont val="Arial Narrow"/>
        <family val="2"/>
      </rPr>
      <t>Flexibility in water</t>
    </r>
  </si>
  <si>
    <r>
      <t>JUN-ELI PISTE 2025 - Detail Results/Ranking -</t>
    </r>
    <r>
      <rPr>
        <b/>
        <sz val="16"/>
        <color rgb="FFFF0000"/>
        <rFont val="Arial Narrow"/>
        <family val="2"/>
      </rPr>
      <t xml:space="preserve"> Routine Set</t>
    </r>
  </si>
  <si>
    <t>Total Results JUN-ELI PISTE 2025</t>
  </si>
  <si>
    <t>Regional/National*</t>
  </si>
  <si>
    <t>Elite*</t>
  </si>
  <si>
    <t>Regional/National/Elite*</t>
  </si>
  <si>
    <t>*will be distributed only respective activity is confirmed</t>
  </si>
  <si>
    <t>Catch up: Regional/National*</t>
  </si>
  <si>
    <t>Regional*</t>
  </si>
  <si>
    <r>
      <rPr>
        <b/>
        <sz val="16"/>
        <color theme="0"/>
        <rFont val="Arial Narrow"/>
        <family val="2"/>
      </rPr>
      <t>JUN-ELI</t>
    </r>
    <r>
      <rPr>
        <b/>
        <sz val="16"/>
        <color theme="1"/>
        <rFont val="Arial Narrow"/>
        <family val="2"/>
      </rPr>
      <t xml:space="preserve"> PISTE 2025 - Detail Results/Ranking Pt. 1.3.1 Upper &amp; Lower Body</t>
    </r>
  </si>
  <si>
    <r>
      <rPr>
        <b/>
        <sz val="16"/>
        <color theme="0"/>
        <rFont val="Arial Narrow"/>
        <family val="2"/>
      </rPr>
      <t xml:space="preserve">JUN-ELI </t>
    </r>
    <r>
      <rPr>
        <b/>
        <sz val="16"/>
        <color theme="1"/>
        <rFont val="Arial Narrow"/>
        <family val="2"/>
      </rPr>
      <t xml:space="preserve">PISTE 2025 - Detail Results/Ranking </t>
    </r>
    <r>
      <rPr>
        <b/>
        <sz val="16"/>
        <rFont val="Arial Narrow"/>
        <family val="2"/>
      </rPr>
      <t>Propulsion Combination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</si>
</sst>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 * #,##0.00_ ;_ * \-#,##0.00_ ;_ * &quot;-&quot;??_ ;_ @_ "/>
    <numFmt numFmtId="164" formatCode="_-* #,##0.00_-;\-* #,##0.00_-;_-* &quot;-&quot;??_-;_-@_-"/>
    <numFmt numFmtId="165" formatCode="0.0"/>
    <numFmt numFmtId="166" formatCode="0.0000"/>
    <numFmt numFmtId="167" formatCode="_ * #,##0.0000_ ;_ * \-#,##0.0000_ ;_ * &quot;-&quot;??_ ;_ @_ "/>
    <numFmt numFmtId="168" formatCode="0.0000_ ;[Red]\-0.0000\ "/>
    <numFmt numFmtId="169" formatCode="_ * #,##0.0_ ;_ * \-#,##0.0_ ;_ * &quot;-&quot;??_ ;_ @_ "/>
    <numFmt numFmtId="170" formatCode="_ * #,##0_ ;_ * \-#,##0_ ;_ * &quot;-&quot;??_ ;_ @_ "/>
    <numFmt numFmtId="171" formatCode="0.00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1"/>
      <color theme="1"/>
      <name val="Calibri"/>
      <family val="2"/>
      <scheme val="minor"/>
    </font>
    <font>
      <b/>
      <i/>
      <sz val="11"/>
      <color theme="1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10"/>
      <name val="Arial"/>
      <family val="2"/>
    </font>
    <font>
      <sz val="11"/>
      <color theme="0" tint="-0.249977111117893"/>
      <name val="Arial Narrow"/>
      <family val="2"/>
    </font>
    <font>
      <sz val="8"/>
      <name val="Calibri"/>
      <family val="2"/>
      <scheme val="minor"/>
    </font>
    <font>
      <sz val="10"/>
      <color theme="1"/>
      <name val="Hind Light"/>
      <family val="2"/>
    </font>
    <font>
      <b/>
      <sz val="16"/>
      <color theme="1"/>
      <name val="Arial Narrow"/>
      <family val="2"/>
    </font>
    <font>
      <b/>
      <sz val="16"/>
      <color rgb="FFFF0000"/>
      <name val="Arial Narrow"/>
      <family val="2"/>
    </font>
    <font>
      <b/>
      <sz val="16"/>
      <name val="Arial Narrow"/>
      <family val="2"/>
    </font>
    <font>
      <b/>
      <sz val="11"/>
      <color theme="0"/>
      <name val="Arial Narrow"/>
      <family val="2"/>
    </font>
    <font>
      <sz val="16"/>
      <color theme="1"/>
      <name val="Arial Narrow"/>
      <family val="2"/>
    </font>
    <font>
      <b/>
      <sz val="16"/>
      <color theme="0"/>
      <name val="Arial Narrow"/>
      <family val="2"/>
    </font>
    <font>
      <sz val="14"/>
      <color theme="1"/>
      <name val="Arial Narrow"/>
      <family val="2"/>
    </font>
    <font>
      <b/>
      <sz val="14"/>
      <color theme="1"/>
      <name val="Arial Narrow"/>
      <family val="2"/>
    </font>
    <font>
      <b/>
      <i/>
      <sz val="14"/>
      <color theme="1"/>
      <name val="Arial Narrow"/>
      <family val="2"/>
    </font>
    <font>
      <b/>
      <sz val="14"/>
      <name val="Arial Narrow"/>
      <family val="2"/>
    </font>
    <font>
      <b/>
      <sz val="12"/>
      <color theme="1"/>
      <name val="Arial Narrow"/>
      <family val="2"/>
    </font>
    <font>
      <b/>
      <sz val="12"/>
      <name val="Arial Narrow"/>
      <family val="2"/>
    </font>
    <font>
      <b/>
      <sz val="18"/>
      <color theme="1"/>
      <name val="Arial Narrow"/>
      <family val="2"/>
    </font>
    <font>
      <sz val="11"/>
      <color theme="1"/>
      <name val="Calibri"/>
      <family val="2"/>
    </font>
    <font>
      <sz val="10"/>
      <color theme="1"/>
      <name val="Arial"/>
      <family val="2"/>
    </font>
    <font>
      <sz val="10"/>
      <color theme="1"/>
      <name val="Calibri"/>
      <family val="2"/>
    </font>
    <font>
      <strike/>
      <sz val="11"/>
      <color theme="1"/>
      <name val="Arial Narrow"/>
      <family val="2"/>
    </font>
    <font>
      <strike/>
      <sz val="11"/>
      <name val="Arial Narrow"/>
      <family val="2"/>
    </font>
    <font>
      <strike/>
      <sz val="11"/>
      <color rgb="FFFF0000"/>
      <name val="Arial Narrow"/>
      <family val="2"/>
    </font>
    <font>
      <b/>
      <strike/>
      <sz val="11"/>
      <color rgb="FFFF0000"/>
      <name val="Arial Narrow"/>
      <family val="2"/>
    </font>
  </fonts>
  <fills count="2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81C0FF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B0FF8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967D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5" tint="0.79998168889431442"/>
        <bgColor indexed="64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5">
    <xf numFmtId="0" fontId="0" fillId="0" borderId="0"/>
    <xf numFmtId="16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/>
    <xf numFmtId="0" fontId="10" fillId="0" borderId="0"/>
  </cellStyleXfs>
  <cellXfs count="928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 applyAlignment="1">
      <alignment vertical="center"/>
    </xf>
    <xf numFmtId="165" fontId="1" fillId="0" borderId="0" xfId="0" applyNumberFormat="1" applyFont="1" applyAlignment="1">
      <alignment horizontal="center"/>
    </xf>
    <xf numFmtId="166" fontId="2" fillId="0" borderId="0" xfId="0" applyNumberFormat="1" applyFont="1" applyAlignment="1">
      <alignment horizontal="center"/>
    </xf>
    <xf numFmtId="166" fontId="5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2" fillId="0" borderId="38" xfId="0" applyFont="1" applyBorder="1" applyAlignment="1">
      <alignment horizontal="left" vertical="center"/>
    </xf>
    <xf numFmtId="0" fontId="2" fillId="0" borderId="7" xfId="0" applyFont="1" applyBorder="1" applyAlignment="1">
      <alignment vertical="center"/>
    </xf>
    <xf numFmtId="1" fontId="1" fillId="0" borderId="18" xfId="0" applyNumberFormat="1" applyFont="1" applyBorder="1" applyAlignment="1">
      <alignment horizontal="center"/>
    </xf>
    <xf numFmtId="0" fontId="1" fillId="7" borderId="0" xfId="0" applyFont="1" applyFill="1"/>
    <xf numFmtId="1" fontId="1" fillId="0" borderId="10" xfId="0" applyNumberFormat="1" applyFont="1" applyBorder="1" applyAlignment="1">
      <alignment horizontal="center"/>
    </xf>
    <xf numFmtId="2" fontId="1" fillId="0" borderId="0" xfId="0" applyNumberFormat="1" applyFont="1" applyAlignment="1">
      <alignment horizontal="center"/>
    </xf>
    <xf numFmtId="2" fontId="1" fillId="13" borderId="10" xfId="0" applyNumberFormat="1" applyFont="1" applyFill="1" applyBorder="1" applyAlignment="1">
      <alignment horizontal="center"/>
    </xf>
    <xf numFmtId="2" fontId="1" fillId="2" borderId="10" xfId="0" applyNumberFormat="1" applyFont="1" applyFill="1" applyBorder="1" applyAlignment="1">
      <alignment horizontal="center"/>
    </xf>
    <xf numFmtId="2" fontId="1" fillId="14" borderId="10" xfId="0" applyNumberFormat="1" applyFont="1" applyFill="1" applyBorder="1" applyAlignment="1">
      <alignment horizontal="center"/>
    </xf>
    <xf numFmtId="2" fontId="1" fillId="15" borderId="10" xfId="0" applyNumberFormat="1" applyFont="1" applyFill="1" applyBorder="1" applyAlignment="1">
      <alignment horizontal="center"/>
    </xf>
    <xf numFmtId="2" fontId="1" fillId="16" borderId="10" xfId="0" applyNumberFormat="1" applyFont="1" applyFill="1" applyBorder="1" applyAlignment="1">
      <alignment horizontal="center"/>
    </xf>
    <xf numFmtId="2" fontId="1" fillId="13" borderId="0" xfId="0" applyNumberFormat="1" applyFont="1" applyFill="1" applyAlignment="1">
      <alignment horizontal="center"/>
    </xf>
    <xf numFmtId="2" fontId="1" fillId="14" borderId="0" xfId="0" applyNumberFormat="1" applyFont="1" applyFill="1" applyAlignment="1">
      <alignment horizontal="center"/>
    </xf>
    <xf numFmtId="2" fontId="1" fillId="15" borderId="0" xfId="0" applyNumberFormat="1" applyFont="1" applyFill="1" applyAlignment="1">
      <alignment horizontal="center"/>
    </xf>
    <xf numFmtId="2" fontId="1" fillId="16" borderId="0" xfId="0" applyNumberFormat="1" applyFont="1" applyFill="1" applyAlignment="1">
      <alignment horizontal="center"/>
    </xf>
    <xf numFmtId="165" fontId="2" fillId="12" borderId="40" xfId="0" applyNumberFormat="1" applyFont="1" applyFill="1" applyBorder="1" applyAlignment="1">
      <alignment vertical="center"/>
    </xf>
    <xf numFmtId="165" fontId="2" fillId="12" borderId="41" xfId="0" applyNumberFormat="1" applyFont="1" applyFill="1" applyBorder="1" applyAlignment="1">
      <alignment vertical="center"/>
    </xf>
    <xf numFmtId="165" fontId="2" fillId="12" borderId="42" xfId="0" applyNumberFormat="1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" fontId="1" fillId="0" borderId="11" xfId="0" applyNumberFormat="1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1" fontId="1" fillId="0" borderId="12" xfId="0" applyNumberFormat="1" applyFont="1" applyBorder="1" applyAlignment="1">
      <alignment horizontal="center"/>
    </xf>
    <xf numFmtId="0" fontId="2" fillId="0" borderId="39" xfId="0" applyFont="1" applyBorder="1" applyAlignment="1">
      <alignment horizontal="left" vertical="center"/>
    </xf>
    <xf numFmtId="1" fontId="1" fillId="0" borderId="44" xfId="0" applyNumberFormat="1" applyFont="1" applyBorder="1" applyAlignment="1">
      <alignment horizontal="center"/>
    </xf>
    <xf numFmtId="1" fontId="2" fillId="19" borderId="71" xfId="0" applyNumberFormat="1" applyFont="1" applyFill="1" applyBorder="1" applyAlignment="1">
      <alignment horizontal="center" vertical="center"/>
    </xf>
    <xf numFmtId="1" fontId="2" fillId="19" borderId="70" xfId="0" applyNumberFormat="1" applyFont="1" applyFill="1" applyBorder="1" applyAlignment="1">
      <alignment horizontal="center" vertical="center"/>
    </xf>
    <xf numFmtId="1" fontId="2" fillId="19" borderId="72" xfId="0" applyNumberFormat="1" applyFont="1" applyFill="1" applyBorder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1" fillId="0" borderId="18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66" fontId="6" fillId="0" borderId="14" xfId="0" applyNumberFormat="1" applyFont="1" applyBorder="1" applyAlignment="1" applyProtection="1">
      <alignment horizontal="center"/>
      <protection hidden="1"/>
    </xf>
    <xf numFmtId="14" fontId="1" fillId="0" borderId="0" xfId="0" applyNumberFormat="1" applyFont="1"/>
    <xf numFmtId="0" fontId="1" fillId="0" borderId="45" xfId="0" applyFont="1" applyBorder="1"/>
    <xf numFmtId="166" fontId="6" fillId="0" borderId="12" xfId="0" applyNumberFormat="1" applyFont="1" applyBorder="1" applyAlignment="1" applyProtection="1">
      <alignment horizontal="center"/>
      <protection hidden="1"/>
    </xf>
    <xf numFmtId="1" fontId="6" fillId="0" borderId="14" xfId="0" applyNumberFormat="1" applyFont="1" applyBorder="1" applyAlignment="1">
      <alignment horizontal="center"/>
    </xf>
    <xf numFmtId="1" fontId="6" fillId="0" borderId="12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1" fontId="1" fillId="0" borderId="0" xfId="0" applyNumberFormat="1" applyFont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67" fontId="1" fillId="0" borderId="62" xfId="2" applyNumberFormat="1" applyFont="1" applyFill="1" applyBorder="1" applyAlignment="1">
      <alignment horizontal="center" vertical="center"/>
    </xf>
    <xf numFmtId="167" fontId="1" fillId="0" borderId="59" xfId="2" applyNumberFormat="1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2" fontId="1" fillId="0" borderId="10" xfId="0" applyNumberFormat="1" applyFont="1" applyBorder="1" applyAlignment="1">
      <alignment horizontal="center" vertical="center"/>
    </xf>
    <xf numFmtId="167" fontId="1" fillId="0" borderId="22" xfId="2" applyNumberFormat="1" applyFont="1" applyFill="1" applyBorder="1" applyAlignment="1">
      <alignment horizontal="center" vertical="center"/>
    </xf>
    <xf numFmtId="167" fontId="1" fillId="0" borderId="60" xfId="2" applyNumberFormat="1" applyFont="1" applyFill="1" applyBorder="1" applyAlignment="1">
      <alignment horizontal="center" vertical="center"/>
    </xf>
    <xf numFmtId="0" fontId="1" fillId="7" borderId="0" xfId="0" applyFont="1" applyFill="1" applyAlignment="1">
      <alignment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167" fontId="1" fillId="0" borderId="74" xfId="2" applyNumberFormat="1" applyFont="1" applyFill="1" applyBorder="1" applyAlignment="1">
      <alignment horizontal="center" vertical="center"/>
    </xf>
    <xf numFmtId="165" fontId="2" fillId="0" borderId="49" xfId="0" applyNumberFormat="1" applyFont="1" applyBorder="1" applyAlignment="1">
      <alignment horizontal="center" vertical="center"/>
    </xf>
    <xf numFmtId="2" fontId="1" fillId="13" borderId="57" xfId="0" applyNumberFormat="1" applyFont="1" applyFill="1" applyBorder="1" applyAlignment="1">
      <alignment horizontal="center"/>
    </xf>
    <xf numFmtId="166" fontId="2" fillId="0" borderId="0" xfId="0" applyNumberFormat="1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66" xfId="0" applyFont="1" applyBorder="1" applyAlignment="1">
      <alignment horizontal="center" vertical="center"/>
    </xf>
    <xf numFmtId="1" fontId="1" fillId="0" borderId="8" xfId="0" applyNumberFormat="1" applyFont="1" applyBorder="1" applyAlignment="1">
      <alignment horizontal="center" vertical="center"/>
    </xf>
    <xf numFmtId="166" fontId="1" fillId="13" borderId="68" xfId="0" applyNumberFormat="1" applyFont="1" applyFill="1" applyBorder="1" applyAlignment="1">
      <alignment horizontal="center" vertical="center"/>
    </xf>
    <xf numFmtId="166" fontId="1" fillId="13" borderId="9" xfId="0" applyNumberFormat="1" applyFont="1" applyFill="1" applyBorder="1" applyAlignment="1">
      <alignment horizontal="center" vertical="center"/>
    </xf>
    <xf numFmtId="166" fontId="1" fillId="13" borderId="57" xfId="0" applyNumberFormat="1" applyFont="1" applyFill="1" applyBorder="1" applyAlignment="1">
      <alignment horizontal="center" vertical="center"/>
    </xf>
    <xf numFmtId="166" fontId="1" fillId="2" borderId="22" xfId="0" applyNumberFormat="1" applyFont="1" applyFill="1" applyBorder="1" applyAlignment="1">
      <alignment horizontal="center" vertical="center"/>
    </xf>
    <xf numFmtId="166" fontId="1" fillId="2" borderId="9" xfId="0" applyNumberFormat="1" applyFont="1" applyFill="1" applyBorder="1" applyAlignment="1">
      <alignment horizontal="center" vertical="center"/>
    </xf>
    <xf numFmtId="166" fontId="1" fillId="2" borderId="57" xfId="0" applyNumberFormat="1" applyFont="1" applyFill="1" applyBorder="1" applyAlignment="1">
      <alignment horizontal="center" vertical="center"/>
    </xf>
    <xf numFmtId="166" fontId="1" fillId="14" borderId="22" xfId="0" applyNumberFormat="1" applyFont="1" applyFill="1" applyBorder="1" applyAlignment="1">
      <alignment horizontal="center" vertical="center"/>
    </xf>
    <xf numFmtId="166" fontId="1" fillId="14" borderId="9" xfId="0" applyNumberFormat="1" applyFont="1" applyFill="1" applyBorder="1" applyAlignment="1">
      <alignment horizontal="center" vertical="center"/>
    </xf>
    <xf numFmtId="166" fontId="1" fillId="14" borderId="57" xfId="0" applyNumberFormat="1" applyFont="1" applyFill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67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1" fontId="1" fillId="0" borderId="10" xfId="0" applyNumberFormat="1" applyFont="1" applyBorder="1" applyAlignment="1">
      <alignment horizontal="center" vertical="center"/>
    </xf>
    <xf numFmtId="1" fontId="1" fillId="0" borderId="11" xfId="0" applyNumberFormat="1" applyFont="1" applyBorder="1" applyAlignment="1">
      <alignment horizontal="center" vertical="center"/>
    </xf>
    <xf numFmtId="1" fontId="1" fillId="0" borderId="57" xfId="0" applyNumberFormat="1" applyFont="1" applyBorder="1" applyAlignment="1">
      <alignment horizontal="center" vertical="center"/>
    </xf>
    <xf numFmtId="1" fontId="1" fillId="0" borderId="44" xfId="0" applyNumberFormat="1" applyFont="1" applyBorder="1" applyAlignment="1">
      <alignment horizontal="center" vertical="center"/>
    </xf>
    <xf numFmtId="166" fontId="1" fillId="13" borderId="11" xfId="0" applyNumberFormat="1" applyFont="1" applyFill="1" applyBorder="1" applyAlignment="1">
      <alignment horizontal="center" vertical="center"/>
    </xf>
    <xf numFmtId="166" fontId="1" fillId="2" borderId="11" xfId="0" applyNumberFormat="1" applyFont="1" applyFill="1" applyBorder="1" applyAlignment="1">
      <alignment horizontal="center" vertical="center"/>
    </xf>
    <xf numFmtId="166" fontId="1" fillId="14" borderId="11" xfId="0" applyNumberFormat="1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57" xfId="0" applyFont="1" applyBorder="1" applyAlignment="1">
      <alignment horizontal="center" vertical="center"/>
    </xf>
    <xf numFmtId="0" fontId="6" fillId="0" borderId="26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>
      <alignment horizontal="center" vertical="center"/>
    </xf>
    <xf numFmtId="0" fontId="1" fillId="0" borderId="11" xfId="0" applyFont="1" applyBorder="1" applyAlignment="1" applyProtection="1">
      <alignment vertical="center"/>
      <protection hidden="1"/>
    </xf>
    <xf numFmtId="0" fontId="1" fillId="0" borderId="45" xfId="0" applyFont="1" applyBorder="1" applyAlignment="1">
      <alignment horizontal="center" vertical="center"/>
    </xf>
    <xf numFmtId="0" fontId="1" fillId="0" borderId="58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1" fontId="1" fillId="12" borderId="0" xfId="0" applyNumberFormat="1" applyFont="1" applyFill="1" applyAlignment="1">
      <alignment horizontal="center" vertical="center"/>
    </xf>
    <xf numFmtId="0" fontId="11" fillId="0" borderId="0" xfId="0" applyFont="1" applyAlignment="1">
      <alignment horizontal="left" vertical="center"/>
    </xf>
    <xf numFmtId="165" fontId="1" fillId="0" borderId="0" xfId="0" applyNumberFormat="1" applyFont="1" applyAlignment="1">
      <alignment horizontal="center" vertical="center"/>
    </xf>
    <xf numFmtId="0" fontId="1" fillId="0" borderId="2" xfId="0" applyFont="1" applyBorder="1" applyAlignment="1">
      <alignment vertical="center"/>
    </xf>
    <xf numFmtId="1" fontId="1" fillId="0" borderId="18" xfId="0" applyNumberFormat="1" applyFont="1" applyBorder="1" applyAlignment="1">
      <alignment horizontal="center" vertical="center"/>
    </xf>
    <xf numFmtId="165" fontId="1" fillId="0" borderId="0" xfId="0" applyNumberFormat="1" applyFont="1" applyFill="1" applyAlignment="1">
      <alignment horizontal="center" vertical="center"/>
    </xf>
    <xf numFmtId="1" fontId="1" fillId="0" borderId="0" xfId="0" applyNumberFormat="1" applyFont="1" applyFill="1" applyAlignment="1">
      <alignment horizontal="center" vertical="center"/>
    </xf>
    <xf numFmtId="165" fontId="1" fillId="12" borderId="0" xfId="0" applyNumberFormat="1" applyFont="1" applyFill="1" applyAlignment="1">
      <alignment horizontal="center" vertical="center"/>
    </xf>
    <xf numFmtId="1" fontId="2" fillId="0" borderId="40" xfId="0" applyNumberFormat="1" applyFont="1" applyBorder="1" applyAlignment="1">
      <alignment horizontal="center" vertical="center"/>
    </xf>
    <xf numFmtId="1" fontId="2" fillId="0" borderId="41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166" fontId="5" fillId="0" borderId="0" xfId="0" applyNumberFormat="1" applyFont="1" applyAlignment="1">
      <alignment horizontal="center" vertical="center"/>
    </xf>
    <xf numFmtId="166" fontId="1" fillId="0" borderId="0" xfId="0" applyNumberFormat="1" applyFont="1" applyAlignment="1">
      <alignment horizontal="left" vertical="center"/>
    </xf>
    <xf numFmtId="165" fontId="6" fillId="0" borderId="59" xfId="0" applyNumberFormat="1" applyFont="1" applyBorder="1" applyAlignment="1">
      <alignment horizontal="center" vertical="center"/>
    </xf>
    <xf numFmtId="165" fontId="6" fillId="0" borderId="60" xfId="0" applyNumberFormat="1" applyFont="1" applyBorder="1" applyAlignment="1">
      <alignment horizontal="center" vertical="center"/>
    </xf>
    <xf numFmtId="1" fontId="1" fillId="0" borderId="60" xfId="0" applyNumberFormat="1" applyFont="1" applyBorder="1" applyAlignment="1">
      <alignment horizontal="center" vertical="center"/>
    </xf>
    <xf numFmtId="1" fontId="1" fillId="0" borderId="60" xfId="0" applyNumberFormat="1" applyFont="1" applyFill="1" applyBorder="1" applyAlignment="1">
      <alignment horizontal="center" vertical="center"/>
    </xf>
    <xf numFmtId="1" fontId="1" fillId="0" borderId="57" xfId="0" applyNumberFormat="1" applyFont="1" applyFill="1" applyBorder="1" applyAlignment="1">
      <alignment horizontal="center" vertical="center"/>
    </xf>
    <xf numFmtId="1" fontId="1" fillId="0" borderId="10" xfId="0" applyNumberFormat="1" applyFont="1" applyFill="1" applyBorder="1" applyAlignment="1">
      <alignment horizontal="center" vertical="center"/>
    </xf>
    <xf numFmtId="166" fontId="1" fillId="0" borderId="0" xfId="0" applyNumberFormat="1" applyFont="1" applyAlignment="1">
      <alignment vertical="center"/>
    </xf>
    <xf numFmtId="0" fontId="6" fillId="0" borderId="44" xfId="0" applyFont="1" applyBorder="1" applyAlignment="1" applyProtection="1">
      <alignment horizontal="center" vertical="center"/>
      <protection hidden="1"/>
    </xf>
    <xf numFmtId="0" fontId="2" fillId="0" borderId="0" xfId="0" applyFont="1"/>
    <xf numFmtId="2" fontId="2" fillId="0" borderId="0" xfId="0" applyNumberFormat="1" applyFont="1" applyAlignment="1">
      <alignment horizontal="center"/>
    </xf>
    <xf numFmtId="2" fontId="2" fillId="0" borderId="0" xfId="0" applyNumberFormat="1" applyFont="1" applyAlignment="1">
      <alignment vertical="center"/>
    </xf>
    <xf numFmtId="166" fontId="2" fillId="0" borderId="0" xfId="0" applyNumberFormat="1" applyFont="1" applyAlignment="1">
      <alignment vertical="center"/>
    </xf>
    <xf numFmtId="166" fontId="5" fillId="10" borderId="60" xfId="0" applyNumberFormat="1" applyFont="1" applyFill="1" applyBorder="1" applyAlignment="1">
      <alignment horizontal="center"/>
    </xf>
    <xf numFmtId="165" fontId="2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165" fontId="11" fillId="0" borderId="0" xfId="0" applyNumberFormat="1" applyFont="1" applyAlignment="1">
      <alignment horizontal="center" vertical="center"/>
    </xf>
    <xf numFmtId="165" fontId="15" fillId="0" borderId="0" xfId="0" applyNumberFormat="1" applyFont="1" applyAlignment="1">
      <alignment horizontal="center" vertical="center"/>
    </xf>
    <xf numFmtId="1" fontId="11" fillId="0" borderId="0" xfId="0" applyNumberFormat="1" applyFont="1" applyAlignment="1">
      <alignment horizontal="center" vertical="center"/>
    </xf>
    <xf numFmtId="166" fontId="11" fillId="0" borderId="0" xfId="0" applyNumberFormat="1" applyFont="1" applyAlignment="1">
      <alignment horizontal="center" vertical="center"/>
    </xf>
    <xf numFmtId="165" fontId="2" fillId="0" borderId="0" xfId="0" applyNumberFormat="1" applyFont="1" applyFill="1" applyAlignment="1">
      <alignment vertical="center"/>
    </xf>
    <xf numFmtId="166" fontId="5" fillId="10" borderId="22" xfId="0" applyNumberFormat="1" applyFont="1" applyFill="1" applyBorder="1" applyAlignment="1">
      <alignment horizontal="center" vertical="center"/>
    </xf>
    <xf numFmtId="166" fontId="5" fillId="10" borderId="59" xfId="0" applyNumberFormat="1" applyFont="1" applyFill="1" applyBorder="1" applyAlignment="1">
      <alignment horizontal="center" vertical="center"/>
    </xf>
    <xf numFmtId="166" fontId="5" fillId="10" borderId="30" xfId="0" applyNumberFormat="1" applyFont="1" applyFill="1" applyBorder="1" applyAlignment="1">
      <alignment horizontal="center" vertical="center"/>
    </xf>
    <xf numFmtId="166" fontId="5" fillId="10" borderId="6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/>
    <xf numFmtId="165" fontId="11" fillId="0" borderId="0" xfId="0" applyNumberFormat="1" applyFont="1" applyAlignment="1">
      <alignment horizontal="center"/>
    </xf>
    <xf numFmtId="165" fontId="15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 vertical="center"/>
    </xf>
    <xf numFmtId="165" fontId="18" fillId="5" borderId="50" xfId="0" applyNumberFormat="1" applyFont="1" applyFill="1" applyBorder="1" applyAlignment="1">
      <alignment horizontal="center" vertical="center"/>
    </xf>
    <xf numFmtId="168" fontId="11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1" fillId="0" borderId="18" xfId="0" applyFont="1" applyBorder="1" applyAlignment="1">
      <alignment vertical="center"/>
    </xf>
    <xf numFmtId="0" fontId="1" fillId="0" borderId="37" xfId="0" applyFont="1" applyBorder="1" applyAlignment="1" applyProtection="1">
      <alignment vertical="center"/>
      <protection hidden="1"/>
    </xf>
    <xf numFmtId="166" fontId="1" fillId="0" borderId="18" xfId="0" applyNumberFormat="1" applyFont="1" applyBorder="1" applyAlignment="1">
      <alignment horizontal="center" vertical="center"/>
    </xf>
    <xf numFmtId="166" fontId="1" fillId="0" borderId="37" xfId="0" applyNumberFormat="1" applyFont="1" applyBorder="1" applyAlignment="1">
      <alignment horizontal="center" vertical="center"/>
    </xf>
    <xf numFmtId="166" fontId="1" fillId="0" borderId="14" xfId="0" applyNumberFormat="1" applyFont="1" applyBorder="1" applyAlignment="1">
      <alignment horizontal="center" vertical="center"/>
    </xf>
    <xf numFmtId="168" fontId="1" fillId="0" borderId="37" xfId="0" applyNumberFormat="1" applyFont="1" applyBorder="1" applyAlignment="1">
      <alignment horizontal="center" vertical="center"/>
    </xf>
    <xf numFmtId="166" fontId="1" fillId="0" borderId="33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vertical="center"/>
    </xf>
    <xf numFmtId="166" fontId="1" fillId="0" borderId="10" xfId="0" applyNumberFormat="1" applyFont="1" applyBorder="1" applyAlignment="1">
      <alignment horizontal="center" vertical="center"/>
    </xf>
    <xf numFmtId="166" fontId="1" fillId="0" borderId="11" xfId="0" applyNumberFormat="1" applyFont="1" applyBorder="1" applyAlignment="1">
      <alignment horizontal="center" vertical="center"/>
    </xf>
    <xf numFmtId="166" fontId="1" fillId="0" borderId="12" xfId="0" applyNumberFormat="1" applyFont="1" applyBorder="1" applyAlignment="1">
      <alignment horizontal="center" vertical="center"/>
    </xf>
    <xf numFmtId="0" fontId="1" fillId="0" borderId="10" xfId="0" applyFont="1" applyFill="1" applyBorder="1" applyAlignment="1">
      <alignment vertical="center"/>
    </xf>
    <xf numFmtId="166" fontId="1" fillId="0" borderId="10" xfId="0" applyNumberFormat="1" applyFont="1" applyFill="1" applyBorder="1" applyAlignment="1">
      <alignment horizontal="center" vertical="center"/>
    </xf>
    <xf numFmtId="166" fontId="1" fillId="0" borderId="11" xfId="0" applyNumberFormat="1" applyFont="1" applyFill="1" applyBorder="1" applyAlignment="1">
      <alignment horizontal="center" vertical="center"/>
    </xf>
    <xf numFmtId="166" fontId="1" fillId="0" borderId="12" xfId="0" applyNumberFormat="1" applyFont="1" applyFill="1" applyBorder="1" applyAlignment="1">
      <alignment horizontal="center" vertical="center"/>
    </xf>
    <xf numFmtId="0" fontId="1" fillId="0" borderId="38" xfId="0" applyFont="1" applyBorder="1" applyAlignment="1" applyProtection="1">
      <alignment vertical="center"/>
      <protection hidden="1"/>
    </xf>
    <xf numFmtId="168" fontId="1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top" wrapText="1"/>
    </xf>
    <xf numFmtId="0" fontId="17" fillId="0" borderId="0" xfId="0" applyFont="1" applyAlignment="1">
      <alignment vertical="top" wrapText="1"/>
    </xf>
    <xf numFmtId="0" fontId="17" fillId="0" borderId="0" xfId="0" applyFont="1" applyAlignment="1">
      <alignment horizontal="center" vertical="top" wrapText="1"/>
    </xf>
    <xf numFmtId="0" fontId="17" fillId="0" borderId="3" xfId="0" applyFont="1" applyBorder="1" applyAlignment="1">
      <alignment vertical="top" wrapText="1"/>
    </xf>
    <xf numFmtId="165" fontId="18" fillId="0" borderId="50" xfId="0" applyNumberFormat="1" applyFont="1" applyBorder="1" applyAlignment="1">
      <alignment vertical="top" wrapText="1"/>
    </xf>
    <xf numFmtId="166" fontId="19" fillId="0" borderId="50" xfId="0" applyNumberFormat="1" applyFont="1" applyBorder="1" applyAlignment="1">
      <alignment horizontal="center" vertical="top" wrapText="1"/>
    </xf>
    <xf numFmtId="0" fontId="17" fillId="0" borderId="2" xfId="0" applyFont="1" applyBorder="1" applyAlignment="1">
      <alignment vertical="top" wrapText="1"/>
    </xf>
    <xf numFmtId="165" fontId="18" fillId="0" borderId="49" xfId="0" applyNumberFormat="1" applyFont="1" applyBorder="1" applyAlignment="1">
      <alignment horizontal="center" vertical="top" wrapText="1"/>
    </xf>
    <xf numFmtId="1" fontId="6" fillId="0" borderId="37" xfId="0" applyNumberFormat="1" applyFont="1" applyBorder="1" applyAlignment="1">
      <alignment horizontal="center" vertical="center"/>
    </xf>
    <xf numFmtId="1" fontId="6" fillId="0" borderId="14" xfId="0" applyNumberFormat="1" applyFont="1" applyBorder="1" applyAlignment="1">
      <alignment horizontal="center" vertical="center"/>
    </xf>
    <xf numFmtId="1" fontId="6" fillId="0" borderId="11" xfId="0" applyNumberFormat="1" applyFont="1" applyBorder="1" applyAlignment="1">
      <alignment horizontal="center" vertical="center"/>
    </xf>
    <xf numFmtId="1" fontId="6" fillId="0" borderId="12" xfId="0" applyNumberFormat="1" applyFont="1" applyBorder="1" applyAlignment="1">
      <alignment horizontal="center" vertical="center"/>
    </xf>
    <xf numFmtId="14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5" fontId="5" fillId="0" borderId="0" xfId="0" applyNumberFormat="1" applyFont="1" applyAlignment="1">
      <alignment horizontal="center" vertical="center"/>
    </xf>
    <xf numFmtId="165" fontId="13" fillId="0" borderId="0" xfId="0" applyNumberFormat="1" applyFont="1" applyAlignment="1">
      <alignment horizontal="center" vertical="center"/>
    </xf>
    <xf numFmtId="166" fontId="15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166" fontId="4" fillId="0" borderId="0" xfId="0" applyNumberFormat="1" applyFont="1" applyAlignment="1">
      <alignment horizontal="center" vertical="center"/>
    </xf>
    <xf numFmtId="1" fontId="2" fillId="0" borderId="19" xfId="0" applyNumberFormat="1" applyFont="1" applyBorder="1" applyAlignment="1">
      <alignment horizontal="center" vertical="top" wrapText="1"/>
    </xf>
    <xf numFmtId="165" fontId="5" fillId="0" borderId="7" xfId="0" applyNumberFormat="1" applyFont="1" applyBorder="1" applyAlignment="1">
      <alignment horizontal="center" vertical="top" wrapText="1"/>
    </xf>
    <xf numFmtId="165" fontId="2" fillId="0" borderId="19" xfId="0" applyNumberFormat="1" applyFont="1" applyBorder="1" applyAlignment="1">
      <alignment horizontal="center" vertical="top" wrapText="1"/>
    </xf>
    <xf numFmtId="165" fontId="2" fillId="0" borderId="6" xfId="0" applyNumberFormat="1" applyFont="1" applyBorder="1" applyAlignment="1">
      <alignment horizontal="center" vertical="top" wrapText="1"/>
    </xf>
    <xf numFmtId="166" fontId="5" fillId="0" borderId="32" xfId="0" applyNumberFormat="1" applyFont="1" applyBorder="1" applyAlignment="1">
      <alignment horizontal="center" vertical="top" wrapText="1"/>
    </xf>
    <xf numFmtId="1" fontId="2" fillId="0" borderId="40" xfId="0" applyNumberFormat="1" applyFont="1" applyBorder="1" applyAlignment="1">
      <alignment horizontal="center" vertical="center"/>
    </xf>
    <xf numFmtId="1" fontId="2" fillId="0" borderId="41" xfId="0" applyNumberFormat="1" applyFont="1" applyBorder="1" applyAlignment="1">
      <alignment horizontal="center" vertical="center"/>
    </xf>
    <xf numFmtId="1" fontId="6" fillId="0" borderId="18" xfId="0" applyNumberFormat="1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0" fontId="15" fillId="0" borderId="0" xfId="0" applyFont="1"/>
    <xf numFmtId="0" fontId="15" fillId="0" borderId="0" xfId="0" applyFont="1" applyAlignment="1">
      <alignment horizontal="center" vertical="center"/>
    </xf>
    <xf numFmtId="14" fontId="15" fillId="0" borderId="0" xfId="0" applyNumberFormat="1" applyFont="1"/>
    <xf numFmtId="165" fontId="18" fillId="0" borderId="0" xfId="0" applyNumberFormat="1" applyFont="1" applyAlignment="1">
      <alignment vertical="center"/>
    </xf>
    <xf numFmtId="165" fontId="2" fillId="14" borderId="51" xfId="0" applyNumberFormat="1" applyFont="1" applyFill="1" applyBorder="1" applyAlignment="1">
      <alignment horizontal="center" vertical="center"/>
    </xf>
    <xf numFmtId="165" fontId="2" fillId="14" borderId="53" xfId="0" applyNumberFormat="1" applyFont="1" applyFill="1" applyBorder="1" applyAlignment="1">
      <alignment horizontal="center" vertical="center"/>
    </xf>
    <xf numFmtId="2" fontId="1" fillId="14" borderId="8" xfId="0" applyNumberFormat="1" applyFont="1" applyFill="1" applyBorder="1" applyAlignment="1">
      <alignment horizontal="center"/>
    </xf>
    <xf numFmtId="2" fontId="1" fillId="14" borderId="9" xfId="0" applyNumberFormat="1" applyFont="1" applyFill="1" applyBorder="1" applyAlignment="1">
      <alignment horizontal="center"/>
    </xf>
    <xf numFmtId="2" fontId="1" fillId="14" borderId="27" xfId="0" applyNumberFormat="1" applyFont="1" applyFill="1" applyBorder="1" applyAlignment="1">
      <alignment horizontal="center"/>
    </xf>
    <xf numFmtId="2" fontId="1" fillId="14" borderId="15" xfId="0" applyNumberFormat="1" applyFont="1" applyFill="1" applyBorder="1" applyAlignment="1">
      <alignment horizontal="center"/>
    </xf>
    <xf numFmtId="2" fontId="1" fillId="14" borderId="11" xfId="0" applyNumberFormat="1" applyFont="1" applyFill="1" applyBorder="1" applyAlignment="1">
      <alignment horizontal="center"/>
    </xf>
    <xf numFmtId="2" fontId="1" fillId="14" borderId="44" xfId="0" applyNumberFormat="1" applyFont="1" applyFill="1" applyBorder="1" applyAlignment="1">
      <alignment horizontal="center"/>
    </xf>
    <xf numFmtId="2" fontId="1" fillId="14" borderId="12" xfId="0" applyNumberFormat="1" applyFont="1" applyFill="1" applyBorder="1" applyAlignment="1">
      <alignment horizontal="center"/>
    </xf>
    <xf numFmtId="166" fontId="11" fillId="0" borderId="0" xfId="0" applyNumberFormat="1" applyFont="1" applyFill="1" applyAlignment="1">
      <alignment horizontal="center" vertical="center"/>
    </xf>
    <xf numFmtId="166" fontId="2" fillId="0" borderId="0" xfId="0" applyNumberFormat="1" applyFont="1" applyFill="1" applyAlignment="1">
      <alignment horizontal="center" vertical="center"/>
    </xf>
    <xf numFmtId="165" fontId="18" fillId="0" borderId="0" xfId="0" applyNumberFormat="1" applyFont="1" applyFill="1" applyAlignment="1">
      <alignment horizontal="center" vertical="center"/>
    </xf>
    <xf numFmtId="166" fontId="5" fillId="10" borderId="17" xfId="0" applyNumberFormat="1" applyFont="1" applyFill="1" applyBorder="1" applyAlignment="1">
      <alignment horizontal="center" vertical="center"/>
    </xf>
    <xf numFmtId="166" fontId="5" fillId="10" borderId="29" xfId="0" applyNumberFormat="1" applyFont="1" applyFill="1" applyBorder="1" applyAlignment="1">
      <alignment horizontal="center"/>
    </xf>
    <xf numFmtId="166" fontId="5" fillId="10" borderId="29" xfId="0" applyNumberFormat="1" applyFont="1" applyFill="1" applyBorder="1" applyAlignment="1">
      <alignment horizontal="center" vertical="center"/>
    </xf>
    <xf numFmtId="166" fontId="5" fillId="10" borderId="11" xfId="0" applyNumberFormat="1" applyFont="1" applyFill="1" applyBorder="1" applyAlignment="1">
      <alignment horizontal="center" vertical="center"/>
    </xf>
    <xf numFmtId="166" fontId="5" fillId="10" borderId="33" xfId="0" applyNumberFormat="1" applyFont="1" applyFill="1" applyBorder="1" applyAlignment="1">
      <alignment horizontal="center" vertical="center"/>
    </xf>
    <xf numFmtId="166" fontId="20" fillId="10" borderId="49" xfId="0" applyNumberFormat="1" applyFont="1" applyFill="1" applyBorder="1" applyAlignment="1">
      <alignment horizontal="center" vertical="top" wrapText="1"/>
    </xf>
    <xf numFmtId="166" fontId="20" fillId="10" borderId="28" xfId="0" applyNumberFormat="1" applyFont="1" applyFill="1" applyBorder="1" applyAlignment="1">
      <alignment horizontal="center" vertical="top" wrapText="1"/>
    </xf>
    <xf numFmtId="165" fontId="2" fillId="3" borderId="50" xfId="0" applyNumberFormat="1" applyFont="1" applyFill="1" applyBorder="1" applyAlignment="1">
      <alignment horizontal="center" vertical="center"/>
    </xf>
    <xf numFmtId="167" fontId="2" fillId="10" borderId="59" xfId="2" applyNumberFormat="1" applyFont="1" applyFill="1" applyBorder="1" applyAlignment="1">
      <alignment horizontal="center" vertical="center"/>
    </xf>
    <xf numFmtId="167" fontId="2" fillId="10" borderId="60" xfId="2" applyNumberFormat="1" applyFont="1" applyFill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166" fontId="1" fillId="10" borderId="59" xfId="0" applyNumberFormat="1" applyFont="1" applyFill="1" applyBorder="1" applyAlignment="1">
      <alignment horizontal="center" vertical="center"/>
    </xf>
    <xf numFmtId="166" fontId="1" fillId="10" borderId="60" xfId="0" applyNumberFormat="1" applyFont="1" applyFill="1" applyBorder="1" applyAlignment="1">
      <alignment horizontal="center" vertical="center"/>
    </xf>
    <xf numFmtId="166" fontId="5" fillId="15" borderId="22" xfId="0" applyNumberFormat="1" applyFont="1" applyFill="1" applyBorder="1" applyAlignment="1">
      <alignment horizontal="center" vertical="center"/>
    </xf>
    <xf numFmtId="166" fontId="5" fillId="15" borderId="59" xfId="0" applyNumberFormat="1" applyFont="1" applyFill="1" applyBorder="1" applyAlignment="1">
      <alignment horizontal="center" vertical="center"/>
    </xf>
    <xf numFmtId="166" fontId="5" fillId="15" borderId="30" xfId="0" applyNumberFormat="1" applyFont="1" applyFill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165" fontId="18" fillId="0" borderId="0" xfId="0" applyNumberFormat="1" applyFont="1" applyAlignment="1">
      <alignment horizontal="center" vertical="center" wrapText="1"/>
    </xf>
    <xf numFmtId="0" fontId="18" fillId="0" borderId="59" xfId="0" applyFont="1" applyBorder="1" applyAlignment="1">
      <alignment horizontal="center" vertical="center" wrapText="1"/>
    </xf>
    <xf numFmtId="165" fontId="18" fillId="0" borderId="59" xfId="0" applyNumberFormat="1" applyFont="1" applyBorder="1" applyAlignment="1">
      <alignment horizontal="center" vertical="center" wrapText="1"/>
    </xf>
    <xf numFmtId="166" fontId="20" fillId="10" borderId="47" xfId="0" applyNumberFormat="1" applyFont="1" applyFill="1" applyBorder="1" applyAlignment="1">
      <alignment horizontal="center" vertical="center" wrapText="1"/>
    </xf>
    <xf numFmtId="1" fontId="18" fillId="0" borderId="61" xfId="0" applyNumberFormat="1" applyFont="1" applyBorder="1" applyAlignment="1">
      <alignment horizontal="center" vertical="center" wrapText="1"/>
    </xf>
    <xf numFmtId="166" fontId="20" fillId="0" borderId="61" xfId="0" applyNumberFormat="1" applyFont="1" applyBorder="1" applyAlignment="1">
      <alignment horizontal="center" vertical="center" wrapText="1"/>
    </xf>
    <xf numFmtId="166" fontId="20" fillId="10" borderId="17" xfId="0" applyNumberFormat="1" applyFont="1" applyFill="1" applyBorder="1" applyAlignment="1">
      <alignment horizontal="center" vertical="center" wrapText="1"/>
    </xf>
    <xf numFmtId="166" fontId="20" fillId="10" borderId="31" xfId="0" applyNumberFormat="1" applyFont="1" applyFill="1" applyBorder="1" applyAlignment="1">
      <alignment horizontal="center" vertical="center" wrapText="1"/>
    </xf>
    <xf numFmtId="166" fontId="20" fillId="10" borderId="65" xfId="0" applyNumberFormat="1" applyFont="1" applyFill="1" applyBorder="1" applyAlignment="1">
      <alignment horizontal="center" vertical="center" wrapText="1"/>
    </xf>
    <xf numFmtId="166" fontId="20" fillId="10" borderId="25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166" fontId="20" fillId="10" borderId="0" xfId="0" applyNumberFormat="1" applyFont="1" applyFill="1" applyAlignment="1">
      <alignment horizontal="center" vertical="top" wrapText="1"/>
    </xf>
    <xf numFmtId="166" fontId="20" fillId="10" borderId="20" xfId="0" applyNumberFormat="1" applyFont="1" applyFill="1" applyBorder="1" applyAlignment="1">
      <alignment horizontal="center" vertical="top" wrapText="1"/>
    </xf>
    <xf numFmtId="166" fontId="20" fillId="10" borderId="5" xfId="0" applyNumberFormat="1" applyFont="1" applyFill="1" applyBorder="1" applyAlignment="1">
      <alignment horizontal="center" vertical="top" wrapText="1"/>
    </xf>
    <xf numFmtId="0" fontId="18" fillId="0" borderId="0" xfId="0" applyFont="1" applyAlignment="1">
      <alignment horizontal="center" vertical="top" wrapText="1"/>
    </xf>
    <xf numFmtId="1" fontId="2" fillId="0" borderId="28" xfId="0" applyNumberFormat="1" applyFont="1" applyBorder="1" applyAlignment="1">
      <alignment horizontal="center" vertical="top" wrapText="1"/>
    </xf>
    <xf numFmtId="166" fontId="14" fillId="10" borderId="30" xfId="0" applyNumberFormat="1" applyFont="1" applyFill="1" applyBorder="1" applyAlignment="1">
      <alignment horizontal="center" vertical="center"/>
    </xf>
    <xf numFmtId="166" fontId="14" fillId="10" borderId="11" xfId="0" applyNumberFormat="1" applyFont="1" applyFill="1" applyBorder="1" applyAlignment="1">
      <alignment horizontal="center" vertical="center"/>
    </xf>
    <xf numFmtId="166" fontId="14" fillId="10" borderId="37" xfId="0" applyNumberFormat="1" applyFont="1" applyFill="1" applyBorder="1" applyAlignment="1">
      <alignment horizontal="center" vertical="center"/>
    </xf>
    <xf numFmtId="166" fontId="20" fillId="10" borderId="47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59" xfId="0" applyFont="1" applyBorder="1" applyAlignment="1">
      <alignment horizontal="center" vertical="center"/>
    </xf>
    <xf numFmtId="1" fontId="2" fillId="0" borderId="61" xfId="0" applyNumberFormat="1" applyFont="1" applyBorder="1" applyAlignment="1">
      <alignment horizontal="center" vertical="center"/>
    </xf>
    <xf numFmtId="165" fontId="18" fillId="0" borderId="59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166" fontId="14" fillId="10" borderId="60" xfId="0" applyNumberFormat="1" applyFont="1" applyFill="1" applyBorder="1" applyAlignment="1">
      <alignment horizontal="center" vertical="center"/>
    </xf>
    <xf numFmtId="166" fontId="14" fillId="10" borderId="61" xfId="0" applyNumberFormat="1" applyFont="1" applyFill="1" applyBorder="1" applyAlignment="1">
      <alignment horizontal="center" vertical="center"/>
    </xf>
    <xf numFmtId="0" fontId="1" fillId="0" borderId="13" xfId="0" applyFont="1" applyBorder="1" applyAlignment="1">
      <alignment horizontal="center"/>
    </xf>
    <xf numFmtId="0" fontId="1" fillId="0" borderId="57" xfId="0" applyFont="1" applyBorder="1" applyAlignment="1">
      <alignment horizontal="center"/>
    </xf>
    <xf numFmtId="0" fontId="1" fillId="0" borderId="43" xfId="0" applyFont="1" applyBorder="1" applyAlignment="1">
      <alignment horizontal="center"/>
    </xf>
    <xf numFmtId="0" fontId="2" fillId="0" borderId="43" xfId="0" applyFont="1" applyBorder="1" applyAlignment="1">
      <alignment horizontal="center" vertical="center"/>
    </xf>
    <xf numFmtId="0" fontId="2" fillId="10" borderId="61" xfId="0" applyFont="1" applyFill="1" applyBorder="1" applyAlignment="1">
      <alignment horizontal="center" vertical="center"/>
    </xf>
    <xf numFmtId="0" fontId="8" fillId="10" borderId="30" xfId="0" applyFont="1" applyFill="1" applyBorder="1" applyAlignment="1">
      <alignment horizontal="center" vertical="center"/>
    </xf>
    <xf numFmtId="0" fontId="8" fillId="10" borderId="60" xfId="0" applyFont="1" applyFill="1" applyBorder="1" applyAlignment="1">
      <alignment horizontal="center" vertical="center"/>
    </xf>
    <xf numFmtId="166" fontId="18" fillId="10" borderId="49" xfId="0" applyNumberFormat="1" applyFont="1" applyFill="1" applyBorder="1" applyAlignment="1">
      <alignment horizontal="center" vertical="center"/>
    </xf>
    <xf numFmtId="166" fontId="18" fillId="10" borderId="28" xfId="0" applyNumberFormat="1" applyFont="1" applyFill="1" applyBorder="1" applyAlignment="1">
      <alignment horizontal="center" vertical="center"/>
    </xf>
    <xf numFmtId="165" fontId="21" fillId="0" borderId="19" xfId="0" applyNumberFormat="1" applyFont="1" applyBorder="1" applyAlignment="1">
      <alignment horizontal="center" vertical="center"/>
    </xf>
    <xf numFmtId="165" fontId="21" fillId="0" borderId="5" xfId="0" applyNumberFormat="1" applyFont="1" applyBorder="1" applyAlignment="1">
      <alignment horizontal="center" vertical="center"/>
    </xf>
    <xf numFmtId="165" fontId="21" fillId="14" borderId="19" xfId="0" applyNumberFormat="1" applyFont="1" applyFill="1" applyBorder="1" applyAlignment="1">
      <alignment horizontal="center" vertical="center"/>
    </xf>
    <xf numFmtId="165" fontId="21" fillId="14" borderId="5" xfId="0" applyNumberFormat="1" applyFont="1" applyFill="1" applyBorder="1" applyAlignment="1">
      <alignment horizontal="center" vertical="center"/>
    </xf>
    <xf numFmtId="165" fontId="21" fillId="12" borderId="19" xfId="0" applyNumberFormat="1" applyFont="1" applyFill="1" applyBorder="1" applyAlignment="1">
      <alignment horizontal="center" vertical="center"/>
    </xf>
    <xf numFmtId="165" fontId="21" fillId="12" borderId="6" xfId="0" applyNumberFormat="1" applyFont="1" applyFill="1" applyBorder="1" applyAlignment="1">
      <alignment horizontal="center" vertical="center"/>
    </xf>
    <xf numFmtId="165" fontId="21" fillId="12" borderId="17" xfId="0" applyNumberFormat="1" applyFont="1" applyFill="1" applyBorder="1" applyAlignment="1">
      <alignment horizontal="center" vertical="center"/>
    </xf>
    <xf numFmtId="165" fontId="21" fillId="0" borderId="6" xfId="0" applyNumberFormat="1" applyFont="1" applyBorder="1" applyAlignment="1">
      <alignment horizontal="center" vertical="center"/>
    </xf>
    <xf numFmtId="2" fontId="21" fillId="0" borderId="64" xfId="0" applyNumberFormat="1" applyFont="1" applyBorder="1" applyAlignment="1">
      <alignment horizontal="center" vertical="center"/>
    </xf>
    <xf numFmtId="2" fontId="21" fillId="0" borderId="55" xfId="0" applyNumberFormat="1" applyFont="1" applyBorder="1" applyAlignment="1">
      <alignment horizontal="center" vertical="center"/>
    </xf>
    <xf numFmtId="2" fontId="21" fillId="0" borderId="69" xfId="0" applyNumberFormat="1" applyFont="1" applyBorder="1" applyAlignment="1">
      <alignment horizontal="center" vertical="center"/>
    </xf>
    <xf numFmtId="2" fontId="21" fillId="0" borderId="54" xfId="0" applyNumberFormat="1" applyFont="1" applyBorder="1" applyAlignment="1">
      <alignment horizontal="center" vertical="center"/>
    </xf>
    <xf numFmtId="2" fontId="21" fillId="14" borderId="55" xfId="0" applyNumberFormat="1" applyFont="1" applyFill="1" applyBorder="1" applyAlignment="1">
      <alignment horizontal="center" vertical="center"/>
    </xf>
    <xf numFmtId="2" fontId="21" fillId="14" borderId="69" xfId="0" applyNumberFormat="1" applyFont="1" applyFill="1" applyBorder="1" applyAlignment="1">
      <alignment horizontal="center" vertical="center"/>
    </xf>
    <xf numFmtId="2" fontId="21" fillId="14" borderId="76" xfId="0" applyNumberFormat="1" applyFont="1" applyFill="1" applyBorder="1" applyAlignment="1">
      <alignment horizontal="center" vertical="center"/>
    </xf>
    <xf numFmtId="2" fontId="21" fillId="14" borderId="64" xfId="0" applyNumberFormat="1" applyFont="1" applyFill="1" applyBorder="1" applyAlignment="1">
      <alignment horizontal="center" vertical="center"/>
    </xf>
    <xf numFmtId="2" fontId="21" fillId="14" borderId="54" xfId="0" applyNumberFormat="1" applyFont="1" applyFill="1" applyBorder="1" applyAlignment="1">
      <alignment horizontal="center" vertical="center"/>
    </xf>
    <xf numFmtId="2" fontId="21" fillId="13" borderId="64" xfId="0" applyNumberFormat="1" applyFont="1" applyFill="1" applyBorder="1" applyAlignment="1">
      <alignment horizontal="center" vertical="center"/>
    </xf>
    <xf numFmtId="2" fontId="21" fillId="13" borderId="55" xfId="0" applyNumberFormat="1" applyFont="1" applyFill="1" applyBorder="1" applyAlignment="1">
      <alignment horizontal="center" vertical="center"/>
    </xf>
    <xf numFmtId="2" fontId="21" fillId="13" borderId="53" xfId="0" applyNumberFormat="1" applyFont="1" applyFill="1" applyBorder="1" applyAlignment="1">
      <alignment horizontal="center" vertical="center"/>
    </xf>
    <xf numFmtId="2" fontId="21" fillId="2" borderId="64" xfId="0" applyNumberFormat="1" applyFont="1" applyFill="1" applyBorder="1" applyAlignment="1">
      <alignment horizontal="center" vertical="center"/>
    </xf>
    <xf numFmtId="2" fontId="21" fillId="2" borderId="55" xfId="0" applyNumberFormat="1" applyFont="1" applyFill="1" applyBorder="1" applyAlignment="1">
      <alignment horizontal="center" vertical="center"/>
    </xf>
    <xf numFmtId="2" fontId="21" fillId="2" borderId="53" xfId="0" applyNumberFormat="1" applyFont="1" applyFill="1" applyBorder="1" applyAlignment="1">
      <alignment horizontal="center" vertical="center"/>
    </xf>
    <xf numFmtId="2" fontId="21" fillId="14" borderId="53" xfId="0" applyNumberFormat="1" applyFont="1" applyFill="1" applyBorder="1" applyAlignment="1">
      <alignment horizontal="center" vertical="center"/>
    </xf>
    <xf numFmtId="2" fontId="21" fillId="15" borderId="64" xfId="0" applyNumberFormat="1" applyFont="1" applyFill="1" applyBorder="1" applyAlignment="1">
      <alignment horizontal="center" vertical="center"/>
    </xf>
    <xf numFmtId="2" fontId="21" fillId="15" borderId="55" xfId="0" applyNumberFormat="1" applyFont="1" applyFill="1" applyBorder="1" applyAlignment="1">
      <alignment horizontal="center" vertical="center"/>
    </xf>
    <xf numFmtId="2" fontId="21" fillId="15" borderId="53" xfId="0" applyNumberFormat="1" applyFont="1" applyFill="1" applyBorder="1" applyAlignment="1">
      <alignment horizontal="center" vertical="center"/>
    </xf>
    <xf numFmtId="2" fontId="21" fillId="16" borderId="64" xfId="0" applyNumberFormat="1" applyFont="1" applyFill="1" applyBorder="1" applyAlignment="1">
      <alignment horizontal="center" vertical="center"/>
    </xf>
    <xf numFmtId="2" fontId="21" fillId="16" borderId="69" xfId="0" applyNumberFormat="1" applyFont="1" applyFill="1" applyBorder="1" applyAlignment="1">
      <alignment horizontal="center" vertical="center"/>
    </xf>
    <xf numFmtId="2" fontId="21" fillId="16" borderId="54" xfId="0" applyNumberFormat="1" applyFont="1" applyFill="1" applyBorder="1" applyAlignment="1">
      <alignment horizontal="center" vertical="center"/>
    </xf>
    <xf numFmtId="0" fontId="21" fillId="0" borderId="50" xfId="0" applyFont="1" applyBorder="1" applyAlignment="1">
      <alignment horizontal="center" vertical="center" wrapText="1"/>
    </xf>
    <xf numFmtId="1" fontId="21" fillId="0" borderId="67" xfId="0" applyNumberFormat="1" applyFont="1" applyBorder="1" applyAlignment="1">
      <alignment horizontal="center" vertical="center"/>
    </xf>
    <xf numFmtId="1" fontId="21" fillId="0" borderId="1" xfId="0" applyNumberFormat="1" applyFont="1" applyBorder="1" applyAlignment="1">
      <alignment horizontal="center" vertical="center"/>
    </xf>
    <xf numFmtId="1" fontId="21" fillId="0" borderId="20" xfId="0" applyNumberFormat="1" applyFont="1" applyBorder="1" applyAlignment="1">
      <alignment horizontal="center" vertical="center"/>
    </xf>
    <xf numFmtId="1" fontId="21" fillId="0" borderId="36" xfId="0" applyNumberFormat="1" applyFont="1" applyBorder="1" applyAlignment="1">
      <alignment horizontal="center" vertical="center"/>
    </xf>
    <xf numFmtId="1" fontId="21" fillId="0" borderId="34" xfId="0" applyNumberFormat="1" applyFont="1" applyBorder="1" applyAlignment="1">
      <alignment horizontal="center" vertical="center"/>
    </xf>
    <xf numFmtId="1" fontId="21" fillId="0" borderId="25" xfId="0" applyNumberFormat="1" applyFont="1" applyBorder="1" applyAlignment="1">
      <alignment horizontal="center" vertical="center"/>
    </xf>
    <xf numFmtId="1" fontId="21" fillId="14" borderId="67" xfId="0" applyNumberFormat="1" applyFont="1" applyFill="1" applyBorder="1" applyAlignment="1">
      <alignment horizontal="center" vertical="center"/>
    </xf>
    <xf numFmtId="1" fontId="21" fillId="14" borderId="1" xfId="0" applyNumberFormat="1" applyFont="1" applyFill="1" applyBorder="1" applyAlignment="1">
      <alignment horizontal="center" vertical="center"/>
    </xf>
    <xf numFmtId="1" fontId="21" fillId="14" borderId="20" xfId="0" applyNumberFormat="1" applyFont="1" applyFill="1" applyBorder="1" applyAlignment="1">
      <alignment horizontal="center" vertical="center"/>
    </xf>
    <xf numFmtId="1" fontId="21" fillId="14" borderId="46" xfId="0" applyNumberFormat="1" applyFont="1" applyFill="1" applyBorder="1" applyAlignment="1">
      <alignment horizontal="center" vertical="center"/>
    </xf>
    <xf numFmtId="1" fontId="21" fillId="14" borderId="49" xfId="0" applyNumberFormat="1" applyFont="1" applyFill="1" applyBorder="1" applyAlignment="1">
      <alignment horizontal="center" vertical="center"/>
    </xf>
    <xf numFmtId="1" fontId="21" fillId="14" borderId="47" xfId="0" applyNumberFormat="1" applyFont="1" applyFill="1" applyBorder="1" applyAlignment="1">
      <alignment horizontal="center" vertical="center"/>
    </xf>
    <xf numFmtId="165" fontId="21" fillId="13" borderId="7" xfId="0" applyNumberFormat="1" applyFont="1" applyFill="1" applyBorder="1" applyAlignment="1">
      <alignment horizontal="center" vertical="center"/>
    </xf>
    <xf numFmtId="165" fontId="21" fillId="13" borderId="50" xfId="0" applyNumberFormat="1" applyFont="1" applyFill="1" applyBorder="1" applyAlignment="1">
      <alignment horizontal="center" vertical="center"/>
    </xf>
    <xf numFmtId="165" fontId="21" fillId="13" borderId="6" xfId="0" applyNumberFormat="1" applyFont="1" applyFill="1" applyBorder="1" applyAlignment="1">
      <alignment horizontal="center" vertical="center"/>
    </xf>
    <xf numFmtId="165" fontId="21" fillId="2" borderId="4" xfId="0" applyNumberFormat="1" applyFont="1" applyFill="1" applyBorder="1" applyAlignment="1">
      <alignment horizontal="center" vertical="center"/>
    </xf>
    <xf numFmtId="165" fontId="21" fillId="2" borderId="1" xfId="0" applyNumberFormat="1" applyFont="1" applyFill="1" applyBorder="1" applyAlignment="1">
      <alignment horizontal="center" vertical="center"/>
    </xf>
    <xf numFmtId="165" fontId="21" fillId="14" borderId="4" xfId="0" applyNumberFormat="1" applyFont="1" applyFill="1" applyBorder="1" applyAlignment="1">
      <alignment horizontal="center" vertical="center"/>
    </xf>
    <xf numFmtId="165" fontId="21" fillId="14" borderId="1" xfId="0" applyNumberFormat="1" applyFont="1" applyFill="1" applyBorder="1" applyAlignment="1">
      <alignment horizontal="center" vertical="center"/>
    </xf>
    <xf numFmtId="165" fontId="21" fillId="14" borderId="21" xfId="0" applyNumberFormat="1" applyFont="1" applyFill="1" applyBorder="1" applyAlignment="1">
      <alignment horizontal="center" vertical="center"/>
    </xf>
    <xf numFmtId="166" fontId="22" fillId="15" borderId="32" xfId="0" applyNumberFormat="1" applyFont="1" applyFill="1" applyBorder="1" applyAlignment="1">
      <alignment horizontal="center" vertical="center"/>
    </xf>
    <xf numFmtId="0" fontId="21" fillId="0" borderId="64" xfId="0" applyFont="1" applyBorder="1" applyAlignment="1">
      <alignment horizontal="center" vertical="center"/>
    </xf>
    <xf numFmtId="0" fontId="21" fillId="0" borderId="69" xfId="0" applyFont="1" applyBorder="1" applyAlignment="1">
      <alignment horizontal="center" vertical="center"/>
    </xf>
    <xf numFmtId="0" fontId="21" fillId="0" borderId="54" xfId="0" applyFont="1" applyBorder="1" applyAlignment="1">
      <alignment horizontal="center" vertical="center"/>
    </xf>
    <xf numFmtId="165" fontId="21" fillId="10" borderId="50" xfId="0" applyNumberFormat="1" applyFont="1" applyFill="1" applyBorder="1" applyAlignment="1">
      <alignment horizontal="center" vertical="center"/>
    </xf>
    <xf numFmtId="0" fontId="18" fillId="10" borderId="50" xfId="0" applyFont="1" applyFill="1" applyBorder="1" applyAlignment="1">
      <alignment horizontal="center" vertical="center" wrapText="1"/>
    </xf>
    <xf numFmtId="165" fontId="21" fillId="3" borderId="50" xfId="0" applyNumberFormat="1" applyFont="1" applyFill="1" applyBorder="1" applyAlignment="1">
      <alignment horizontal="center" vertical="center"/>
    </xf>
    <xf numFmtId="0" fontId="2" fillId="0" borderId="77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77" xfId="0" applyFont="1" applyBorder="1" applyAlignment="1">
      <alignment horizontal="center" vertical="center"/>
    </xf>
    <xf numFmtId="0" fontId="2" fillId="0" borderId="74" xfId="0" applyFont="1" applyBorder="1" applyAlignment="1">
      <alignment horizontal="center" vertical="center"/>
    </xf>
    <xf numFmtId="0" fontId="8" fillId="10" borderId="59" xfId="0" applyFont="1" applyFill="1" applyBorder="1" applyAlignment="1">
      <alignment horizontal="center" vertical="center"/>
    </xf>
    <xf numFmtId="0" fontId="8" fillId="10" borderId="74" xfId="0" applyFont="1" applyFill="1" applyBorder="1" applyAlignment="1">
      <alignment horizontal="center" vertical="center"/>
    </xf>
    <xf numFmtId="166" fontId="6" fillId="0" borderId="11" xfId="0" applyNumberFormat="1" applyFont="1" applyBorder="1" applyAlignment="1" applyProtection="1">
      <alignment horizontal="center"/>
      <protection hidden="1"/>
    </xf>
    <xf numFmtId="166" fontId="6" fillId="0" borderId="38" xfId="0" applyNumberFormat="1" applyFont="1" applyBorder="1" applyAlignment="1" applyProtection="1">
      <alignment horizontal="center"/>
      <protection hidden="1"/>
    </xf>
    <xf numFmtId="166" fontId="6" fillId="0" borderId="39" xfId="0" applyNumberFormat="1" applyFont="1" applyBorder="1" applyAlignment="1" applyProtection="1">
      <alignment horizontal="center"/>
      <protection hidden="1"/>
    </xf>
    <xf numFmtId="166" fontId="6" fillId="0" borderId="37" xfId="0" applyNumberFormat="1" applyFont="1" applyBorder="1" applyAlignment="1" applyProtection="1">
      <alignment horizontal="center"/>
      <protection hidden="1"/>
    </xf>
    <xf numFmtId="166" fontId="5" fillId="10" borderId="14" xfId="0" applyNumberFormat="1" applyFont="1" applyFill="1" applyBorder="1" applyAlignment="1" applyProtection="1">
      <alignment horizontal="center"/>
      <protection hidden="1"/>
    </xf>
    <xf numFmtId="0" fontId="18" fillId="0" borderId="0" xfId="0" applyFont="1"/>
    <xf numFmtId="0" fontId="1" fillId="0" borderId="10" xfId="0" applyFont="1" applyBorder="1"/>
    <xf numFmtId="164" fontId="1" fillId="0" borderId="10" xfId="1" applyFont="1" applyFill="1" applyBorder="1" applyAlignment="1">
      <alignment horizontal="center" vertical="center"/>
    </xf>
    <xf numFmtId="0" fontId="1" fillId="0" borderId="8" xfId="0" applyFont="1" applyBorder="1"/>
    <xf numFmtId="0" fontId="1" fillId="0" borderId="15" xfId="0" applyFont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0" xfId="0" applyFont="1" applyBorder="1"/>
    <xf numFmtId="165" fontId="21" fillId="3" borderId="49" xfId="0" applyNumberFormat="1" applyFont="1" applyFill="1" applyBorder="1" applyAlignment="1">
      <alignment horizontal="center" vertical="center"/>
    </xf>
    <xf numFmtId="165" fontId="1" fillId="0" borderId="0" xfId="0" applyNumberFormat="1" applyFont="1" applyFill="1" applyAlignment="1">
      <alignment horizontal="center"/>
    </xf>
    <xf numFmtId="165" fontId="2" fillId="0" borderId="0" xfId="0" applyNumberFormat="1" applyFont="1" applyFill="1" applyAlignment="1">
      <alignment horizontal="center" vertical="center"/>
    </xf>
    <xf numFmtId="166" fontId="1" fillId="0" borderId="0" xfId="0" applyNumberFormat="1" applyFont="1" applyFill="1" applyAlignment="1">
      <alignment horizontal="center"/>
    </xf>
    <xf numFmtId="166" fontId="21" fillId="4" borderId="19" xfId="0" applyNumberFormat="1" applyFont="1" applyFill="1" applyBorder="1" applyAlignment="1">
      <alignment horizontal="center" vertical="center"/>
    </xf>
    <xf numFmtId="166" fontId="21" fillId="4" borderId="4" xfId="0" applyNumberFormat="1" applyFont="1" applyFill="1" applyBorder="1" applyAlignment="1">
      <alignment horizontal="center" vertical="center"/>
    </xf>
    <xf numFmtId="166" fontId="21" fillId="4" borderId="5" xfId="0" applyNumberFormat="1" applyFont="1" applyFill="1" applyBorder="1" applyAlignment="1">
      <alignment horizontal="center" vertical="center"/>
    </xf>
    <xf numFmtId="166" fontId="18" fillId="0" borderId="0" xfId="0" applyNumberFormat="1" applyFont="1" applyAlignment="1">
      <alignment horizontal="center" vertical="center"/>
    </xf>
    <xf numFmtId="166" fontId="17" fillId="0" borderId="0" xfId="0" applyNumberFormat="1" applyFont="1" applyAlignment="1">
      <alignment horizontal="center" vertical="center"/>
    </xf>
    <xf numFmtId="165" fontId="18" fillId="10" borderId="49" xfId="0" applyNumberFormat="1" applyFont="1" applyFill="1" applyBorder="1" applyAlignment="1">
      <alignment vertical="center"/>
    </xf>
    <xf numFmtId="167" fontId="18" fillId="10" borderId="56" xfId="2" applyNumberFormat="1" applyFont="1" applyFill="1" applyBorder="1" applyAlignment="1">
      <alignment vertical="center"/>
    </xf>
    <xf numFmtId="167" fontId="18" fillId="10" borderId="29" xfId="2" applyNumberFormat="1" applyFont="1" applyFill="1" applyBorder="1" applyAlignment="1">
      <alignment vertical="center"/>
    </xf>
    <xf numFmtId="165" fontId="2" fillId="0" borderId="0" xfId="0" applyNumberFormat="1" applyFont="1" applyAlignment="1">
      <alignment horizontal="center"/>
    </xf>
    <xf numFmtId="166" fontId="2" fillId="10" borderId="59" xfId="0" applyNumberFormat="1" applyFont="1" applyFill="1" applyBorder="1" applyAlignment="1">
      <alignment horizontal="center"/>
    </xf>
    <xf numFmtId="166" fontId="2" fillId="10" borderId="60" xfId="0" applyNumberFormat="1" applyFont="1" applyFill="1" applyBorder="1" applyAlignment="1">
      <alignment horizontal="center"/>
    </xf>
    <xf numFmtId="166" fontId="2" fillId="0" borderId="0" xfId="0" applyNumberFormat="1" applyFont="1" applyFill="1" applyBorder="1" applyAlignment="1">
      <alignment horizontal="left" vertical="center"/>
    </xf>
    <xf numFmtId="1" fontId="1" fillId="0" borderId="8" xfId="0" applyNumberFormat="1" applyFont="1" applyBorder="1" applyAlignment="1">
      <alignment horizontal="center"/>
    </xf>
    <xf numFmtId="1" fontId="1" fillId="0" borderId="9" xfId="0" applyNumberFormat="1" applyFont="1" applyBorder="1" applyAlignment="1">
      <alignment horizontal="center"/>
    </xf>
    <xf numFmtId="1" fontId="1" fillId="0" borderId="15" xfId="0" applyNumberFormat="1" applyFont="1" applyBorder="1" applyAlignment="1">
      <alignment horizontal="center"/>
    </xf>
    <xf numFmtId="1" fontId="1" fillId="0" borderId="27" xfId="0" applyNumberFormat="1" applyFont="1" applyBorder="1" applyAlignment="1">
      <alignment horizontal="center"/>
    </xf>
    <xf numFmtId="1" fontId="2" fillId="3" borderId="57" xfId="0" applyNumberFormat="1" applyFont="1" applyFill="1" applyBorder="1" applyAlignment="1">
      <alignment horizontal="center" vertical="center"/>
    </xf>
    <xf numFmtId="165" fontId="2" fillId="7" borderId="54" xfId="0" applyNumberFormat="1" applyFont="1" applyFill="1" applyBorder="1" applyAlignment="1">
      <alignment horizontal="center" vertical="center"/>
    </xf>
    <xf numFmtId="170" fontId="1" fillId="0" borderId="18" xfId="0" applyNumberFormat="1" applyFont="1" applyBorder="1" applyAlignment="1">
      <alignment horizontal="center" vertical="center"/>
    </xf>
    <xf numFmtId="170" fontId="1" fillId="0" borderId="37" xfId="0" applyNumberFormat="1" applyFont="1" applyBorder="1" applyAlignment="1">
      <alignment horizontal="center" vertical="center"/>
    </xf>
    <xf numFmtId="170" fontId="1" fillId="0" borderId="26" xfId="0" applyNumberFormat="1" applyFont="1" applyBorder="1" applyAlignment="1">
      <alignment horizontal="center" vertical="center"/>
    </xf>
    <xf numFmtId="170" fontId="1" fillId="0" borderId="10" xfId="0" applyNumberFormat="1" applyFont="1" applyBorder="1" applyAlignment="1">
      <alignment horizontal="center" vertical="center"/>
    </xf>
    <xf numFmtId="170" fontId="1" fillId="0" borderId="0" xfId="0" applyNumberFormat="1" applyFont="1" applyAlignment="1">
      <alignment horizontal="center" vertical="center"/>
    </xf>
    <xf numFmtId="170" fontId="1" fillId="0" borderId="13" xfId="0" applyNumberFormat="1" applyFont="1" applyBorder="1" applyAlignment="1">
      <alignment horizontal="center" vertical="center"/>
    </xf>
    <xf numFmtId="170" fontId="1" fillId="0" borderId="11" xfId="0" applyNumberFormat="1" applyFont="1" applyBorder="1" applyAlignment="1">
      <alignment horizontal="center" vertical="center"/>
    </xf>
    <xf numFmtId="170" fontId="1" fillId="0" borderId="44" xfId="0" applyNumberFormat="1" applyFont="1" applyBorder="1" applyAlignment="1">
      <alignment horizontal="center" vertical="center"/>
    </xf>
    <xf numFmtId="170" fontId="1" fillId="0" borderId="57" xfId="0" applyNumberFormat="1" applyFont="1" applyBorder="1" applyAlignment="1">
      <alignment horizontal="center" vertical="center"/>
    </xf>
    <xf numFmtId="2" fontId="21" fillId="0" borderId="47" xfId="0" applyNumberFormat="1" applyFont="1" applyBorder="1" applyAlignment="1">
      <alignment horizontal="center" vertical="center"/>
    </xf>
    <xf numFmtId="2" fontId="21" fillId="0" borderId="19" xfId="0" applyNumberFormat="1" applyFont="1" applyBorder="1" applyAlignment="1">
      <alignment horizontal="center" vertical="center"/>
    </xf>
    <xf numFmtId="2" fontId="21" fillId="0" borderId="4" xfId="0" applyNumberFormat="1" applyFont="1" applyBorder="1" applyAlignment="1">
      <alignment horizontal="center" vertical="center"/>
    </xf>
    <xf numFmtId="2" fontId="21" fillId="0" borderId="17" xfId="0" applyNumberFormat="1" applyFont="1" applyBorder="1" applyAlignment="1">
      <alignment horizontal="center" vertical="center"/>
    </xf>
    <xf numFmtId="2" fontId="2" fillId="0" borderId="31" xfId="0" applyNumberFormat="1" applyFont="1" applyBorder="1" applyAlignment="1">
      <alignment horizontal="center" vertical="center"/>
    </xf>
    <xf numFmtId="2" fontId="2" fillId="0" borderId="47" xfId="0" applyNumberFormat="1" applyFont="1" applyBorder="1" applyAlignment="1">
      <alignment horizontal="center" vertical="center"/>
    </xf>
    <xf numFmtId="2" fontId="1" fillId="0" borderId="11" xfId="2" applyNumberFormat="1" applyFont="1" applyFill="1" applyBorder="1" applyAlignment="1">
      <alignment horizontal="center" vertical="center"/>
    </xf>
    <xf numFmtId="43" fontId="21" fillId="12" borderId="19" xfId="0" applyNumberFormat="1" applyFont="1" applyFill="1" applyBorder="1" applyAlignment="1">
      <alignment horizontal="center" vertical="center"/>
    </xf>
    <xf numFmtId="43" fontId="21" fillId="12" borderId="6" xfId="0" applyNumberFormat="1" applyFont="1" applyFill="1" applyBorder="1" applyAlignment="1">
      <alignment horizontal="center" vertical="center"/>
    </xf>
    <xf numFmtId="43" fontId="21" fillId="12" borderId="17" xfId="0" applyNumberFormat="1" applyFont="1" applyFill="1" applyBorder="1" applyAlignment="1">
      <alignment horizontal="center" vertical="center"/>
    </xf>
    <xf numFmtId="43" fontId="21" fillId="0" borderId="19" xfId="0" applyNumberFormat="1" applyFont="1" applyBorder="1" applyAlignment="1">
      <alignment horizontal="center" vertical="center"/>
    </xf>
    <xf numFmtId="43" fontId="21" fillId="0" borderId="5" xfId="0" applyNumberFormat="1" applyFont="1" applyBorder="1" applyAlignment="1">
      <alignment horizontal="center" vertical="center"/>
    </xf>
    <xf numFmtId="43" fontId="2" fillId="12" borderId="40" xfId="0" applyNumberFormat="1" applyFont="1" applyFill="1" applyBorder="1" applyAlignment="1">
      <alignment vertical="center"/>
    </xf>
    <xf numFmtId="43" fontId="2" fillId="12" borderId="41" xfId="0" applyNumberFormat="1" applyFont="1" applyFill="1" applyBorder="1" applyAlignment="1">
      <alignment vertical="center"/>
    </xf>
    <xf numFmtId="43" fontId="2" fillId="12" borderId="42" xfId="0" applyNumberFormat="1" applyFont="1" applyFill="1" applyBorder="1" applyAlignment="1">
      <alignment vertical="center"/>
    </xf>
    <xf numFmtId="43" fontId="1" fillId="12" borderId="18" xfId="0" applyNumberFormat="1" applyFont="1" applyFill="1" applyBorder="1" applyAlignment="1">
      <alignment horizontal="center" vertical="center"/>
    </xf>
    <xf numFmtId="43" fontId="1" fillId="12" borderId="30" xfId="0" applyNumberFormat="1" applyFont="1" applyFill="1" applyBorder="1" applyAlignment="1">
      <alignment horizontal="center" vertical="center"/>
    </xf>
    <xf numFmtId="43" fontId="1" fillId="0" borderId="18" xfId="0" applyNumberFormat="1" applyFont="1" applyBorder="1" applyAlignment="1">
      <alignment horizontal="center" vertical="center"/>
    </xf>
    <xf numFmtId="43" fontId="1" fillId="12" borderId="60" xfId="0" applyNumberFormat="1" applyFont="1" applyFill="1" applyBorder="1" applyAlignment="1">
      <alignment horizontal="center" vertical="center"/>
    </xf>
    <xf numFmtId="43" fontId="1" fillId="12" borderId="10" xfId="0" applyNumberFormat="1" applyFont="1" applyFill="1" applyBorder="1" applyAlignment="1">
      <alignment horizontal="center" vertical="center"/>
    </xf>
    <xf numFmtId="43" fontId="1" fillId="0" borderId="10" xfId="0" applyNumberFormat="1" applyFont="1" applyBorder="1" applyAlignment="1">
      <alignment horizontal="center" vertical="center"/>
    </xf>
    <xf numFmtId="43" fontId="1" fillId="12" borderId="30" xfId="0" applyNumberFormat="1" applyFont="1" applyFill="1" applyBorder="1" applyAlignment="1">
      <alignment horizontal="left" vertical="center"/>
    </xf>
    <xf numFmtId="43" fontId="1" fillId="0" borderId="12" xfId="0" applyNumberFormat="1" applyFont="1" applyBorder="1" applyAlignment="1">
      <alignment horizontal="center" vertical="center"/>
    </xf>
    <xf numFmtId="43" fontId="1" fillId="0" borderId="14" xfId="0" applyNumberFormat="1" applyFont="1" applyBorder="1" applyAlignment="1">
      <alignment horizontal="center" vertical="center"/>
    </xf>
    <xf numFmtId="43" fontId="1" fillId="14" borderId="18" xfId="0" applyNumberFormat="1" applyFont="1" applyFill="1" applyBorder="1" applyAlignment="1">
      <alignment horizontal="center" vertical="center"/>
    </xf>
    <xf numFmtId="43" fontId="1" fillId="14" borderId="33" xfId="0" applyNumberFormat="1" applyFont="1" applyFill="1" applyBorder="1" applyAlignment="1">
      <alignment horizontal="center" vertical="center"/>
    </xf>
    <xf numFmtId="43" fontId="1" fillId="14" borderId="10" xfId="0" applyNumberFormat="1" applyFont="1" applyFill="1" applyBorder="1" applyAlignment="1">
      <alignment horizontal="center" vertical="center"/>
    </xf>
    <xf numFmtId="43" fontId="1" fillId="14" borderId="29" xfId="0" applyNumberFormat="1" applyFont="1" applyFill="1" applyBorder="1" applyAlignment="1">
      <alignment horizontal="center" vertical="center"/>
    </xf>
    <xf numFmtId="43" fontId="1" fillId="14" borderId="8" xfId="0" applyNumberFormat="1" applyFont="1" applyFill="1" applyBorder="1" applyAlignment="1">
      <alignment horizontal="center" vertical="center"/>
    </xf>
    <xf numFmtId="43" fontId="1" fillId="14" borderId="15" xfId="0" applyNumberFormat="1" applyFont="1" applyFill="1" applyBorder="1" applyAlignment="1">
      <alignment horizontal="center" vertical="center"/>
    </xf>
    <xf numFmtId="43" fontId="1" fillId="14" borderId="12" xfId="0" applyNumberFormat="1" applyFont="1" applyFill="1" applyBorder="1" applyAlignment="1">
      <alignment horizontal="center" vertical="center"/>
    </xf>
    <xf numFmtId="1" fontId="2" fillId="14" borderId="40" xfId="0" applyNumberFormat="1" applyFont="1" applyFill="1" applyBorder="1" applyAlignment="1">
      <alignment horizontal="center" vertical="center"/>
    </xf>
    <xf numFmtId="1" fontId="2" fillId="14" borderId="41" xfId="0" applyNumberFormat="1" applyFont="1" applyFill="1" applyBorder="1" applyAlignment="1">
      <alignment horizontal="center" vertical="center"/>
    </xf>
    <xf numFmtId="2" fontId="6" fillId="14" borderId="8" xfId="0" applyNumberFormat="1" applyFont="1" applyFill="1" applyBorder="1" applyAlignment="1">
      <alignment horizontal="center" vertical="center"/>
    </xf>
    <xf numFmtId="2" fontId="6" fillId="14" borderId="9" xfId="0" applyNumberFormat="1" applyFont="1" applyFill="1" applyBorder="1" applyAlignment="1">
      <alignment horizontal="center" vertical="center"/>
    </xf>
    <xf numFmtId="2" fontId="6" fillId="14" borderId="15" xfId="0" applyNumberFormat="1" applyFont="1" applyFill="1" applyBorder="1" applyAlignment="1">
      <alignment horizontal="center" vertical="center"/>
    </xf>
    <xf numFmtId="2" fontId="6" fillId="14" borderId="16" xfId="0" applyNumberFormat="1" applyFont="1" applyFill="1" applyBorder="1" applyAlignment="1">
      <alignment horizontal="center" vertical="center"/>
    </xf>
    <xf numFmtId="2" fontId="6" fillId="14" borderId="10" xfId="0" applyNumberFormat="1" applyFont="1" applyFill="1" applyBorder="1" applyAlignment="1">
      <alignment horizontal="center" vertical="center"/>
    </xf>
    <xf numFmtId="2" fontId="6" fillId="14" borderId="11" xfId="0" applyNumberFormat="1" applyFont="1" applyFill="1" applyBorder="1" applyAlignment="1">
      <alignment horizontal="center" vertical="center"/>
    </xf>
    <xf numFmtId="2" fontId="6" fillId="14" borderId="12" xfId="0" applyNumberFormat="1" applyFont="1" applyFill="1" applyBorder="1" applyAlignment="1">
      <alignment horizontal="center" vertical="center"/>
    </xf>
    <xf numFmtId="2" fontId="6" fillId="14" borderId="57" xfId="0" applyNumberFormat="1" applyFont="1" applyFill="1" applyBorder="1" applyAlignment="1">
      <alignment horizontal="center" vertical="center"/>
    </xf>
    <xf numFmtId="2" fontId="1" fillId="14" borderId="10" xfId="0" applyNumberFormat="1" applyFont="1" applyFill="1" applyBorder="1" applyAlignment="1">
      <alignment horizontal="center" vertical="center"/>
    </xf>
    <xf numFmtId="2" fontId="1" fillId="14" borderId="11" xfId="0" applyNumberFormat="1" applyFont="1" applyFill="1" applyBorder="1" applyAlignment="1">
      <alignment horizontal="center" vertical="center"/>
    </xf>
    <xf numFmtId="2" fontId="1" fillId="14" borderId="12" xfId="0" applyNumberFormat="1" applyFont="1" applyFill="1" applyBorder="1" applyAlignment="1">
      <alignment horizontal="center" vertical="center"/>
    </xf>
    <xf numFmtId="2" fontId="1" fillId="14" borderId="57" xfId="0" applyNumberFormat="1" applyFont="1" applyFill="1" applyBorder="1" applyAlignment="1">
      <alignment horizontal="center" vertical="center"/>
    </xf>
    <xf numFmtId="1" fontId="1" fillId="0" borderId="9" xfId="0" applyNumberFormat="1" applyFont="1" applyBorder="1" applyAlignment="1">
      <alignment horizontal="center" vertical="center"/>
    </xf>
    <xf numFmtId="1" fontId="1" fillId="0" borderId="15" xfId="0" applyNumberFormat="1" applyFont="1" applyBorder="1" applyAlignment="1">
      <alignment horizontal="center" vertical="center"/>
    </xf>
    <xf numFmtId="1" fontId="1" fillId="0" borderId="16" xfId="0" applyNumberFormat="1" applyFont="1" applyBorder="1" applyAlignment="1">
      <alignment horizontal="center" vertical="center"/>
    </xf>
    <xf numFmtId="1" fontId="1" fillId="0" borderId="27" xfId="0" applyNumberFormat="1" applyFont="1" applyBorder="1" applyAlignment="1">
      <alignment horizontal="center" vertical="center"/>
    </xf>
    <xf numFmtId="1" fontId="1" fillId="0" borderId="12" xfId="0" applyNumberFormat="1" applyFont="1" applyBorder="1" applyAlignment="1">
      <alignment horizontal="center" vertical="center"/>
    </xf>
    <xf numFmtId="171" fontId="1" fillId="4" borderId="8" xfId="0" applyNumberFormat="1" applyFont="1" applyFill="1" applyBorder="1" applyAlignment="1">
      <alignment horizontal="center"/>
    </xf>
    <xf numFmtId="171" fontId="1" fillId="4" borderId="9" xfId="0" applyNumberFormat="1" applyFont="1" applyFill="1" applyBorder="1" applyAlignment="1">
      <alignment horizontal="center"/>
    </xf>
    <xf numFmtId="171" fontId="1" fillId="4" borderId="15" xfId="0" applyNumberFormat="1" applyFont="1" applyFill="1" applyBorder="1" applyAlignment="1">
      <alignment horizontal="center"/>
    </xf>
    <xf numFmtId="171" fontId="1" fillId="4" borderId="16" xfId="0" applyNumberFormat="1" applyFont="1" applyFill="1" applyBorder="1" applyAlignment="1">
      <alignment horizontal="center"/>
    </xf>
    <xf numFmtId="171" fontId="1" fillId="4" borderId="27" xfId="0" applyNumberFormat="1" applyFont="1" applyFill="1" applyBorder="1" applyAlignment="1">
      <alignment horizontal="center"/>
    </xf>
    <xf numFmtId="171" fontId="1" fillId="4" borderId="10" xfId="0" applyNumberFormat="1" applyFont="1" applyFill="1" applyBorder="1" applyAlignment="1">
      <alignment horizontal="center"/>
    </xf>
    <xf numFmtId="171" fontId="1" fillId="4" borderId="11" xfId="0" applyNumberFormat="1" applyFont="1" applyFill="1" applyBorder="1" applyAlignment="1">
      <alignment horizontal="center"/>
    </xf>
    <xf numFmtId="171" fontId="1" fillId="4" borderId="12" xfId="0" applyNumberFormat="1" applyFont="1" applyFill="1" applyBorder="1" applyAlignment="1">
      <alignment horizontal="center"/>
    </xf>
    <xf numFmtId="171" fontId="1" fillId="4" borderId="57" xfId="0" applyNumberFormat="1" applyFont="1" applyFill="1" applyBorder="1" applyAlignment="1">
      <alignment horizontal="center"/>
    </xf>
    <xf numFmtId="171" fontId="1" fillId="4" borderId="44" xfId="0" applyNumberFormat="1" applyFont="1" applyFill="1" applyBorder="1" applyAlignment="1">
      <alignment horizontal="center"/>
    </xf>
    <xf numFmtId="1" fontId="1" fillId="0" borderId="16" xfId="0" applyNumberFormat="1" applyFont="1" applyBorder="1" applyAlignment="1">
      <alignment horizontal="center"/>
    </xf>
    <xf numFmtId="1" fontId="1" fillId="0" borderId="57" xfId="0" applyNumberFormat="1" applyFont="1" applyBorder="1" applyAlignment="1">
      <alignment horizontal="center"/>
    </xf>
    <xf numFmtId="1" fontId="6" fillId="0" borderId="11" xfId="0" applyNumberFormat="1" applyFont="1" applyFill="1" applyBorder="1" applyAlignment="1">
      <alignment horizontal="center" vertical="center"/>
    </xf>
    <xf numFmtId="1" fontId="6" fillId="0" borderId="12" xfId="0" applyNumberFormat="1" applyFont="1" applyFill="1" applyBorder="1" applyAlignment="1">
      <alignment horizontal="center" vertical="center"/>
    </xf>
    <xf numFmtId="1" fontId="6" fillId="0" borderId="10" xfId="0" applyNumberFormat="1" applyFont="1" applyFill="1" applyBorder="1" applyAlignment="1">
      <alignment horizontal="center" vertical="center"/>
    </xf>
    <xf numFmtId="166" fontId="5" fillId="10" borderId="61" xfId="0" applyNumberFormat="1" applyFont="1" applyFill="1" applyBorder="1" applyAlignment="1" applyProtection="1">
      <alignment horizontal="center"/>
      <protection hidden="1"/>
    </xf>
    <xf numFmtId="166" fontId="5" fillId="14" borderId="17" xfId="0" applyNumberFormat="1" applyFont="1" applyFill="1" applyBorder="1" applyAlignment="1">
      <alignment horizontal="center" vertical="top" wrapText="1"/>
    </xf>
    <xf numFmtId="165" fontId="6" fillId="14" borderId="15" xfId="0" applyNumberFormat="1" applyFont="1" applyFill="1" applyBorder="1" applyAlignment="1">
      <alignment horizontal="center" vertical="center"/>
    </xf>
    <xf numFmtId="165" fontId="6" fillId="14" borderId="12" xfId="0" applyNumberFormat="1" applyFont="1" applyFill="1" applyBorder="1" applyAlignment="1">
      <alignment horizontal="center" vertical="center"/>
    </xf>
    <xf numFmtId="165" fontId="6" fillId="14" borderId="27" xfId="0" applyNumberFormat="1" applyFont="1" applyFill="1" applyBorder="1" applyAlignment="1">
      <alignment horizontal="center" vertical="center"/>
    </xf>
    <xf numFmtId="165" fontId="6" fillId="14" borderId="44" xfId="0" applyNumberFormat="1" applyFont="1" applyFill="1" applyBorder="1" applyAlignment="1">
      <alignment horizontal="center" vertical="center"/>
    </xf>
    <xf numFmtId="0" fontId="2" fillId="14" borderId="17" xfId="0" applyFont="1" applyFill="1" applyBorder="1" applyAlignment="1">
      <alignment horizontal="left" vertical="top" wrapText="1"/>
    </xf>
    <xf numFmtId="165" fontId="5" fillId="14" borderId="5" xfId="0" applyNumberFormat="1" applyFont="1" applyFill="1" applyBorder="1" applyAlignment="1">
      <alignment horizontal="center" vertical="top" wrapText="1"/>
    </xf>
    <xf numFmtId="165" fontId="6" fillId="14" borderId="14" xfId="0" applyNumberFormat="1" applyFont="1" applyFill="1" applyBorder="1" applyAlignment="1">
      <alignment horizontal="center" vertical="center"/>
    </xf>
    <xf numFmtId="0" fontId="11" fillId="5" borderId="0" xfId="0" applyFont="1" applyFill="1" applyAlignment="1"/>
    <xf numFmtId="0" fontId="11" fillId="0" borderId="0" xfId="0" applyFont="1" applyAlignment="1">
      <alignment horizontal="left"/>
    </xf>
    <xf numFmtId="0" fontId="2" fillId="0" borderId="11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1" fillId="0" borderId="26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>
      <alignment horizontal="center" vertical="center"/>
    </xf>
    <xf numFmtId="0" fontId="6" fillId="0" borderId="39" xfId="0" applyFont="1" applyBorder="1" applyAlignment="1" applyProtection="1">
      <alignment horizontal="center" vertical="center"/>
      <protection hidden="1"/>
    </xf>
    <xf numFmtId="0" fontId="1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14" fontId="1" fillId="0" borderId="0" xfId="0" applyNumberFormat="1" applyFont="1" applyAlignment="1">
      <alignment horizontal="left"/>
    </xf>
    <xf numFmtId="0" fontId="6" fillId="0" borderId="15" xfId="0" applyFont="1" applyBorder="1" applyAlignment="1" applyProtection="1">
      <alignment horizontal="center" vertical="center"/>
      <protection hidden="1"/>
    </xf>
    <xf numFmtId="0" fontId="6" fillId="0" borderId="12" xfId="0" applyFont="1" applyBorder="1" applyAlignment="1" applyProtection="1">
      <alignment horizontal="center" vertical="center"/>
      <protection hidden="1"/>
    </xf>
    <xf numFmtId="0" fontId="18" fillId="0" borderId="8" xfId="0" applyFont="1" applyBorder="1" applyAlignment="1">
      <alignment horizontal="left"/>
    </xf>
    <xf numFmtId="0" fontId="18" fillId="0" borderId="9" xfId="0" applyFont="1" applyBorder="1" applyAlignment="1">
      <alignment horizontal="center"/>
    </xf>
    <xf numFmtId="0" fontId="18" fillId="0" borderId="15" xfId="0" applyFont="1" applyBorder="1" applyAlignment="1">
      <alignment horizontal="center"/>
    </xf>
    <xf numFmtId="165" fontId="1" fillId="0" borderId="11" xfId="0" applyNumberFormat="1" applyFont="1" applyBorder="1" applyAlignment="1">
      <alignment horizontal="center" vertical="center"/>
    </xf>
    <xf numFmtId="165" fontId="1" fillId="0" borderId="12" xfId="0" applyNumberFormat="1" applyFont="1" applyBorder="1" applyAlignment="1">
      <alignment horizontal="center" vertical="center"/>
    </xf>
    <xf numFmtId="165" fontId="1" fillId="0" borderId="38" xfId="0" applyNumberFormat="1" applyFont="1" applyBorder="1" applyAlignment="1">
      <alignment horizontal="center" vertical="center"/>
    </xf>
    <xf numFmtId="165" fontId="1" fillId="0" borderId="39" xfId="0" applyNumberFormat="1" applyFont="1" applyBorder="1" applyAlignment="1">
      <alignment horizontal="center" vertical="center"/>
    </xf>
    <xf numFmtId="0" fontId="18" fillId="0" borderId="46" xfId="0" applyFont="1" applyBorder="1"/>
    <xf numFmtId="0" fontId="18" fillId="0" borderId="27" xfId="0" applyFont="1" applyBorder="1" applyAlignment="1">
      <alignment horizontal="center"/>
    </xf>
    <xf numFmtId="165" fontId="1" fillId="0" borderId="44" xfId="0" applyNumberFormat="1" applyFont="1" applyBorder="1" applyAlignment="1">
      <alignment horizontal="center" vertical="center"/>
    </xf>
    <xf numFmtId="165" fontId="1" fillId="0" borderId="58" xfId="0" applyNumberFormat="1" applyFont="1" applyBorder="1" applyAlignment="1">
      <alignment horizontal="center" vertical="center"/>
    </xf>
    <xf numFmtId="0" fontId="1" fillId="0" borderId="63" xfId="0" applyFont="1" applyBorder="1" applyAlignment="1">
      <alignment horizontal="center"/>
    </xf>
    <xf numFmtId="0" fontId="1" fillId="0" borderId="68" xfId="0" applyFont="1" applyBorder="1" applyAlignment="1">
      <alignment horizontal="center"/>
    </xf>
    <xf numFmtId="0" fontId="1" fillId="0" borderId="41" xfId="0" applyFont="1" applyBorder="1" applyAlignment="1">
      <alignment horizontal="center"/>
    </xf>
    <xf numFmtId="0" fontId="2" fillId="24" borderId="10" xfId="0" applyFont="1" applyFill="1" applyBorder="1"/>
    <xf numFmtId="0" fontId="2" fillId="21" borderId="10" xfId="0" applyFont="1" applyFill="1" applyBorder="1"/>
    <xf numFmtId="0" fontId="2" fillId="25" borderId="45" xfId="0" applyFont="1" applyFill="1" applyBorder="1"/>
    <xf numFmtId="0" fontId="18" fillId="24" borderId="76" xfId="0" applyFont="1" applyFill="1" applyBorder="1" applyAlignment="1">
      <alignment horizontal="center"/>
    </xf>
    <xf numFmtId="0" fontId="18" fillId="21" borderId="76" xfId="0" applyFont="1" applyFill="1" applyBorder="1" applyAlignment="1">
      <alignment horizontal="center"/>
    </xf>
    <xf numFmtId="0" fontId="18" fillId="25" borderId="54" xfId="0" applyFont="1" applyFill="1" applyBorder="1" applyAlignment="1">
      <alignment horizontal="center"/>
    </xf>
    <xf numFmtId="0" fontId="1" fillId="22" borderId="10" xfId="0" applyFont="1" applyFill="1" applyBorder="1" applyAlignment="1">
      <alignment horizontal="center" vertical="center"/>
    </xf>
    <xf numFmtId="0" fontId="1" fillId="22" borderId="12" xfId="0" applyFont="1" applyFill="1" applyBorder="1" applyAlignment="1">
      <alignment horizontal="center" vertical="center"/>
    </xf>
    <xf numFmtId="0" fontId="1" fillId="22" borderId="57" xfId="0" applyFont="1" applyFill="1" applyBorder="1" applyAlignment="1">
      <alignment horizontal="center" vertical="center"/>
    </xf>
    <xf numFmtId="0" fontId="1" fillId="22" borderId="44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" fillId="5" borderId="11" xfId="0" applyFont="1" applyFill="1" applyBorder="1" applyAlignment="1">
      <alignment horizontal="left" vertical="center"/>
    </xf>
    <xf numFmtId="0" fontId="1" fillId="10" borderId="11" xfId="0" applyFont="1" applyFill="1" applyBorder="1" applyAlignment="1">
      <alignment horizontal="left" vertical="center"/>
    </xf>
    <xf numFmtId="0" fontId="1" fillId="9" borderId="11" xfId="0" applyFont="1" applyFill="1" applyBorder="1" applyAlignment="1">
      <alignment horizontal="left" vertical="center"/>
    </xf>
    <xf numFmtId="0" fontId="1" fillId="22" borderId="11" xfId="0" applyFont="1" applyFill="1" applyBorder="1" applyAlignment="1">
      <alignment horizontal="left" vertical="center"/>
    </xf>
    <xf numFmtId="0" fontId="1" fillId="0" borderId="14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164" fontId="1" fillId="0" borderId="45" xfId="1" applyFont="1" applyFill="1" applyBorder="1" applyAlignment="1">
      <alignment horizontal="center" vertical="center"/>
    </xf>
    <xf numFmtId="164" fontId="1" fillId="0" borderId="18" xfId="1" applyFont="1" applyFill="1" applyBorder="1" applyAlignment="1">
      <alignment horizontal="center" vertical="center"/>
    </xf>
    <xf numFmtId="0" fontId="1" fillId="22" borderId="18" xfId="0" applyFont="1" applyFill="1" applyBorder="1" applyAlignment="1">
      <alignment horizontal="center" vertical="center"/>
    </xf>
    <xf numFmtId="0" fontId="1" fillId="22" borderId="26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1" fillId="0" borderId="37" xfId="0" applyFont="1" applyFill="1" applyBorder="1" applyAlignment="1">
      <alignment horizontal="center" vertical="center"/>
    </xf>
    <xf numFmtId="0" fontId="1" fillId="0" borderId="44" xfId="0" applyFont="1" applyFill="1" applyBorder="1" applyAlignment="1">
      <alignment horizontal="center" vertical="center"/>
    </xf>
    <xf numFmtId="0" fontId="1" fillId="0" borderId="11" xfId="0" applyFont="1" applyFill="1" applyBorder="1" applyProtection="1">
      <protection hidden="1"/>
    </xf>
    <xf numFmtId="0" fontId="1" fillId="0" borderId="11" xfId="0" applyFont="1" applyFill="1" applyBorder="1" applyAlignment="1" applyProtection="1">
      <alignment horizontal="center" vertical="center"/>
      <protection hidden="1"/>
    </xf>
    <xf numFmtId="0" fontId="25" fillId="0" borderId="37" xfId="0" applyFont="1" applyFill="1" applyBorder="1" applyProtection="1">
      <protection hidden="1"/>
    </xf>
    <xf numFmtId="0" fontId="1" fillId="0" borderId="37" xfId="0" applyFont="1" applyFill="1" applyBorder="1" applyAlignment="1" applyProtection="1">
      <alignment horizontal="center" vertical="center"/>
      <protection hidden="1"/>
    </xf>
    <xf numFmtId="0" fontId="7" fillId="0" borderId="37" xfId="0" applyFont="1" applyFill="1" applyBorder="1" applyAlignment="1" applyProtection="1">
      <alignment horizontal="center"/>
      <protection hidden="1"/>
    </xf>
    <xf numFmtId="0" fontId="25" fillId="0" borderId="11" xfId="0" applyFont="1" applyFill="1" applyBorder="1" applyProtection="1">
      <protection hidden="1"/>
    </xf>
    <xf numFmtId="0" fontId="7" fillId="0" borderId="11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Protection="1">
      <protection hidden="1"/>
    </xf>
    <xf numFmtId="0" fontId="6" fillId="0" borderId="37" xfId="0" applyFont="1" applyFill="1" applyBorder="1" applyAlignment="1" applyProtection="1">
      <alignment horizontal="center"/>
      <protection hidden="1"/>
    </xf>
    <xf numFmtId="0" fontId="6" fillId="0" borderId="11" xfId="0" applyFont="1" applyFill="1" applyBorder="1" applyAlignment="1" applyProtection="1">
      <alignment horizontal="center"/>
      <protection hidden="1"/>
    </xf>
    <xf numFmtId="0" fontId="1" fillId="0" borderId="12" xfId="0" applyFont="1" applyBorder="1"/>
    <xf numFmtId="0" fontId="18" fillId="0" borderId="21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top" wrapText="1"/>
    </xf>
    <xf numFmtId="0" fontId="18" fillId="0" borderId="6" xfId="0" applyFont="1" applyBorder="1" applyAlignment="1">
      <alignment horizontal="left" vertical="center" wrapText="1"/>
    </xf>
    <xf numFmtId="165" fontId="2" fillId="0" borderId="0" xfId="0" applyNumberFormat="1" applyFont="1" applyAlignment="1">
      <alignment horizontal="center" vertical="center"/>
    </xf>
    <xf numFmtId="166" fontId="20" fillId="10" borderId="28" xfId="0" applyNumberFormat="1" applyFont="1" applyFill="1" applyBorder="1" applyAlignment="1">
      <alignment horizontal="center" vertical="center" wrapText="1"/>
    </xf>
    <xf numFmtId="1" fontId="2" fillId="0" borderId="41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wrapText="1"/>
    </xf>
    <xf numFmtId="0" fontId="21" fillId="0" borderId="31" xfId="0" applyFont="1" applyBorder="1" applyAlignment="1">
      <alignment horizontal="center" vertical="center" wrapText="1"/>
    </xf>
    <xf numFmtId="165" fontId="6" fillId="14" borderId="26" xfId="0" applyNumberFormat="1" applyFont="1" applyFill="1" applyBorder="1" applyAlignment="1">
      <alignment horizontal="center" vertical="center"/>
    </xf>
    <xf numFmtId="166" fontId="5" fillId="10" borderId="48" xfId="0" applyNumberFormat="1" applyFont="1" applyFill="1" applyBorder="1" applyAlignment="1">
      <alignment horizontal="center" vertical="center"/>
    </xf>
    <xf numFmtId="166" fontId="5" fillId="10" borderId="37" xfId="0" applyNumberFormat="1" applyFont="1" applyFill="1" applyBorder="1" applyAlignment="1">
      <alignment horizontal="center" vertical="center"/>
    </xf>
    <xf numFmtId="0" fontId="18" fillId="0" borderId="6" xfId="0" applyFont="1" applyBorder="1" applyAlignment="1">
      <alignment horizontal="center" vertical="center" wrapText="1"/>
    </xf>
    <xf numFmtId="166" fontId="20" fillId="10" borderId="7" xfId="0" applyNumberFormat="1" applyFont="1" applyFill="1" applyBorder="1" applyAlignment="1">
      <alignment horizontal="center" vertical="top" wrapText="1"/>
    </xf>
    <xf numFmtId="166" fontId="20" fillId="10" borderId="21" xfId="0" applyNumberFormat="1" applyFont="1" applyFill="1" applyBorder="1" applyAlignment="1">
      <alignment horizontal="center" vertical="top" wrapText="1"/>
    </xf>
    <xf numFmtId="166" fontId="20" fillId="10" borderId="50" xfId="0" applyNumberFormat="1" applyFont="1" applyFill="1" applyBorder="1" applyAlignment="1">
      <alignment horizontal="center" vertical="top" wrapText="1"/>
    </xf>
    <xf numFmtId="166" fontId="5" fillId="10" borderId="17" xfId="0" applyNumberFormat="1" applyFont="1" applyFill="1" applyBorder="1" applyAlignment="1">
      <alignment horizontal="center" vertical="center" wrapText="1"/>
    </xf>
    <xf numFmtId="165" fontId="21" fillId="0" borderId="7" xfId="0" applyNumberFormat="1" applyFont="1" applyBorder="1" applyAlignment="1">
      <alignment horizontal="center" vertical="center"/>
    </xf>
    <xf numFmtId="170" fontId="1" fillId="0" borderId="24" xfId="0" applyNumberFormat="1" applyFont="1" applyBorder="1" applyAlignment="1">
      <alignment horizontal="center" vertical="center"/>
    </xf>
    <xf numFmtId="170" fontId="1" fillId="0" borderId="68" xfId="0" applyNumberFormat="1" applyFont="1" applyBorder="1" applyAlignment="1">
      <alignment horizontal="center" vertical="center"/>
    </xf>
    <xf numFmtId="165" fontId="21" fillId="14" borderId="7" xfId="0" applyNumberFormat="1" applyFont="1" applyFill="1" applyBorder="1" applyAlignment="1">
      <alignment horizontal="center" vertical="center"/>
    </xf>
    <xf numFmtId="165" fontId="2" fillId="14" borderId="52" xfId="0" applyNumberFormat="1" applyFont="1" applyFill="1" applyBorder="1" applyAlignment="1">
      <alignment horizontal="center" vertical="center"/>
    </xf>
    <xf numFmtId="43" fontId="1" fillId="14" borderId="24" xfId="0" applyNumberFormat="1" applyFont="1" applyFill="1" applyBorder="1" applyAlignment="1">
      <alignment horizontal="center" vertical="center"/>
    </xf>
    <xf numFmtId="43" fontId="1" fillId="14" borderId="68" xfId="0" applyNumberFormat="1" applyFont="1" applyFill="1" applyBorder="1" applyAlignment="1">
      <alignment horizontal="center" vertical="center"/>
    </xf>
    <xf numFmtId="43" fontId="1" fillId="14" borderId="9" xfId="0" applyNumberFormat="1" applyFont="1" applyFill="1" applyBorder="1" applyAlignment="1">
      <alignment horizontal="center" vertical="center"/>
    </xf>
    <xf numFmtId="43" fontId="1" fillId="14" borderId="11" xfId="0" applyNumberFormat="1" applyFont="1" applyFill="1" applyBorder="1" applyAlignment="1">
      <alignment horizontal="center" vertical="center"/>
    </xf>
    <xf numFmtId="43" fontId="1" fillId="14" borderId="37" xfId="0" applyNumberFormat="1" applyFont="1" applyFill="1" applyBorder="1" applyAlignment="1">
      <alignment horizontal="center" vertical="center"/>
    </xf>
    <xf numFmtId="43" fontId="1" fillId="0" borderId="13" xfId="0" applyNumberFormat="1" applyFont="1" applyBorder="1" applyAlignment="1">
      <alignment horizontal="center" vertical="center"/>
    </xf>
    <xf numFmtId="43" fontId="1" fillId="0" borderId="24" xfId="0" applyNumberFormat="1" applyFont="1" applyBorder="1" applyAlignment="1">
      <alignment horizontal="center" vertical="center"/>
    </xf>
    <xf numFmtId="165" fontId="21" fillId="0" borderId="66" xfId="0" applyNumberFormat="1" applyFont="1" applyBorder="1" applyAlignment="1">
      <alignment horizontal="center" vertical="center"/>
    </xf>
    <xf numFmtId="165" fontId="21" fillId="0" borderId="0" xfId="0" applyNumberFormat="1" applyFont="1" applyBorder="1" applyAlignment="1">
      <alignment horizontal="center" vertical="center"/>
    </xf>
    <xf numFmtId="165" fontId="21" fillId="0" borderId="78" xfId="0" applyNumberFormat="1" applyFont="1" applyBorder="1" applyAlignment="1">
      <alignment horizontal="center" vertical="center"/>
    </xf>
    <xf numFmtId="165" fontId="2" fillId="7" borderId="64" xfId="0" applyNumberFormat="1" applyFont="1" applyFill="1" applyBorder="1" applyAlignment="1">
      <alignment horizontal="center" vertical="center"/>
    </xf>
    <xf numFmtId="165" fontId="2" fillId="7" borderId="69" xfId="0" applyNumberFormat="1" applyFont="1" applyFill="1" applyBorder="1" applyAlignment="1">
      <alignment horizontal="center" vertical="center"/>
    </xf>
    <xf numFmtId="170" fontId="1" fillId="0" borderId="67" xfId="0" applyNumberFormat="1" applyFont="1" applyBorder="1" applyAlignment="1">
      <alignment horizontal="center" vertical="center"/>
    </xf>
    <xf numFmtId="43" fontId="21" fillId="0" borderId="7" xfId="0" applyNumberFormat="1" applyFont="1" applyBorder="1" applyAlignment="1">
      <alignment horizontal="center" vertical="center"/>
    </xf>
    <xf numFmtId="169" fontId="2" fillId="7" borderId="51" xfId="0" applyNumberFormat="1" applyFont="1" applyFill="1" applyBorder="1" applyAlignment="1">
      <alignment vertical="center"/>
    </xf>
    <xf numFmtId="169" fontId="2" fillId="7" borderId="52" xfId="0" applyNumberFormat="1" applyFont="1" applyFill="1" applyBorder="1" applyAlignment="1">
      <alignment vertical="center"/>
    </xf>
    <xf numFmtId="169" fontId="2" fillId="7" borderId="54" xfId="0" applyNumberFormat="1" applyFont="1" applyFill="1" applyBorder="1" applyAlignment="1">
      <alignment vertical="center"/>
    </xf>
    <xf numFmtId="2" fontId="1" fillId="0" borderId="36" xfId="0" applyNumberFormat="1" applyFont="1" applyBorder="1" applyAlignment="1">
      <alignment horizontal="center" vertical="center"/>
    </xf>
    <xf numFmtId="2" fontId="1" fillId="0" borderId="34" xfId="2" applyNumberFormat="1" applyFont="1" applyFill="1" applyBorder="1" applyAlignment="1">
      <alignment horizontal="center" vertical="center"/>
    </xf>
    <xf numFmtId="2" fontId="1" fillId="0" borderId="29" xfId="2" applyNumberFormat="1" applyFont="1" applyFill="1" applyBorder="1" applyAlignment="1">
      <alignment horizontal="center" vertical="center"/>
    </xf>
    <xf numFmtId="43" fontId="1" fillId="14" borderId="31" xfId="0" applyNumberFormat="1" applyFont="1" applyFill="1" applyBorder="1" applyAlignment="1">
      <alignment horizontal="center" vertical="center"/>
    </xf>
    <xf numFmtId="1" fontId="2" fillId="14" borderId="71" xfId="0" applyNumberFormat="1" applyFont="1" applyFill="1" applyBorder="1" applyAlignment="1">
      <alignment horizontal="center" vertical="center"/>
    </xf>
    <xf numFmtId="43" fontId="1" fillId="14" borderId="27" xfId="0" applyNumberFormat="1" applyFont="1" applyFill="1" applyBorder="1" applyAlignment="1">
      <alignment horizontal="center" vertical="center"/>
    </xf>
    <xf numFmtId="43" fontId="1" fillId="14" borderId="44" xfId="0" applyNumberFormat="1" applyFont="1" applyFill="1" applyBorder="1" applyAlignment="1">
      <alignment horizontal="center" vertical="center"/>
    </xf>
    <xf numFmtId="43" fontId="1" fillId="12" borderId="13" xfId="0" applyNumberFormat="1" applyFont="1" applyFill="1" applyBorder="1" applyAlignment="1">
      <alignment horizontal="center" vertical="center"/>
    </xf>
    <xf numFmtId="43" fontId="1" fillId="12" borderId="29" xfId="0" applyNumberFormat="1" applyFont="1" applyFill="1" applyBorder="1" applyAlignment="1">
      <alignment horizontal="center" vertical="center"/>
    </xf>
    <xf numFmtId="1" fontId="2" fillId="14" borderId="70" xfId="0" applyNumberFormat="1" applyFont="1" applyFill="1" applyBorder="1" applyAlignment="1">
      <alignment horizontal="center" vertical="center"/>
    </xf>
    <xf numFmtId="2" fontId="2" fillId="0" borderId="53" xfId="0" applyNumberFormat="1" applyFont="1" applyBorder="1" applyAlignment="1">
      <alignment horizontal="center" vertical="center"/>
    </xf>
    <xf numFmtId="2" fontId="1" fillId="0" borderId="56" xfId="2" applyNumberFormat="1" applyFont="1" applyFill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 vertical="center"/>
    </xf>
    <xf numFmtId="2" fontId="2" fillId="0" borderId="0" xfId="0" applyNumberFormat="1" applyFont="1" applyBorder="1" applyAlignment="1">
      <alignment horizontal="center" vertical="center"/>
    </xf>
    <xf numFmtId="2" fontId="1" fillId="0" borderId="12" xfId="2" applyNumberFormat="1" applyFont="1" applyFill="1" applyBorder="1" applyAlignment="1">
      <alignment horizontal="center" vertical="center"/>
    </xf>
    <xf numFmtId="170" fontId="1" fillId="0" borderId="77" xfId="0" applyNumberFormat="1" applyFont="1" applyBorder="1" applyAlignment="1">
      <alignment horizontal="center" vertical="center"/>
    </xf>
    <xf numFmtId="1" fontId="21" fillId="0" borderId="19" xfId="0" applyNumberFormat="1" applyFont="1" applyBorder="1" applyAlignment="1">
      <alignment horizontal="center" vertical="center" wrapText="1"/>
    </xf>
    <xf numFmtId="1" fontId="21" fillId="0" borderId="6" xfId="0" applyNumberFormat="1" applyFont="1" applyBorder="1" applyAlignment="1">
      <alignment horizontal="center" vertical="center" wrapText="1"/>
    </xf>
    <xf numFmtId="1" fontId="21" fillId="0" borderId="4" xfId="0" applyNumberFormat="1" applyFont="1" applyBorder="1" applyAlignment="1">
      <alignment horizontal="center" vertical="center" wrapText="1"/>
    </xf>
    <xf numFmtId="1" fontId="21" fillId="0" borderId="17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1" fontId="21" fillId="0" borderId="7" xfId="0" applyNumberFormat="1" applyFont="1" applyBorder="1" applyAlignment="1">
      <alignment horizontal="center" vertical="center" wrapText="1"/>
    </xf>
    <xf numFmtId="1" fontId="6" fillId="21" borderId="11" xfId="0" applyNumberFormat="1" applyFont="1" applyFill="1" applyBorder="1" applyAlignment="1">
      <alignment horizontal="center" vertical="center"/>
    </xf>
    <xf numFmtId="1" fontId="21" fillId="19" borderId="32" xfId="0" applyNumberFormat="1" applyFont="1" applyFill="1" applyBorder="1" applyAlignment="1">
      <alignment horizontal="center" vertical="center" wrapText="1"/>
    </xf>
    <xf numFmtId="1" fontId="21" fillId="19" borderId="7" xfId="0" applyNumberFormat="1" applyFont="1" applyFill="1" applyBorder="1" applyAlignment="1">
      <alignment horizontal="center" vertical="center" wrapText="1"/>
    </xf>
    <xf numFmtId="1" fontId="21" fillId="19" borderId="17" xfId="0" applyNumberFormat="1" applyFont="1" applyFill="1" applyBorder="1" applyAlignment="1">
      <alignment horizontal="center" vertical="center" wrapText="1"/>
    </xf>
    <xf numFmtId="1" fontId="1" fillId="20" borderId="62" xfId="0" applyNumberFormat="1" applyFont="1" applyFill="1" applyBorder="1" applyAlignment="1">
      <alignment horizontal="center" vertical="center"/>
    </xf>
    <xf numFmtId="1" fontId="1" fillId="20" borderId="9" xfId="0" applyNumberFormat="1" applyFont="1" applyFill="1" applyBorder="1" applyAlignment="1">
      <alignment horizontal="center" vertical="center"/>
    </xf>
    <xf numFmtId="1" fontId="1" fillId="20" borderId="63" xfId="0" applyNumberFormat="1" applyFont="1" applyFill="1" applyBorder="1" applyAlignment="1">
      <alignment horizontal="center" vertical="center"/>
    </xf>
    <xf numFmtId="1" fontId="1" fillId="20" borderId="56" xfId="0" applyNumberFormat="1" applyFont="1" applyFill="1" applyBorder="1" applyAlignment="1">
      <alignment horizontal="center" vertical="center"/>
    </xf>
    <xf numFmtId="1" fontId="1" fillId="20" borderId="8" xfId="0" applyNumberFormat="1" applyFont="1" applyFill="1" applyBorder="1" applyAlignment="1">
      <alignment horizontal="center" vertical="center"/>
    </xf>
    <xf numFmtId="1" fontId="1" fillId="20" borderId="16" xfId="0" applyNumberFormat="1" applyFont="1" applyFill="1" applyBorder="1" applyAlignment="1">
      <alignment horizontal="center" vertical="center"/>
    </xf>
    <xf numFmtId="1" fontId="1" fillId="0" borderId="8" xfId="2" applyNumberFormat="1" applyFont="1" applyFill="1" applyBorder="1" applyAlignment="1">
      <alignment horizontal="center" vertical="center"/>
    </xf>
    <xf numFmtId="1" fontId="1" fillId="0" borderId="9" xfId="2" applyNumberFormat="1" applyFont="1" applyFill="1" applyBorder="1" applyAlignment="1">
      <alignment horizontal="center" vertical="center"/>
    </xf>
    <xf numFmtId="1" fontId="1" fillId="0" borderId="15" xfId="2" applyNumberFormat="1" applyFont="1" applyFill="1" applyBorder="1" applyAlignment="1">
      <alignment horizontal="center" vertical="center"/>
    </xf>
    <xf numFmtId="1" fontId="1" fillId="20" borderId="24" xfId="0" applyNumberFormat="1" applyFont="1" applyFill="1" applyBorder="1" applyAlignment="1">
      <alignment horizontal="center" vertical="center"/>
    </xf>
    <xf numFmtId="1" fontId="1" fillId="20" borderId="11" xfId="0" applyNumberFormat="1" applyFont="1" applyFill="1" applyBorder="1" applyAlignment="1">
      <alignment horizontal="center" vertical="center"/>
    </xf>
    <xf numFmtId="1" fontId="1" fillId="20" borderId="48" xfId="0" applyNumberFormat="1" applyFont="1" applyFill="1" applyBorder="1" applyAlignment="1">
      <alignment horizontal="center" vertical="center"/>
    </xf>
    <xf numFmtId="1" fontId="1" fillId="20" borderId="33" xfId="0" applyNumberFormat="1" applyFont="1" applyFill="1" applyBorder="1" applyAlignment="1">
      <alignment horizontal="center" vertical="center"/>
    </xf>
    <xf numFmtId="1" fontId="1" fillId="20" borderId="13" xfId="0" applyNumberFormat="1" applyFont="1" applyFill="1" applyBorder="1" applyAlignment="1">
      <alignment horizontal="center" vertical="center"/>
    </xf>
    <xf numFmtId="1" fontId="1" fillId="0" borderId="10" xfId="2" applyNumberFormat="1" applyFont="1" applyFill="1" applyBorder="1" applyAlignment="1">
      <alignment horizontal="center" vertical="center"/>
    </xf>
    <xf numFmtId="1" fontId="1" fillId="0" borderId="11" xfId="2" applyNumberFormat="1" applyFont="1" applyFill="1" applyBorder="1" applyAlignment="1">
      <alignment horizontal="center" vertical="center"/>
    </xf>
    <xf numFmtId="1" fontId="1" fillId="0" borderId="12" xfId="2" applyNumberFormat="1" applyFont="1" applyFill="1" applyBorder="1" applyAlignment="1">
      <alignment horizontal="center" vertical="center"/>
    </xf>
    <xf numFmtId="1" fontId="1" fillId="20" borderId="2" xfId="0" applyNumberFormat="1" applyFont="1" applyFill="1" applyBorder="1" applyAlignment="1">
      <alignment horizontal="center" vertical="center"/>
    </xf>
    <xf numFmtId="1" fontId="1" fillId="20" borderId="35" xfId="0" applyNumberFormat="1" applyFont="1" applyFill="1" applyBorder="1" applyAlignment="1">
      <alignment horizontal="center" vertical="center"/>
    </xf>
    <xf numFmtId="1" fontId="1" fillId="20" borderId="0" xfId="0" applyNumberFormat="1" applyFont="1" applyFill="1" applyBorder="1" applyAlignment="1">
      <alignment horizontal="center" vertical="center"/>
    </xf>
    <xf numFmtId="1" fontId="1" fillId="20" borderId="3" xfId="0" applyNumberFormat="1" applyFont="1" applyFill="1" applyBorder="1" applyAlignment="1">
      <alignment horizontal="center" vertical="center"/>
    </xf>
    <xf numFmtId="1" fontId="1" fillId="20" borderId="67" xfId="0" applyNumberFormat="1" applyFont="1" applyFill="1" applyBorder="1" applyAlignment="1">
      <alignment horizontal="center" vertical="center"/>
    </xf>
    <xf numFmtId="1" fontId="1" fillId="20" borderId="46" xfId="0" applyNumberFormat="1" applyFont="1" applyFill="1" applyBorder="1" applyAlignment="1">
      <alignment horizontal="center" vertical="center"/>
    </xf>
    <xf numFmtId="1" fontId="1" fillId="20" borderId="34" xfId="0" applyNumberFormat="1" applyFont="1" applyFill="1" applyBorder="1" applyAlignment="1">
      <alignment horizontal="center" vertical="center"/>
    </xf>
    <xf numFmtId="1" fontId="1" fillId="20" borderId="47" xfId="0" applyNumberFormat="1" applyFont="1" applyFill="1" applyBorder="1" applyAlignment="1">
      <alignment horizontal="center" vertical="center"/>
    </xf>
    <xf numFmtId="1" fontId="1" fillId="20" borderId="15" xfId="0" applyNumberFormat="1" applyFont="1" applyFill="1" applyBorder="1" applyAlignment="1">
      <alignment horizontal="center" vertical="center"/>
    </xf>
    <xf numFmtId="1" fontId="1" fillId="20" borderId="10" xfId="0" applyNumberFormat="1" applyFont="1" applyFill="1" applyBorder="1" applyAlignment="1">
      <alignment horizontal="center" vertical="center"/>
    </xf>
    <xf numFmtId="1" fontId="1" fillId="20" borderId="12" xfId="0" applyNumberFormat="1" applyFont="1" applyFill="1" applyBorder="1" applyAlignment="1">
      <alignment horizontal="center" vertical="center"/>
    </xf>
    <xf numFmtId="1" fontId="6" fillId="0" borderId="8" xfId="0" applyNumberFormat="1" applyFont="1" applyFill="1" applyBorder="1" applyAlignment="1">
      <alignment horizontal="center" vertical="center"/>
    </xf>
    <xf numFmtId="1" fontId="6" fillId="0" borderId="9" xfId="0" applyNumberFormat="1" applyFont="1" applyFill="1" applyBorder="1" applyAlignment="1">
      <alignment horizontal="center" vertical="center"/>
    </xf>
    <xf numFmtId="1" fontId="6" fillId="0" borderId="15" xfId="0" applyNumberFormat="1" applyFont="1" applyFill="1" applyBorder="1" applyAlignment="1">
      <alignment horizontal="center" vertical="center"/>
    </xf>
    <xf numFmtId="1" fontId="2" fillId="0" borderId="69" xfId="1" applyNumberFormat="1" applyFont="1" applyBorder="1" applyAlignment="1">
      <alignment horizontal="center" vertical="center"/>
    </xf>
    <xf numFmtId="1" fontId="2" fillId="0" borderId="54" xfId="1" applyNumberFormat="1" applyFont="1" applyBorder="1" applyAlignment="1">
      <alignment horizontal="center" vertical="center"/>
    </xf>
    <xf numFmtId="1" fontId="2" fillId="19" borderId="0" xfId="0" applyNumberFormat="1" applyFont="1" applyFill="1" applyBorder="1" applyAlignment="1">
      <alignment horizontal="center" vertical="center"/>
    </xf>
    <xf numFmtId="0" fontId="2" fillId="0" borderId="79" xfId="0" applyFont="1" applyBorder="1" applyAlignment="1">
      <alignment horizontal="center" vertical="center"/>
    </xf>
    <xf numFmtId="0" fontId="2" fillId="0" borderId="67" xfId="0" applyFont="1" applyBorder="1" applyAlignment="1">
      <alignment horizontal="center" vertical="center"/>
    </xf>
    <xf numFmtId="1" fontId="2" fillId="19" borderId="2" xfId="0" applyNumberFormat="1" applyFont="1" applyFill="1" applyBorder="1" applyAlignment="1">
      <alignment horizontal="center" vertical="center"/>
    </xf>
    <xf numFmtId="1" fontId="2" fillId="19" borderId="3" xfId="0" applyNumberFormat="1" applyFont="1" applyFill="1" applyBorder="1" applyAlignment="1">
      <alignment horizontal="center" vertical="center"/>
    </xf>
    <xf numFmtId="1" fontId="2" fillId="0" borderId="1" xfId="1" applyNumberFormat="1" applyFont="1" applyBorder="1" applyAlignment="1">
      <alignment horizontal="center" vertical="center"/>
    </xf>
    <xf numFmtId="1" fontId="2" fillId="0" borderId="78" xfId="1" applyNumberFormat="1" applyFont="1" applyBorder="1" applyAlignment="1">
      <alignment horizontal="center" vertical="center"/>
    </xf>
    <xf numFmtId="165" fontId="2" fillId="3" borderId="46" xfId="0" applyNumberFormat="1" applyFont="1" applyFill="1" applyBorder="1" applyAlignment="1">
      <alignment horizontal="center" vertical="center"/>
    </xf>
    <xf numFmtId="165" fontId="18" fillId="10" borderId="47" xfId="0" applyNumberFormat="1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1" fontId="6" fillId="21" borderId="10" xfId="0" applyNumberFormat="1" applyFont="1" applyFill="1" applyBorder="1" applyAlignment="1">
      <alignment horizontal="center" vertical="center"/>
    </xf>
    <xf numFmtId="1" fontId="6" fillId="21" borderId="12" xfId="0" applyNumberFormat="1" applyFont="1" applyFill="1" applyBorder="1" applyAlignment="1">
      <alignment horizontal="center" vertical="center"/>
    </xf>
    <xf numFmtId="1" fontId="2" fillId="0" borderId="46" xfId="0" applyNumberFormat="1" applyFont="1" applyFill="1" applyBorder="1" applyAlignment="1">
      <alignment horizontal="center" vertical="center"/>
    </xf>
    <xf numFmtId="1" fontId="2" fillId="0" borderId="31" xfId="0" applyNumberFormat="1" applyFont="1" applyFill="1" applyBorder="1" applyAlignment="1">
      <alignment horizontal="center" vertical="center"/>
    </xf>
    <xf numFmtId="1" fontId="2" fillId="0" borderId="47" xfId="0" applyNumberFormat="1" applyFont="1" applyFill="1" applyBorder="1" applyAlignment="1">
      <alignment horizontal="center" vertical="center"/>
    </xf>
    <xf numFmtId="1" fontId="2" fillId="0" borderId="32" xfId="0" applyNumberFormat="1" applyFont="1" applyFill="1" applyBorder="1" applyAlignment="1">
      <alignment horizontal="center" vertical="center"/>
    </xf>
    <xf numFmtId="1" fontId="2" fillId="0" borderId="7" xfId="0" applyNumberFormat="1" applyFont="1" applyFill="1" applyBorder="1" applyAlignment="1">
      <alignment horizontal="center" vertical="center"/>
    </xf>
    <xf numFmtId="1" fontId="2" fillId="0" borderId="17" xfId="0" applyNumberFormat="1" applyFont="1" applyFill="1" applyBorder="1" applyAlignment="1">
      <alignment horizontal="center" vertical="center"/>
    </xf>
    <xf numFmtId="1" fontId="2" fillId="0" borderId="73" xfId="1" applyNumberFormat="1" applyFont="1" applyBorder="1" applyAlignment="1">
      <alignment horizontal="center" vertical="center"/>
    </xf>
    <xf numFmtId="1" fontId="2" fillId="0" borderId="35" xfId="1" applyNumberFormat="1" applyFont="1" applyBorder="1" applyAlignment="1">
      <alignment horizontal="center" vertical="center"/>
    </xf>
    <xf numFmtId="1" fontId="2" fillId="0" borderId="75" xfId="1" applyNumberFormat="1" applyFont="1" applyBorder="1" applyAlignment="1">
      <alignment horizontal="center" vertical="center"/>
    </xf>
    <xf numFmtId="1" fontId="1" fillId="0" borderId="49" xfId="2" applyNumberFormat="1" applyFont="1" applyFill="1" applyBorder="1" applyAlignment="1">
      <alignment horizontal="center" vertical="center"/>
    </xf>
    <xf numFmtId="1" fontId="1" fillId="0" borderId="60" xfId="2" applyNumberFormat="1" applyFont="1" applyFill="1" applyBorder="1" applyAlignment="1">
      <alignment horizontal="center" vertical="center"/>
    </xf>
    <xf numFmtId="0" fontId="27" fillId="0" borderId="44" xfId="0" applyFont="1" applyBorder="1" applyAlignment="1">
      <alignment horizontal="center" vertical="center"/>
    </xf>
    <xf numFmtId="0" fontId="27" fillId="0" borderId="11" xfId="0" applyFont="1" applyFill="1" applyBorder="1" applyAlignment="1">
      <alignment horizontal="center" vertical="center"/>
    </xf>
    <xf numFmtId="0" fontId="27" fillId="0" borderId="11" xfId="0" applyFont="1" applyFill="1" applyBorder="1" applyAlignment="1" applyProtection="1">
      <alignment horizontal="center" vertical="center"/>
      <protection hidden="1"/>
    </xf>
    <xf numFmtId="0" fontId="28" fillId="0" borderId="37" xfId="0" applyFont="1" applyFill="1" applyBorder="1" applyAlignment="1" applyProtection="1">
      <alignment horizontal="center"/>
      <protection hidden="1"/>
    </xf>
    <xf numFmtId="0" fontId="27" fillId="0" borderId="37" xfId="0" applyFont="1" applyFill="1" applyBorder="1" applyAlignment="1">
      <alignment horizontal="center" vertical="center"/>
    </xf>
    <xf numFmtId="0" fontId="28" fillId="0" borderId="11" xfId="0" applyFont="1" applyFill="1" applyBorder="1" applyAlignment="1" applyProtection="1">
      <alignment horizontal="center"/>
      <protection hidden="1"/>
    </xf>
    <xf numFmtId="0" fontId="27" fillId="0" borderId="11" xfId="0" applyFont="1" applyBorder="1" applyAlignment="1">
      <alignment horizontal="center" vertical="center"/>
    </xf>
    <xf numFmtId="0" fontId="27" fillId="0" borderId="11" xfId="0" applyFont="1" applyBorder="1" applyAlignment="1" applyProtection="1">
      <alignment vertical="center"/>
      <protection hidden="1"/>
    </xf>
    <xf numFmtId="0" fontId="28" fillId="0" borderId="44" xfId="0" applyFont="1" applyBorder="1" applyAlignment="1" applyProtection="1">
      <alignment horizontal="center" vertical="center"/>
      <protection hidden="1"/>
    </xf>
    <xf numFmtId="0" fontId="27" fillId="0" borderId="57" xfId="0" applyFont="1" applyBorder="1" applyAlignment="1">
      <alignment horizontal="center" vertical="center"/>
    </xf>
    <xf numFmtId="0" fontId="27" fillId="0" borderId="57" xfId="0" applyFont="1" applyBorder="1" applyAlignment="1">
      <alignment horizontal="center"/>
    </xf>
    <xf numFmtId="0" fontId="27" fillId="0" borderId="10" xfId="0" applyFont="1" applyBorder="1" applyAlignment="1">
      <alignment horizontal="center" vertical="center"/>
    </xf>
    <xf numFmtId="0" fontId="27" fillId="0" borderId="10" xfId="0" applyFont="1" applyBorder="1" applyAlignment="1">
      <alignment horizontal="center"/>
    </xf>
    <xf numFmtId="0" fontId="28" fillId="0" borderId="12" xfId="0" applyFont="1" applyBorder="1" applyAlignment="1" applyProtection="1">
      <alignment horizontal="center" vertical="center"/>
      <protection hidden="1"/>
    </xf>
    <xf numFmtId="1" fontId="21" fillId="0" borderId="19" xfId="0" applyNumberFormat="1" applyFont="1" applyFill="1" applyBorder="1" applyAlignment="1">
      <alignment horizontal="center" vertical="center" wrapText="1"/>
    </xf>
    <xf numFmtId="1" fontId="21" fillId="0" borderId="6" xfId="0" applyNumberFormat="1" applyFont="1" applyFill="1" applyBorder="1" applyAlignment="1">
      <alignment horizontal="center" vertical="center" wrapText="1"/>
    </xf>
    <xf numFmtId="1" fontId="21" fillId="0" borderId="4" xfId="0" applyNumberFormat="1" applyFont="1" applyFill="1" applyBorder="1" applyAlignment="1">
      <alignment horizontal="center" vertical="center" wrapText="1"/>
    </xf>
    <xf numFmtId="1" fontId="21" fillId="0" borderId="7" xfId="0" applyNumberFormat="1" applyFont="1" applyFill="1" applyBorder="1" applyAlignment="1">
      <alignment horizontal="center" vertical="center" wrapText="1"/>
    </xf>
    <xf numFmtId="1" fontId="21" fillId="0" borderId="17" xfId="0" applyNumberFormat="1" applyFont="1" applyFill="1" applyBorder="1" applyAlignment="1">
      <alignment horizontal="center" vertical="center" wrapText="1"/>
    </xf>
    <xf numFmtId="1" fontId="2" fillId="0" borderId="2" xfId="0" applyNumberFormat="1" applyFont="1" applyFill="1" applyBorder="1" applyAlignment="1">
      <alignment horizontal="center" vertical="center"/>
    </xf>
    <xf numFmtId="1" fontId="2" fillId="0" borderId="0" xfId="0" applyNumberFormat="1" applyFont="1" applyFill="1" applyAlignment="1">
      <alignment horizontal="center" vertical="center"/>
    </xf>
    <xf numFmtId="1" fontId="2" fillId="0" borderId="3" xfId="0" applyNumberFormat="1" applyFont="1" applyFill="1" applyBorder="1" applyAlignment="1">
      <alignment horizontal="center" vertical="center"/>
    </xf>
    <xf numFmtId="1" fontId="2" fillId="0" borderId="0" xfId="0" applyNumberFormat="1" applyFont="1" applyFill="1" applyBorder="1" applyAlignment="1">
      <alignment horizontal="center" vertical="center"/>
    </xf>
    <xf numFmtId="1" fontId="6" fillId="0" borderId="36" xfId="0" applyNumberFormat="1" applyFont="1" applyFill="1" applyBorder="1" applyAlignment="1">
      <alignment horizontal="center" vertical="center"/>
    </xf>
    <xf numFmtId="1" fontId="6" fillId="0" borderId="34" xfId="0" applyNumberFormat="1" applyFont="1" applyFill="1" applyBorder="1" applyAlignment="1">
      <alignment horizontal="center" vertical="center"/>
    </xf>
    <xf numFmtId="1" fontId="6" fillId="0" borderId="25" xfId="0" applyNumberFormat="1" applyFont="1" applyFill="1" applyBorder="1" applyAlignment="1">
      <alignment horizontal="center" vertical="center"/>
    </xf>
    <xf numFmtId="1" fontId="1" fillId="0" borderId="59" xfId="2" applyNumberFormat="1" applyFont="1" applyFill="1" applyBorder="1" applyAlignment="1">
      <alignment horizontal="center" vertical="center"/>
    </xf>
    <xf numFmtId="2" fontId="1" fillId="7" borderId="11" xfId="2" applyNumberFormat="1" applyFont="1" applyFill="1" applyBorder="1" applyAlignment="1">
      <alignment horizontal="center" vertical="center"/>
    </xf>
    <xf numFmtId="2" fontId="1" fillId="7" borderId="12" xfId="2" applyNumberFormat="1" applyFont="1" applyFill="1" applyBorder="1" applyAlignment="1">
      <alignment horizontal="center" vertical="center"/>
    </xf>
    <xf numFmtId="165" fontId="21" fillId="0" borderId="19" xfId="0" applyNumberFormat="1" applyFont="1" applyFill="1" applyBorder="1" applyAlignment="1">
      <alignment horizontal="center" vertical="center"/>
    </xf>
    <xf numFmtId="165" fontId="21" fillId="0" borderId="5" xfId="0" applyNumberFormat="1" applyFont="1" applyFill="1" applyBorder="1" applyAlignment="1">
      <alignment horizontal="center" vertical="center"/>
    </xf>
    <xf numFmtId="2" fontId="1" fillId="0" borderId="10" xfId="0" applyNumberFormat="1" applyFont="1" applyFill="1" applyBorder="1" applyAlignment="1">
      <alignment horizontal="center"/>
    </xf>
    <xf numFmtId="2" fontId="1" fillId="0" borderId="12" xfId="0" applyNumberFormat="1" applyFont="1" applyFill="1" applyBorder="1" applyAlignment="1">
      <alignment horizontal="center"/>
    </xf>
    <xf numFmtId="1" fontId="1" fillId="0" borderId="8" xfId="0" applyNumberFormat="1" applyFont="1" applyFill="1" applyBorder="1" applyAlignment="1">
      <alignment horizontal="center"/>
    </xf>
    <xf numFmtId="1" fontId="1" fillId="0" borderId="15" xfId="0" applyNumberFormat="1" applyFont="1" applyFill="1" applyBorder="1" applyAlignment="1">
      <alignment horizontal="center"/>
    </xf>
    <xf numFmtId="1" fontId="1" fillId="0" borderId="10" xfId="0" applyNumberFormat="1" applyFont="1" applyFill="1" applyBorder="1" applyAlignment="1">
      <alignment horizontal="center"/>
    </xf>
    <xf numFmtId="1" fontId="1" fillId="0" borderId="12" xfId="0" applyNumberFormat="1" applyFont="1" applyFill="1" applyBorder="1" applyAlignment="1">
      <alignment horizontal="center"/>
    </xf>
    <xf numFmtId="165" fontId="6" fillId="7" borderId="44" xfId="0" applyNumberFormat="1" applyFont="1" applyFill="1" applyBorder="1" applyAlignment="1">
      <alignment horizontal="center" vertical="center"/>
    </xf>
    <xf numFmtId="2" fontId="1" fillId="7" borderId="34" xfId="2" applyNumberFormat="1" applyFont="1" applyFill="1" applyBorder="1" applyAlignment="1">
      <alignment horizontal="center" vertical="center"/>
    </xf>
    <xf numFmtId="2" fontId="1" fillId="7" borderId="65" xfId="2" applyNumberFormat="1" applyFont="1" applyFill="1" applyBorder="1" applyAlignment="1">
      <alignment horizontal="center" vertical="center"/>
    </xf>
    <xf numFmtId="2" fontId="1" fillId="7" borderId="25" xfId="2" applyNumberFormat="1" applyFont="1" applyFill="1" applyBorder="1" applyAlignment="1">
      <alignment horizontal="center" vertical="center"/>
    </xf>
    <xf numFmtId="165" fontId="6" fillId="0" borderId="10" xfId="0" applyNumberFormat="1" applyFont="1" applyBorder="1" applyAlignment="1">
      <alignment horizontal="center" vertical="center"/>
    </xf>
    <xf numFmtId="165" fontId="1" fillId="0" borderId="10" xfId="0" applyNumberFormat="1" applyFont="1" applyBorder="1" applyAlignment="1">
      <alignment horizontal="center" vertical="center"/>
    </xf>
    <xf numFmtId="1" fontId="2" fillId="0" borderId="75" xfId="1" applyNumberFormat="1" applyFont="1" applyFill="1" applyBorder="1" applyAlignment="1">
      <alignment horizontal="center" vertical="center"/>
    </xf>
    <xf numFmtId="165" fontId="21" fillId="0" borderId="49" xfId="0" applyNumberFormat="1" applyFont="1" applyBorder="1" applyAlignment="1">
      <alignment horizontal="center" vertical="center" wrapText="1"/>
    </xf>
    <xf numFmtId="165" fontId="21" fillId="0" borderId="28" xfId="0" applyNumberFormat="1" applyFont="1" applyBorder="1" applyAlignment="1">
      <alignment horizontal="center" vertical="center" wrapText="1"/>
    </xf>
    <xf numFmtId="165" fontId="18" fillId="11" borderId="51" xfId="0" applyNumberFormat="1" applyFont="1" applyFill="1" applyBorder="1" applyAlignment="1">
      <alignment horizontal="center" vertical="center"/>
    </xf>
    <xf numFmtId="166" fontId="1" fillId="0" borderId="24" xfId="0" applyNumberFormat="1" applyFont="1" applyBorder="1" applyAlignment="1">
      <alignment horizontal="center" vertical="center"/>
    </xf>
    <xf numFmtId="166" fontId="1" fillId="0" borderId="68" xfId="0" applyNumberFormat="1" applyFont="1" applyBorder="1" applyAlignment="1">
      <alignment horizontal="center" vertical="center"/>
    </xf>
    <xf numFmtId="165" fontId="18" fillId="26" borderId="49" xfId="0" applyNumberFormat="1" applyFont="1" applyFill="1" applyBorder="1" applyAlignment="1">
      <alignment horizontal="center" vertical="center"/>
    </xf>
    <xf numFmtId="166" fontId="2" fillId="26" borderId="30" xfId="0" applyNumberFormat="1" applyFont="1" applyFill="1" applyBorder="1" applyAlignment="1">
      <alignment horizontal="center" vertical="center"/>
    </xf>
    <xf numFmtId="0" fontId="29" fillId="27" borderId="11" xfId="0" applyFont="1" applyFill="1" applyBorder="1" applyAlignment="1">
      <alignment horizontal="center" vertical="center"/>
    </xf>
    <xf numFmtId="0" fontId="29" fillId="27" borderId="11" xfId="0" applyFont="1" applyFill="1" applyBorder="1" applyAlignment="1" applyProtection="1">
      <alignment vertical="center"/>
      <protection hidden="1"/>
    </xf>
    <xf numFmtId="0" fontId="29" fillId="27" borderId="44" xfId="0" applyFont="1" applyFill="1" applyBorder="1" applyAlignment="1" applyProtection="1">
      <alignment horizontal="center" vertical="center"/>
      <protection hidden="1"/>
    </xf>
    <xf numFmtId="0" fontId="29" fillId="27" borderId="10" xfId="0" applyFont="1" applyFill="1" applyBorder="1" applyAlignment="1">
      <alignment vertical="center"/>
    </xf>
    <xf numFmtId="166" fontId="29" fillId="27" borderId="10" xfId="0" applyNumberFormat="1" applyFont="1" applyFill="1" applyBorder="1" applyAlignment="1">
      <alignment horizontal="center" vertical="center"/>
    </xf>
    <xf numFmtId="166" fontId="29" fillId="27" borderId="11" xfId="0" applyNumberFormat="1" applyFont="1" applyFill="1" applyBorder="1" applyAlignment="1">
      <alignment horizontal="center" vertical="center"/>
    </xf>
    <xf numFmtId="166" fontId="29" fillId="27" borderId="12" xfId="0" applyNumberFormat="1" applyFont="1" applyFill="1" applyBorder="1" applyAlignment="1">
      <alignment horizontal="center" vertical="center"/>
    </xf>
    <xf numFmtId="166" fontId="29" fillId="27" borderId="37" xfId="0" applyNumberFormat="1" applyFont="1" applyFill="1" applyBorder="1" applyAlignment="1">
      <alignment horizontal="center" vertical="center"/>
    </xf>
    <xf numFmtId="166" fontId="29" fillId="27" borderId="68" xfId="0" applyNumberFormat="1" applyFont="1" applyFill="1" applyBorder="1" applyAlignment="1">
      <alignment horizontal="center" vertical="center"/>
    </xf>
    <xf numFmtId="165" fontId="1" fillId="0" borderId="62" xfId="2" applyNumberFormat="1" applyFont="1" applyFill="1" applyBorder="1" applyAlignment="1">
      <alignment horizontal="center" vertical="center"/>
    </xf>
    <xf numFmtId="165" fontId="1" fillId="0" borderId="22" xfId="2" applyNumberFormat="1" applyFont="1" applyFill="1" applyBorder="1" applyAlignment="1">
      <alignment horizontal="center" vertical="center"/>
    </xf>
    <xf numFmtId="165" fontId="1" fillId="0" borderId="70" xfId="2" applyNumberFormat="1" applyFont="1" applyFill="1" applyBorder="1" applyAlignment="1">
      <alignment horizontal="center" vertical="center"/>
    </xf>
    <xf numFmtId="0" fontId="19" fillId="0" borderId="0" xfId="0" applyFont="1" applyFill="1" applyAlignment="1">
      <alignment vertical="center"/>
    </xf>
    <xf numFmtId="165" fontId="21" fillId="0" borderId="50" xfId="0" applyNumberFormat="1" applyFont="1" applyFill="1" applyBorder="1" applyAlignment="1">
      <alignment horizontal="center" vertical="center"/>
    </xf>
    <xf numFmtId="166" fontId="2" fillId="26" borderId="59" xfId="0" applyNumberFormat="1" applyFont="1" applyFill="1" applyBorder="1" applyAlignment="1">
      <alignment horizontal="center" vertical="center"/>
    </xf>
    <xf numFmtId="166" fontId="30" fillId="27" borderId="12" xfId="0" applyNumberFormat="1" applyFont="1" applyFill="1" applyBorder="1" applyAlignment="1">
      <alignment horizontal="center" vertical="center"/>
    </xf>
    <xf numFmtId="168" fontId="1" fillId="0" borderId="12" xfId="0" applyNumberFormat="1" applyFont="1" applyBorder="1" applyAlignment="1">
      <alignment horizontal="center" vertical="center"/>
    </xf>
    <xf numFmtId="166" fontId="2" fillId="26" borderId="12" xfId="0" applyNumberFormat="1" applyFont="1" applyFill="1" applyBorder="1" applyAlignment="1">
      <alignment horizontal="center" vertical="center"/>
    </xf>
    <xf numFmtId="166" fontId="30" fillId="27" borderId="30" xfId="0" applyNumberFormat="1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11" fillId="8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1" fillId="3" borderId="0" xfId="0" applyFont="1" applyFill="1" applyAlignment="1">
      <alignment vertical="center"/>
    </xf>
    <xf numFmtId="0" fontId="11" fillId="23" borderId="0" xfId="0" applyFont="1" applyFill="1" applyAlignment="1">
      <alignment vertical="center"/>
    </xf>
    <xf numFmtId="0" fontId="11" fillId="10" borderId="0" xfId="0" applyFont="1" applyFill="1" applyAlignment="1"/>
    <xf numFmtId="0" fontId="11" fillId="0" borderId="0" xfId="0" applyFont="1" applyFill="1" applyAlignment="1"/>
    <xf numFmtId="0" fontId="11" fillId="17" borderId="0" xfId="0" applyFont="1" applyFill="1" applyAlignment="1"/>
    <xf numFmtId="0" fontId="11" fillId="22" borderId="0" xfId="0" applyFont="1" applyFill="1" applyAlignment="1">
      <alignment vertical="center"/>
    </xf>
    <xf numFmtId="0" fontId="11" fillId="7" borderId="0" xfId="0" applyFont="1" applyFill="1" applyAlignment="1">
      <alignment vertical="center"/>
    </xf>
    <xf numFmtId="0" fontId="27" fillId="0" borderId="13" xfId="0" applyFont="1" applyFill="1" applyBorder="1" applyProtection="1">
      <protection hidden="1"/>
    </xf>
    <xf numFmtId="0" fontId="27" fillId="0" borderId="11" xfId="0" applyFont="1" applyFill="1" applyBorder="1" applyProtection="1">
      <protection hidden="1"/>
    </xf>
    <xf numFmtId="165" fontId="6" fillId="0" borderId="18" xfId="0" applyNumberFormat="1" applyFont="1" applyFill="1" applyBorder="1" applyAlignment="1">
      <alignment horizontal="center" vertical="center"/>
    </xf>
    <xf numFmtId="0" fontId="23" fillId="25" borderId="51" xfId="0" applyFont="1" applyFill="1" applyBorder="1" applyAlignment="1">
      <alignment horizontal="center" vertical="center"/>
    </xf>
    <xf numFmtId="0" fontId="23" fillId="25" borderId="52" xfId="0" applyFont="1" applyFill="1" applyBorder="1" applyAlignment="1">
      <alignment horizontal="center" vertical="center"/>
    </xf>
    <xf numFmtId="0" fontId="23" fillId="25" borderId="53" xfId="0" applyFont="1" applyFill="1" applyBorder="1" applyAlignment="1">
      <alignment horizontal="center" vertical="center"/>
    </xf>
    <xf numFmtId="164" fontId="1" fillId="7" borderId="2" xfId="1" applyFont="1" applyFill="1" applyBorder="1" applyAlignment="1">
      <alignment horizontal="center" vertical="center"/>
    </xf>
    <xf numFmtId="164" fontId="1" fillId="7" borderId="0" xfId="1" applyFont="1" applyFill="1" applyAlignment="1">
      <alignment horizontal="center" vertical="center"/>
    </xf>
    <xf numFmtId="0" fontId="18" fillId="5" borderId="8" xfId="0" applyFont="1" applyFill="1" applyBorder="1" applyAlignment="1">
      <alignment horizontal="center" vertical="center"/>
    </xf>
    <xf numFmtId="0" fontId="18" fillId="5" borderId="15" xfId="0" applyFont="1" applyFill="1" applyBorder="1" applyAlignment="1">
      <alignment horizontal="center" vertical="center"/>
    </xf>
    <xf numFmtId="0" fontId="18" fillId="5" borderId="27" xfId="0" applyFont="1" applyFill="1" applyBorder="1" applyAlignment="1">
      <alignment horizontal="center" vertical="center"/>
    </xf>
    <xf numFmtId="0" fontId="18" fillId="10" borderId="8" xfId="0" applyFont="1" applyFill="1" applyBorder="1" applyAlignment="1">
      <alignment horizontal="center" vertical="center"/>
    </xf>
    <xf numFmtId="0" fontId="18" fillId="10" borderId="27" xfId="0" applyFont="1" applyFill="1" applyBorder="1" applyAlignment="1">
      <alignment horizontal="center" vertical="center"/>
    </xf>
    <xf numFmtId="0" fontId="18" fillId="9" borderId="8" xfId="0" applyFont="1" applyFill="1" applyBorder="1" applyAlignment="1">
      <alignment horizontal="center" vertical="center"/>
    </xf>
    <xf numFmtId="0" fontId="18" fillId="9" borderId="15" xfId="0" applyFont="1" applyFill="1" applyBorder="1" applyAlignment="1">
      <alignment horizontal="center" vertical="center"/>
    </xf>
    <xf numFmtId="0" fontId="18" fillId="9" borderId="27" xfId="0" applyFont="1" applyFill="1" applyBorder="1" applyAlignment="1">
      <alignment horizontal="center" vertical="center"/>
    </xf>
    <xf numFmtId="0" fontId="18" fillId="10" borderId="15" xfId="0" applyFont="1" applyFill="1" applyBorder="1" applyAlignment="1">
      <alignment horizontal="center" vertical="center"/>
    </xf>
    <xf numFmtId="166" fontId="1" fillId="5" borderId="49" xfId="0" applyNumberFormat="1" applyFont="1" applyFill="1" applyBorder="1" applyAlignment="1">
      <alignment horizontal="center" vertical="center"/>
    </xf>
    <xf numFmtId="166" fontId="1" fillId="5" borderId="28" xfId="0" applyNumberFormat="1" applyFont="1" applyFill="1" applyBorder="1" applyAlignment="1">
      <alignment horizontal="center" vertical="center"/>
    </xf>
    <xf numFmtId="0" fontId="18" fillId="18" borderId="47" xfId="0" applyFont="1" applyFill="1" applyBorder="1" applyAlignment="1">
      <alignment horizontal="center" vertical="top" wrapText="1"/>
    </xf>
    <xf numFmtId="0" fontId="18" fillId="18" borderId="17" xfId="0" applyFont="1" applyFill="1" applyBorder="1" applyAlignment="1">
      <alignment horizontal="center" vertical="top" wrapText="1"/>
    </xf>
    <xf numFmtId="0" fontId="18" fillId="0" borderId="46" xfId="0" applyFont="1" applyBorder="1" applyAlignment="1">
      <alignment horizontal="center" vertical="top" wrapText="1"/>
    </xf>
    <xf numFmtId="0" fontId="18" fillId="0" borderId="32" xfId="0" applyFont="1" applyBorder="1" applyAlignment="1">
      <alignment horizontal="center" vertical="top" wrapText="1"/>
    </xf>
    <xf numFmtId="0" fontId="18" fillId="0" borderId="31" xfId="0" applyFont="1" applyFill="1" applyBorder="1" applyAlignment="1">
      <alignment horizontal="center" vertical="top" wrapText="1"/>
    </xf>
    <xf numFmtId="0" fontId="18" fillId="0" borderId="7" xfId="0" applyFont="1" applyFill="1" applyBorder="1" applyAlignment="1">
      <alignment horizontal="center" vertical="top" wrapText="1"/>
    </xf>
    <xf numFmtId="168" fontId="18" fillId="0" borderId="31" xfId="0" applyNumberFormat="1" applyFont="1" applyFill="1" applyBorder="1" applyAlignment="1">
      <alignment horizontal="center" vertical="top" wrapText="1"/>
    </xf>
    <xf numFmtId="168" fontId="18" fillId="0" borderId="7" xfId="0" applyNumberFormat="1" applyFont="1" applyFill="1" applyBorder="1" applyAlignment="1">
      <alignment horizontal="center" vertical="top" wrapText="1"/>
    </xf>
    <xf numFmtId="0" fontId="18" fillId="17" borderId="47" xfId="0" applyFont="1" applyFill="1" applyBorder="1" applyAlignment="1">
      <alignment horizontal="center" vertical="top" wrapText="1"/>
    </xf>
    <xf numFmtId="0" fontId="18" fillId="17" borderId="17" xfId="0" applyFont="1" applyFill="1" applyBorder="1" applyAlignment="1">
      <alignment horizontal="center" vertical="top" wrapText="1"/>
    </xf>
    <xf numFmtId="0" fontId="2" fillId="0" borderId="31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top" wrapText="1"/>
    </xf>
    <xf numFmtId="0" fontId="2" fillId="0" borderId="46" xfId="0" applyFont="1" applyBorder="1" applyAlignment="1">
      <alignment horizontal="center" vertical="top" wrapText="1"/>
    </xf>
    <xf numFmtId="0" fontId="2" fillId="0" borderId="32" xfId="0" applyFont="1" applyBorder="1" applyAlignment="1">
      <alignment horizontal="center" vertical="top" wrapText="1"/>
    </xf>
    <xf numFmtId="0" fontId="2" fillId="0" borderId="47" xfId="0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 vertical="top" wrapText="1"/>
    </xf>
    <xf numFmtId="0" fontId="2" fillId="26" borderId="49" xfId="0" applyFont="1" applyFill="1" applyBorder="1" applyAlignment="1">
      <alignment horizontal="center" vertical="top" wrapText="1"/>
    </xf>
    <xf numFmtId="0" fontId="2" fillId="26" borderId="28" xfId="0" applyFont="1" applyFill="1" applyBorder="1" applyAlignment="1">
      <alignment horizontal="center" vertical="top" wrapText="1"/>
    </xf>
    <xf numFmtId="165" fontId="18" fillId="18" borderId="46" xfId="0" applyNumberFormat="1" applyFont="1" applyFill="1" applyBorder="1" applyAlignment="1">
      <alignment horizontal="center" vertical="center"/>
    </xf>
    <xf numFmtId="165" fontId="18" fillId="18" borderId="31" xfId="0" applyNumberFormat="1" applyFont="1" applyFill="1" applyBorder="1" applyAlignment="1">
      <alignment horizontal="center" vertical="center"/>
    </xf>
    <xf numFmtId="165" fontId="18" fillId="18" borderId="47" xfId="0" applyNumberFormat="1" applyFont="1" applyFill="1" applyBorder="1" applyAlignment="1">
      <alignment horizontal="center" vertical="center"/>
    </xf>
    <xf numFmtId="165" fontId="18" fillId="17" borderId="46" xfId="0" applyNumberFormat="1" applyFont="1" applyFill="1" applyBorder="1" applyAlignment="1">
      <alignment horizontal="center" vertical="center"/>
    </xf>
    <xf numFmtId="165" fontId="18" fillId="17" borderId="31" xfId="0" applyNumberFormat="1" applyFont="1" applyFill="1" applyBorder="1" applyAlignment="1">
      <alignment horizontal="center" vertical="center"/>
    </xf>
    <xf numFmtId="165" fontId="18" fillId="17" borderId="47" xfId="0" applyNumberFormat="1" applyFont="1" applyFill="1" applyBorder="1" applyAlignment="1">
      <alignment horizontal="center" vertical="center"/>
    </xf>
    <xf numFmtId="165" fontId="18" fillId="4" borderId="51" xfId="0" applyNumberFormat="1" applyFont="1" applyFill="1" applyBorder="1" applyAlignment="1">
      <alignment horizontal="center" vertical="center"/>
    </xf>
    <xf numFmtId="165" fontId="18" fillId="4" borderId="53" xfId="0" applyNumberFormat="1" applyFont="1" applyFill="1" applyBorder="1" applyAlignment="1">
      <alignment horizontal="center" vertical="center"/>
    </xf>
    <xf numFmtId="0" fontId="18" fillId="0" borderId="36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 wrapText="1"/>
    </xf>
    <xf numFmtId="0" fontId="18" fillId="0" borderId="34" xfId="0" applyFont="1" applyBorder="1" applyAlignment="1">
      <alignment horizontal="center" vertical="top" wrapText="1"/>
    </xf>
    <xf numFmtId="0" fontId="18" fillId="0" borderId="4" xfId="0" applyFont="1" applyBorder="1" applyAlignment="1">
      <alignment horizontal="center" vertical="top" wrapText="1"/>
    </xf>
    <xf numFmtId="0" fontId="18" fillId="0" borderId="34" xfId="0" applyFont="1" applyBorder="1" applyAlignment="1">
      <alignment horizontal="left" vertical="center" wrapText="1"/>
    </xf>
    <xf numFmtId="0" fontId="18" fillId="0" borderId="4" xfId="0" applyFont="1" applyBorder="1" applyAlignment="1">
      <alignment horizontal="left" vertical="center" wrapText="1"/>
    </xf>
    <xf numFmtId="0" fontId="18" fillId="0" borderId="65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18" fillId="0" borderId="46" xfId="0" applyFont="1" applyFill="1" applyBorder="1" applyAlignment="1">
      <alignment horizontal="center" vertical="top" wrapText="1"/>
    </xf>
    <xf numFmtId="0" fontId="18" fillId="0" borderId="32" xfId="0" applyFont="1" applyFill="1" applyBorder="1" applyAlignment="1">
      <alignment horizontal="center" vertical="top" wrapText="1"/>
    </xf>
    <xf numFmtId="0" fontId="18" fillId="7" borderId="36" xfId="0" applyFont="1" applyFill="1" applyBorder="1" applyAlignment="1">
      <alignment horizontal="center" vertical="center"/>
    </xf>
    <xf numFmtId="0" fontId="18" fillId="7" borderId="31" xfId="0" applyFont="1" applyFill="1" applyBorder="1" applyAlignment="1">
      <alignment horizontal="center" vertical="center"/>
    </xf>
    <xf numFmtId="0" fontId="18" fillId="7" borderId="25" xfId="0" applyFont="1" applyFill="1" applyBorder="1" applyAlignment="1">
      <alignment horizontal="center" vertical="center"/>
    </xf>
    <xf numFmtId="0" fontId="18" fillId="5" borderId="36" xfId="0" applyFont="1" applyFill="1" applyBorder="1" applyAlignment="1">
      <alignment horizontal="center" vertical="center"/>
    </xf>
    <xf numFmtId="0" fontId="18" fillId="5" borderId="31" xfId="0" applyFont="1" applyFill="1" applyBorder="1" applyAlignment="1">
      <alignment horizontal="center" vertical="center"/>
    </xf>
    <xf numFmtId="0" fontId="18" fillId="5" borderId="25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21" fillId="0" borderId="0" xfId="0" applyFont="1" applyFill="1" applyAlignment="1">
      <alignment horizontal="left" vertical="center"/>
    </xf>
    <xf numFmtId="0" fontId="18" fillId="0" borderId="23" xfId="0" applyFont="1" applyBorder="1" applyAlignment="1">
      <alignment horizontal="left" vertical="center" wrapText="1"/>
    </xf>
    <xf numFmtId="0" fontId="18" fillId="0" borderId="6" xfId="0" applyFont="1" applyBorder="1" applyAlignment="1">
      <alignment horizontal="left" vertical="center" wrapText="1"/>
    </xf>
    <xf numFmtId="166" fontId="20" fillId="10" borderId="59" xfId="0" applyNumberFormat="1" applyFont="1" applyFill="1" applyBorder="1" applyAlignment="1">
      <alignment horizontal="center" vertical="center" wrapText="1"/>
    </xf>
    <xf numFmtId="166" fontId="20" fillId="10" borderId="61" xfId="0" applyNumberFormat="1" applyFont="1" applyFill="1" applyBorder="1" applyAlignment="1">
      <alignment horizontal="center" vertical="center" wrapText="1"/>
    </xf>
    <xf numFmtId="165" fontId="18" fillId="0" borderId="46" xfId="0" applyNumberFormat="1" applyFont="1" applyBorder="1" applyAlignment="1">
      <alignment horizontal="center" vertical="top" wrapText="1"/>
    </xf>
    <xf numFmtId="165" fontId="18" fillId="0" borderId="47" xfId="0" applyNumberFormat="1" applyFont="1" applyBorder="1" applyAlignment="1">
      <alignment horizontal="center" vertical="top" wrapText="1"/>
    </xf>
    <xf numFmtId="165" fontId="18" fillId="22" borderId="51" xfId="0" applyNumberFormat="1" applyFont="1" applyFill="1" applyBorder="1" applyAlignment="1">
      <alignment horizontal="center" vertical="top" wrapText="1"/>
    </xf>
    <xf numFmtId="165" fontId="18" fillId="22" borderId="52" xfId="0" applyNumberFormat="1" applyFont="1" applyFill="1" applyBorder="1" applyAlignment="1">
      <alignment horizontal="center" vertical="top" wrapText="1"/>
    </xf>
    <xf numFmtId="165" fontId="18" fillId="22" borderId="53" xfId="0" applyNumberFormat="1" applyFont="1" applyFill="1" applyBorder="1" applyAlignment="1">
      <alignment horizontal="center" vertical="top" wrapText="1"/>
    </xf>
    <xf numFmtId="165" fontId="18" fillId="8" borderId="51" xfId="0" applyNumberFormat="1" applyFont="1" applyFill="1" applyBorder="1" applyAlignment="1">
      <alignment horizontal="center" vertical="top" wrapText="1"/>
    </xf>
    <xf numFmtId="165" fontId="18" fillId="8" borderId="52" xfId="0" applyNumberFormat="1" applyFont="1" applyFill="1" applyBorder="1" applyAlignment="1">
      <alignment horizontal="center" vertical="top" wrapText="1"/>
    </xf>
    <xf numFmtId="0" fontId="18" fillId="0" borderId="16" xfId="0" applyFont="1" applyBorder="1" applyAlignment="1">
      <alignment horizontal="center" vertical="center" wrapText="1"/>
    </xf>
    <xf numFmtId="0" fontId="18" fillId="0" borderId="43" xfId="0" applyFont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165" fontId="18" fillId="3" borderId="51" xfId="0" applyNumberFormat="1" applyFont="1" applyFill="1" applyBorder="1" applyAlignment="1">
      <alignment horizontal="center" vertical="center" wrapText="1"/>
    </xf>
    <xf numFmtId="165" fontId="18" fillId="3" borderId="52" xfId="0" applyNumberFormat="1" applyFont="1" applyFill="1" applyBorder="1" applyAlignment="1">
      <alignment horizontal="center" vertical="center" wrapText="1"/>
    </xf>
    <xf numFmtId="165" fontId="18" fillId="3" borderId="53" xfId="0" applyNumberFormat="1" applyFont="1" applyFill="1" applyBorder="1" applyAlignment="1">
      <alignment horizontal="center" vertical="center" wrapText="1"/>
    </xf>
    <xf numFmtId="0" fontId="11" fillId="6" borderId="0" xfId="0" applyFont="1" applyFill="1" applyAlignment="1">
      <alignment horizontal="left" vertical="center"/>
    </xf>
    <xf numFmtId="165" fontId="18" fillId="0" borderId="46" xfId="0" applyNumberFormat="1" applyFont="1" applyBorder="1" applyAlignment="1">
      <alignment horizontal="center" vertical="center" wrapText="1"/>
    </xf>
    <xf numFmtId="165" fontId="18" fillId="0" borderId="47" xfId="0" applyNumberFormat="1" applyFont="1" applyBorder="1" applyAlignment="1">
      <alignment horizontal="center" vertical="center" wrapText="1"/>
    </xf>
    <xf numFmtId="165" fontId="2" fillId="0" borderId="51" xfId="0" applyNumberFormat="1" applyFont="1" applyBorder="1" applyAlignment="1">
      <alignment horizontal="center" vertical="center"/>
    </xf>
    <xf numFmtId="165" fontId="2" fillId="0" borderId="53" xfId="0" applyNumberFormat="1" applyFont="1" applyBorder="1" applyAlignment="1">
      <alignment horizontal="center" vertical="center"/>
    </xf>
    <xf numFmtId="165" fontId="18" fillId="0" borderId="36" xfId="0" applyNumberFormat="1" applyFont="1" applyBorder="1" applyAlignment="1">
      <alignment horizontal="center" vertical="center" wrapText="1"/>
    </xf>
    <xf numFmtId="165" fontId="18" fillId="0" borderId="25" xfId="0" applyNumberFormat="1" applyFont="1" applyBorder="1" applyAlignment="1">
      <alignment horizontal="center" vertical="center" wrapText="1"/>
    </xf>
    <xf numFmtId="165" fontId="18" fillId="0" borderId="31" xfId="0" applyNumberFormat="1" applyFont="1" applyBorder="1" applyAlignment="1">
      <alignment horizontal="center" vertical="center" wrapText="1"/>
    </xf>
    <xf numFmtId="165" fontId="2" fillId="13" borderId="51" xfId="0" applyNumberFormat="1" applyFont="1" applyFill="1" applyBorder="1" applyAlignment="1">
      <alignment horizontal="center" vertical="center"/>
    </xf>
    <xf numFmtId="165" fontId="2" fillId="13" borderId="52" xfId="0" applyNumberFormat="1" applyFont="1" applyFill="1" applyBorder="1" applyAlignment="1">
      <alignment horizontal="center" vertical="center"/>
    </xf>
    <xf numFmtId="165" fontId="2" fillId="13" borderId="53" xfId="0" applyNumberFormat="1" applyFont="1" applyFill="1" applyBorder="1" applyAlignment="1">
      <alignment horizontal="center" vertical="center"/>
    </xf>
    <xf numFmtId="165" fontId="2" fillId="0" borderId="46" xfId="0" applyNumberFormat="1" applyFont="1" applyBorder="1" applyAlignment="1">
      <alignment horizontal="center" vertical="center"/>
    </xf>
    <xf numFmtId="165" fontId="2" fillId="0" borderId="47" xfId="0" applyNumberFormat="1" applyFont="1" applyBorder="1" applyAlignment="1">
      <alignment horizontal="center" vertical="center"/>
    </xf>
    <xf numFmtId="165" fontId="18" fillId="0" borderId="46" xfId="0" applyNumberFormat="1" applyFont="1" applyBorder="1" applyAlignment="1">
      <alignment horizontal="center" vertical="center"/>
    </xf>
    <xf numFmtId="165" fontId="18" fillId="0" borderId="47" xfId="0" applyNumberFormat="1" applyFont="1" applyBorder="1" applyAlignment="1">
      <alignment horizontal="center" vertical="center"/>
    </xf>
    <xf numFmtId="0" fontId="18" fillId="0" borderId="49" xfId="0" applyFont="1" applyBorder="1" applyAlignment="1">
      <alignment horizontal="center" wrapText="1"/>
    </xf>
    <xf numFmtId="0" fontId="18" fillId="0" borderId="28" xfId="0" applyFont="1" applyBorder="1" applyAlignment="1">
      <alignment horizontal="center" wrapText="1"/>
    </xf>
    <xf numFmtId="165" fontId="18" fillId="0" borderId="49" xfId="0" applyNumberFormat="1" applyFont="1" applyBorder="1" applyAlignment="1">
      <alignment horizontal="center" vertical="center" wrapText="1"/>
    </xf>
    <xf numFmtId="165" fontId="18" fillId="0" borderId="28" xfId="0" applyNumberFormat="1" applyFont="1" applyBorder="1" applyAlignment="1">
      <alignment horizontal="center" vertical="center" wrapText="1"/>
    </xf>
    <xf numFmtId="2" fontId="21" fillId="13" borderId="46" xfId="0" applyNumberFormat="1" applyFont="1" applyFill="1" applyBorder="1" applyAlignment="1">
      <alignment horizontal="center" vertical="center"/>
    </xf>
    <xf numFmtId="2" fontId="21" fillId="13" borderId="31" xfId="0" applyNumberFormat="1" applyFont="1" applyFill="1" applyBorder="1" applyAlignment="1">
      <alignment horizontal="center" vertical="center"/>
    </xf>
    <xf numFmtId="2" fontId="21" fillId="13" borderId="47" xfId="0" applyNumberFormat="1" applyFont="1" applyFill="1" applyBorder="1" applyAlignment="1">
      <alignment horizontal="center" vertical="center"/>
    </xf>
    <xf numFmtId="2" fontId="21" fillId="2" borderId="46" xfId="0" applyNumberFormat="1" applyFont="1" applyFill="1" applyBorder="1" applyAlignment="1">
      <alignment horizontal="center" vertical="center"/>
    </xf>
    <xf numFmtId="2" fontId="21" fillId="2" borderId="31" xfId="0" applyNumberFormat="1" applyFont="1" applyFill="1" applyBorder="1" applyAlignment="1">
      <alignment horizontal="center" vertical="center"/>
    </xf>
    <xf numFmtId="2" fontId="21" fillId="2" borderId="47" xfId="0" applyNumberFormat="1" applyFont="1" applyFill="1" applyBorder="1" applyAlignment="1">
      <alignment horizontal="center" vertical="center"/>
    </xf>
    <xf numFmtId="2" fontId="21" fillId="14" borderId="46" xfId="0" applyNumberFormat="1" applyFont="1" applyFill="1" applyBorder="1" applyAlignment="1">
      <alignment horizontal="center" vertical="center"/>
    </xf>
    <xf numFmtId="2" fontId="21" fillId="14" borderId="31" xfId="0" applyNumberFormat="1" applyFont="1" applyFill="1" applyBorder="1" applyAlignment="1">
      <alignment horizontal="center" vertical="center"/>
    </xf>
    <xf numFmtId="2" fontId="21" fillId="14" borderId="47" xfId="0" applyNumberFormat="1" applyFont="1" applyFill="1" applyBorder="1" applyAlignment="1">
      <alignment horizontal="center" vertical="center"/>
    </xf>
    <xf numFmtId="2" fontId="21" fillId="0" borderId="2" xfId="0" applyNumberFormat="1" applyFont="1" applyBorder="1" applyAlignment="1">
      <alignment horizontal="center" vertical="center"/>
    </xf>
    <xf numFmtId="2" fontId="21" fillId="0" borderId="0" xfId="0" applyNumberFormat="1" applyFont="1" applyBorder="1" applyAlignment="1">
      <alignment horizontal="center" vertical="center"/>
    </xf>
    <xf numFmtId="2" fontId="21" fillId="0" borderId="3" xfId="0" applyNumberFormat="1" applyFont="1" applyBorder="1" applyAlignment="1">
      <alignment horizontal="center" vertical="center"/>
    </xf>
    <xf numFmtId="166" fontId="20" fillId="10" borderId="49" xfId="0" applyNumberFormat="1" applyFont="1" applyFill="1" applyBorder="1" applyAlignment="1">
      <alignment horizontal="center" vertical="center" wrapText="1"/>
    </xf>
    <xf numFmtId="166" fontId="20" fillId="10" borderId="28" xfId="0" applyNumberFormat="1" applyFont="1" applyFill="1" applyBorder="1" applyAlignment="1">
      <alignment horizontal="center" vertical="center" wrapText="1"/>
    </xf>
    <xf numFmtId="2" fontId="21" fillId="15" borderId="46" xfId="0" applyNumberFormat="1" applyFont="1" applyFill="1" applyBorder="1" applyAlignment="1">
      <alignment horizontal="center" vertical="center"/>
    </xf>
    <xf numFmtId="2" fontId="21" fillId="15" borderId="31" xfId="0" applyNumberFormat="1" applyFont="1" applyFill="1" applyBorder="1" applyAlignment="1">
      <alignment horizontal="center" vertical="center"/>
    </xf>
    <xf numFmtId="2" fontId="21" fillId="15" borderId="47" xfId="0" applyNumberFormat="1" applyFont="1" applyFill="1" applyBorder="1" applyAlignment="1">
      <alignment horizontal="center" vertical="center"/>
    </xf>
    <xf numFmtId="2" fontId="21" fillId="16" borderId="46" xfId="0" applyNumberFormat="1" applyFont="1" applyFill="1" applyBorder="1" applyAlignment="1">
      <alignment horizontal="center" vertical="center"/>
    </xf>
    <xf numFmtId="2" fontId="21" fillId="16" borderId="31" xfId="0" applyNumberFormat="1" applyFont="1" applyFill="1" applyBorder="1" applyAlignment="1">
      <alignment horizontal="center" vertical="center"/>
    </xf>
    <xf numFmtId="2" fontId="21" fillId="16" borderId="47" xfId="0" applyNumberFormat="1" applyFont="1" applyFill="1" applyBorder="1" applyAlignment="1">
      <alignment horizontal="center" vertical="center"/>
    </xf>
    <xf numFmtId="2" fontId="21" fillId="14" borderId="0" xfId="0" applyNumberFormat="1" applyFont="1" applyFill="1" applyAlignment="1">
      <alignment horizontal="center" vertical="center"/>
    </xf>
    <xf numFmtId="2" fontId="18" fillId="11" borderId="51" xfId="0" applyNumberFormat="1" applyFont="1" applyFill="1" applyBorder="1" applyAlignment="1">
      <alignment horizontal="center" vertical="center"/>
    </xf>
    <xf numFmtId="2" fontId="18" fillId="11" borderId="52" xfId="0" applyNumberFormat="1" applyFont="1" applyFill="1" applyBorder="1" applyAlignment="1">
      <alignment horizontal="center" vertical="center"/>
    </xf>
    <xf numFmtId="2" fontId="18" fillId="11" borderId="53" xfId="0" applyNumberFormat="1" applyFont="1" applyFill="1" applyBorder="1" applyAlignment="1">
      <alignment horizontal="center" vertical="center"/>
    </xf>
    <xf numFmtId="2" fontId="21" fillId="14" borderId="2" xfId="0" applyNumberFormat="1" applyFont="1" applyFill="1" applyBorder="1" applyAlignment="1">
      <alignment horizontal="center" vertical="center"/>
    </xf>
    <xf numFmtId="2" fontId="21" fillId="14" borderId="0" xfId="0" applyNumberFormat="1" applyFont="1" applyFill="1" applyBorder="1" applyAlignment="1">
      <alignment horizontal="center" vertical="center"/>
    </xf>
    <xf numFmtId="2" fontId="21" fillId="14" borderId="3" xfId="0" applyNumberFormat="1" applyFont="1" applyFill="1" applyBorder="1" applyAlignment="1">
      <alignment horizontal="center" vertical="center"/>
    </xf>
    <xf numFmtId="43" fontId="21" fillId="12" borderId="46" xfId="0" applyNumberFormat="1" applyFont="1" applyFill="1" applyBorder="1" applyAlignment="1">
      <alignment horizontal="center" vertical="center"/>
    </xf>
    <xf numFmtId="43" fontId="21" fillId="12" borderId="31" xfId="0" applyNumberFormat="1" applyFont="1" applyFill="1" applyBorder="1" applyAlignment="1">
      <alignment horizontal="center" vertical="center"/>
    </xf>
    <xf numFmtId="43" fontId="21" fillId="12" borderId="47" xfId="0" applyNumberFormat="1" applyFont="1" applyFill="1" applyBorder="1" applyAlignment="1">
      <alignment horizontal="center" vertical="center"/>
    </xf>
    <xf numFmtId="165" fontId="18" fillId="5" borderId="46" xfId="0" applyNumberFormat="1" applyFont="1" applyFill="1" applyBorder="1" applyAlignment="1">
      <alignment horizontal="center" vertical="center"/>
    </xf>
    <xf numFmtId="165" fontId="18" fillId="5" borderId="31" xfId="0" applyNumberFormat="1" applyFont="1" applyFill="1" applyBorder="1" applyAlignment="1">
      <alignment horizontal="center" vertical="center"/>
    </xf>
    <xf numFmtId="165" fontId="18" fillId="5" borderId="47" xfId="0" applyNumberFormat="1" applyFont="1" applyFill="1" applyBorder="1" applyAlignment="1">
      <alignment horizontal="center" vertical="center"/>
    </xf>
    <xf numFmtId="165" fontId="21" fillId="0" borderId="46" xfId="0" applyNumberFormat="1" applyFont="1" applyBorder="1" applyAlignment="1">
      <alignment horizontal="center" vertical="center"/>
    </xf>
    <xf numFmtId="165" fontId="21" fillId="0" borderId="31" xfId="0" applyNumberFormat="1" applyFont="1" applyBorder="1" applyAlignment="1">
      <alignment horizontal="center" vertical="center"/>
    </xf>
    <xf numFmtId="165" fontId="21" fillId="0" borderId="47" xfId="0" applyNumberFormat="1" applyFont="1" applyBorder="1" applyAlignment="1">
      <alignment horizontal="center" vertical="center"/>
    </xf>
    <xf numFmtId="165" fontId="21" fillId="14" borderId="46" xfId="0" applyNumberFormat="1" applyFont="1" applyFill="1" applyBorder="1" applyAlignment="1">
      <alignment horizontal="center" vertical="center"/>
    </xf>
    <xf numFmtId="165" fontId="21" fillId="14" borderId="31" xfId="0" applyNumberFormat="1" applyFont="1" applyFill="1" applyBorder="1" applyAlignment="1">
      <alignment horizontal="center" vertical="center"/>
    </xf>
    <xf numFmtId="165" fontId="21" fillId="14" borderId="47" xfId="0" applyNumberFormat="1" applyFont="1" applyFill="1" applyBorder="1" applyAlignment="1">
      <alignment horizontal="center" vertical="center"/>
    </xf>
    <xf numFmtId="165" fontId="21" fillId="12" borderId="46" xfId="0" applyNumberFormat="1" applyFont="1" applyFill="1" applyBorder="1" applyAlignment="1">
      <alignment horizontal="center" vertical="center"/>
    </xf>
    <xf numFmtId="165" fontId="21" fillId="12" borderId="31" xfId="0" applyNumberFormat="1" applyFont="1" applyFill="1" applyBorder="1" applyAlignment="1">
      <alignment horizontal="center" vertical="center"/>
    </xf>
    <xf numFmtId="165" fontId="21" fillId="12" borderId="47" xfId="0" applyNumberFormat="1" applyFont="1" applyFill="1" applyBorder="1" applyAlignment="1">
      <alignment horizontal="center" vertical="center"/>
    </xf>
    <xf numFmtId="1" fontId="21" fillId="14" borderId="46" xfId="0" applyNumberFormat="1" applyFont="1" applyFill="1" applyBorder="1" applyAlignment="1">
      <alignment horizontal="center" vertical="center"/>
    </xf>
    <xf numFmtId="1" fontId="21" fillId="14" borderId="31" xfId="0" applyNumberFormat="1" applyFont="1" applyFill="1" applyBorder="1" applyAlignment="1">
      <alignment horizontal="center" vertical="center"/>
    </xf>
    <xf numFmtId="1" fontId="21" fillId="14" borderId="47" xfId="0" applyNumberFormat="1" applyFont="1" applyFill="1" applyBorder="1" applyAlignment="1">
      <alignment horizontal="center" vertical="center"/>
    </xf>
    <xf numFmtId="166" fontId="21" fillId="0" borderId="46" xfId="0" applyNumberFormat="1" applyFont="1" applyBorder="1" applyAlignment="1">
      <alignment horizontal="center" vertical="center"/>
    </xf>
    <xf numFmtId="166" fontId="21" fillId="0" borderId="31" xfId="0" applyNumberFormat="1" applyFont="1" applyBorder="1" applyAlignment="1">
      <alignment horizontal="center" vertical="center"/>
    </xf>
    <xf numFmtId="166" fontId="21" fillId="0" borderId="47" xfId="0" applyNumberFormat="1" applyFont="1" applyBorder="1" applyAlignment="1">
      <alignment horizontal="center" vertical="center"/>
    </xf>
    <xf numFmtId="1" fontId="18" fillId="11" borderId="51" xfId="0" applyNumberFormat="1" applyFont="1" applyFill="1" applyBorder="1" applyAlignment="1">
      <alignment horizontal="center" vertical="center"/>
    </xf>
    <xf numFmtId="1" fontId="18" fillId="11" borderId="52" xfId="0" applyNumberFormat="1" applyFont="1" applyFill="1" applyBorder="1" applyAlignment="1">
      <alignment horizontal="center" vertical="center"/>
    </xf>
    <xf numFmtId="1" fontId="18" fillId="11" borderId="53" xfId="0" applyNumberFormat="1" applyFont="1" applyFill="1" applyBorder="1" applyAlignment="1">
      <alignment horizontal="center" vertical="center"/>
    </xf>
    <xf numFmtId="43" fontId="21" fillId="0" borderId="46" xfId="0" applyNumberFormat="1" applyFont="1" applyBorder="1" applyAlignment="1">
      <alignment horizontal="center" vertical="center"/>
    </xf>
    <xf numFmtId="43" fontId="21" fillId="0" borderId="31" xfId="0" applyNumberFormat="1" applyFont="1" applyBorder="1" applyAlignment="1">
      <alignment horizontal="center" vertical="center"/>
    </xf>
    <xf numFmtId="43" fontId="21" fillId="0" borderId="47" xfId="0" applyNumberFormat="1" applyFont="1" applyBorder="1" applyAlignment="1">
      <alignment horizontal="center" vertical="center"/>
    </xf>
    <xf numFmtId="2" fontId="21" fillId="0" borderId="46" xfId="0" applyNumberFormat="1" applyFont="1" applyBorder="1" applyAlignment="1">
      <alignment horizontal="center" vertical="center"/>
    </xf>
    <xf numFmtId="2" fontId="21" fillId="0" borderId="31" xfId="0" applyNumberFormat="1" applyFont="1" applyBorder="1" applyAlignment="1">
      <alignment horizontal="center" vertical="center"/>
    </xf>
    <xf numFmtId="2" fontId="21" fillId="0" borderId="47" xfId="0" applyNumberFormat="1" applyFont="1" applyBorder="1" applyAlignment="1">
      <alignment horizontal="center" vertical="center"/>
    </xf>
    <xf numFmtId="1" fontId="21" fillId="0" borderId="46" xfId="0" applyNumberFormat="1" applyFont="1" applyBorder="1" applyAlignment="1">
      <alignment horizontal="center" vertical="center"/>
    </xf>
    <xf numFmtId="1" fontId="21" fillId="0" borderId="31" xfId="0" applyNumberFormat="1" applyFont="1" applyBorder="1" applyAlignment="1">
      <alignment horizontal="center" vertical="center"/>
    </xf>
    <xf numFmtId="1" fontId="21" fillId="0" borderId="47" xfId="0" applyNumberFormat="1" applyFont="1" applyBorder="1" applyAlignment="1">
      <alignment horizontal="center" vertical="center"/>
    </xf>
    <xf numFmtId="165" fontId="2" fillId="0" borderId="40" xfId="0" applyNumberFormat="1" applyFont="1" applyBorder="1" applyAlignment="1">
      <alignment horizontal="center" vertical="center"/>
    </xf>
    <xf numFmtId="165" fontId="2" fillId="0" borderId="41" xfId="0" applyNumberFormat="1" applyFont="1" applyBorder="1" applyAlignment="1">
      <alignment horizontal="center" vertical="center"/>
    </xf>
    <xf numFmtId="165" fontId="2" fillId="14" borderId="40" xfId="0" applyNumberFormat="1" applyFont="1" applyFill="1" applyBorder="1" applyAlignment="1">
      <alignment horizontal="center" vertical="center"/>
    </xf>
    <xf numFmtId="165" fontId="2" fillId="14" borderId="41" xfId="0" applyNumberFormat="1" applyFont="1" applyFill="1" applyBorder="1" applyAlignment="1">
      <alignment horizontal="center" vertical="center"/>
    </xf>
    <xf numFmtId="1" fontId="2" fillId="0" borderId="41" xfId="0" applyNumberFormat="1" applyFont="1" applyBorder="1" applyAlignment="1">
      <alignment horizontal="center" vertical="center"/>
    </xf>
    <xf numFmtId="0" fontId="11" fillId="10" borderId="0" xfId="0" applyFont="1" applyFill="1" applyAlignment="1">
      <alignment horizontal="left" vertical="center"/>
    </xf>
    <xf numFmtId="165" fontId="18" fillId="11" borderId="46" xfId="0" applyNumberFormat="1" applyFont="1" applyFill="1" applyBorder="1" applyAlignment="1">
      <alignment horizontal="center" vertical="center"/>
    </xf>
    <xf numFmtId="165" fontId="18" fillId="11" borderId="31" xfId="0" applyNumberFormat="1" applyFont="1" applyFill="1" applyBorder="1" applyAlignment="1">
      <alignment horizontal="center" vertical="center"/>
    </xf>
    <xf numFmtId="165" fontId="18" fillId="11" borderId="47" xfId="0" applyNumberFormat="1" applyFont="1" applyFill="1" applyBorder="1" applyAlignment="1">
      <alignment horizontal="center" vertical="center"/>
    </xf>
    <xf numFmtId="1" fontId="21" fillId="0" borderId="51" xfId="0" applyNumberFormat="1" applyFont="1" applyBorder="1" applyAlignment="1">
      <alignment horizontal="center" vertical="center"/>
    </xf>
    <xf numFmtId="1" fontId="21" fillId="0" borderId="52" xfId="0" applyNumberFormat="1" applyFont="1" applyBorder="1" applyAlignment="1">
      <alignment horizontal="center" vertical="center"/>
    </xf>
    <xf numFmtId="1" fontId="21" fillId="0" borderId="53" xfId="0" applyNumberFormat="1" applyFont="1" applyBorder="1" applyAlignment="1">
      <alignment horizontal="center" vertical="center"/>
    </xf>
    <xf numFmtId="1" fontId="21" fillId="14" borderId="51" xfId="0" applyNumberFormat="1" applyFont="1" applyFill="1" applyBorder="1" applyAlignment="1">
      <alignment horizontal="center" vertical="center"/>
    </xf>
    <xf numFmtId="1" fontId="21" fillId="14" borderId="52" xfId="0" applyNumberFormat="1" applyFont="1" applyFill="1" applyBorder="1" applyAlignment="1">
      <alignment horizontal="center" vertical="center"/>
    </xf>
    <xf numFmtId="1" fontId="21" fillId="14" borderId="53" xfId="0" applyNumberFormat="1" applyFont="1" applyFill="1" applyBorder="1" applyAlignment="1">
      <alignment horizontal="center" vertical="center"/>
    </xf>
    <xf numFmtId="166" fontId="21" fillId="14" borderId="51" xfId="0" applyNumberFormat="1" applyFont="1" applyFill="1" applyBorder="1" applyAlignment="1">
      <alignment horizontal="center" vertical="center"/>
    </xf>
    <xf numFmtId="166" fontId="21" fillId="14" borderId="52" xfId="0" applyNumberFormat="1" applyFont="1" applyFill="1" applyBorder="1" applyAlignment="1">
      <alignment horizontal="center" vertical="center"/>
    </xf>
    <xf numFmtId="166" fontId="21" fillId="14" borderId="53" xfId="0" applyNumberFormat="1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 wrapText="1"/>
    </xf>
    <xf numFmtId="0" fontId="21" fillId="0" borderId="31" xfId="0" applyFont="1" applyBorder="1" applyAlignment="1">
      <alignment horizontal="center" vertical="center" wrapText="1"/>
    </xf>
    <xf numFmtId="0" fontId="21" fillId="0" borderId="47" xfId="0" applyFont="1" applyBorder="1" applyAlignment="1">
      <alignment horizontal="center" vertical="center" wrapText="1"/>
    </xf>
    <xf numFmtId="166" fontId="22" fillId="15" borderId="51" xfId="0" applyNumberFormat="1" applyFont="1" applyFill="1" applyBorder="1" applyAlignment="1">
      <alignment horizontal="center" vertical="center"/>
    </xf>
    <xf numFmtId="166" fontId="22" fillId="15" borderId="53" xfId="0" applyNumberFormat="1" applyFont="1" applyFill="1" applyBorder="1" applyAlignment="1">
      <alignment horizontal="center" vertical="center"/>
    </xf>
    <xf numFmtId="166" fontId="21" fillId="13" borderId="51" xfId="0" applyNumberFormat="1" applyFont="1" applyFill="1" applyBorder="1" applyAlignment="1">
      <alignment horizontal="center" vertical="center"/>
    </xf>
    <xf numFmtId="166" fontId="21" fillId="13" borderId="52" xfId="0" applyNumberFormat="1" applyFont="1" applyFill="1" applyBorder="1" applyAlignment="1">
      <alignment horizontal="center" vertical="center"/>
    </xf>
    <xf numFmtId="166" fontId="21" fillId="13" borderId="53" xfId="0" applyNumberFormat="1" applyFont="1" applyFill="1" applyBorder="1" applyAlignment="1">
      <alignment horizontal="center" vertical="center"/>
    </xf>
    <xf numFmtId="166" fontId="21" fillId="2" borderId="51" xfId="0" applyNumberFormat="1" applyFont="1" applyFill="1" applyBorder="1" applyAlignment="1">
      <alignment horizontal="center" vertical="center"/>
    </xf>
    <xf numFmtId="166" fontId="21" fillId="2" borderId="52" xfId="0" applyNumberFormat="1" applyFont="1" applyFill="1" applyBorder="1" applyAlignment="1">
      <alignment horizontal="center" vertical="center"/>
    </xf>
    <xf numFmtId="166" fontId="21" fillId="2" borderId="53" xfId="0" applyNumberFormat="1" applyFont="1" applyFill="1" applyBorder="1" applyAlignment="1">
      <alignment horizontal="center" vertical="center"/>
    </xf>
    <xf numFmtId="166" fontId="21" fillId="4" borderId="46" xfId="0" applyNumberFormat="1" applyFont="1" applyFill="1" applyBorder="1" applyAlignment="1">
      <alignment horizontal="center" vertical="center"/>
    </xf>
    <xf numFmtId="166" fontId="21" fillId="4" borderId="31" xfId="0" applyNumberFormat="1" applyFont="1" applyFill="1" applyBorder="1" applyAlignment="1">
      <alignment horizontal="center" vertical="center"/>
    </xf>
    <xf numFmtId="166" fontId="21" fillId="4" borderId="47" xfId="0" applyNumberFormat="1" applyFont="1" applyFill="1" applyBorder="1" applyAlignment="1">
      <alignment horizontal="center" vertical="center"/>
    </xf>
    <xf numFmtId="165" fontId="18" fillId="17" borderId="51" xfId="0" applyNumberFormat="1" applyFont="1" applyFill="1" applyBorder="1" applyAlignment="1">
      <alignment horizontal="center" vertical="center"/>
    </xf>
    <xf numFmtId="165" fontId="18" fillId="17" borderId="52" xfId="0" applyNumberFormat="1" applyFont="1" applyFill="1" applyBorder="1" applyAlignment="1">
      <alignment horizontal="center" vertical="center"/>
    </xf>
    <xf numFmtId="166" fontId="21" fillId="14" borderId="46" xfId="0" applyNumberFormat="1" applyFont="1" applyFill="1" applyBorder="1" applyAlignment="1">
      <alignment horizontal="center" vertical="center"/>
    </xf>
    <xf numFmtId="166" fontId="21" fillId="14" borderId="47" xfId="0" applyNumberFormat="1" applyFont="1" applyFill="1" applyBorder="1" applyAlignment="1">
      <alignment horizontal="center" vertical="center"/>
    </xf>
    <xf numFmtId="1" fontId="21" fillId="19" borderId="46" xfId="0" applyNumberFormat="1" applyFont="1" applyFill="1" applyBorder="1" applyAlignment="1">
      <alignment horizontal="center" vertical="center"/>
    </xf>
    <xf numFmtId="1" fontId="21" fillId="19" borderId="31" xfId="0" applyNumberFormat="1" applyFont="1" applyFill="1" applyBorder="1" applyAlignment="1">
      <alignment horizontal="center" vertical="center"/>
    </xf>
    <xf numFmtId="1" fontId="21" fillId="19" borderId="47" xfId="0" applyNumberFormat="1" applyFont="1" applyFill="1" applyBorder="1" applyAlignment="1">
      <alignment horizontal="center" vertical="center"/>
    </xf>
    <xf numFmtId="165" fontId="2" fillId="0" borderId="46" xfId="0" applyNumberFormat="1" applyFont="1" applyFill="1" applyBorder="1" applyAlignment="1">
      <alignment horizontal="center" vertical="center"/>
    </xf>
    <xf numFmtId="165" fontId="2" fillId="0" borderId="31" xfId="0" applyNumberFormat="1" applyFont="1" applyFill="1" applyBorder="1" applyAlignment="1">
      <alignment horizontal="center" vertical="center"/>
    </xf>
    <xf numFmtId="165" fontId="2" fillId="0" borderId="47" xfId="0" applyNumberFormat="1" applyFont="1" applyFill="1" applyBorder="1" applyAlignment="1">
      <alignment horizontal="center" vertical="center"/>
    </xf>
    <xf numFmtId="165" fontId="2" fillId="0" borderId="32" xfId="0" applyNumberFormat="1" applyFont="1" applyFill="1" applyBorder="1" applyAlignment="1">
      <alignment horizontal="center" vertical="center"/>
    </xf>
    <xf numFmtId="165" fontId="2" fillId="0" borderId="7" xfId="0" applyNumberFormat="1" applyFont="1" applyFill="1" applyBorder="1" applyAlignment="1">
      <alignment horizontal="center" vertical="center"/>
    </xf>
    <xf numFmtId="165" fontId="2" fillId="0" borderId="17" xfId="0" applyNumberFormat="1" applyFont="1" applyFill="1" applyBorder="1" applyAlignment="1">
      <alignment horizontal="center" vertical="center"/>
    </xf>
    <xf numFmtId="165" fontId="21" fillId="0" borderId="49" xfId="0" applyNumberFormat="1" applyFont="1" applyBorder="1" applyAlignment="1">
      <alignment horizontal="center" vertical="center" wrapText="1"/>
    </xf>
    <xf numFmtId="165" fontId="21" fillId="0" borderId="28" xfId="0" applyNumberFormat="1" applyFont="1" applyBorder="1" applyAlignment="1">
      <alignment horizontal="center" vertical="center" wrapText="1"/>
    </xf>
    <xf numFmtId="0" fontId="21" fillId="0" borderId="34" xfId="0" applyFont="1" applyBorder="1" applyAlignment="1">
      <alignment horizontal="center" vertical="center"/>
    </xf>
    <xf numFmtId="0" fontId="21" fillId="0" borderId="37" xfId="0" applyFont="1" applyBorder="1" applyAlignment="1">
      <alignment horizontal="center" vertical="center"/>
    </xf>
    <xf numFmtId="1" fontId="21" fillId="0" borderId="49" xfId="0" applyNumberFormat="1" applyFont="1" applyBorder="1" applyAlignment="1">
      <alignment horizontal="center" vertical="center"/>
    </xf>
    <xf numFmtId="1" fontId="21" fillId="0" borderId="28" xfId="0" applyNumberFormat="1" applyFont="1" applyBorder="1" applyAlignment="1">
      <alignment horizontal="center" vertical="center"/>
    </xf>
    <xf numFmtId="1" fontId="21" fillId="0" borderId="2" xfId="0" applyNumberFormat="1" applyFont="1" applyBorder="1" applyAlignment="1">
      <alignment horizontal="center" vertical="center"/>
    </xf>
    <xf numFmtId="1" fontId="21" fillId="0" borderId="0" xfId="0" applyNumberFormat="1" applyFont="1" applyBorder="1" applyAlignment="1">
      <alignment horizontal="center" vertical="center"/>
    </xf>
    <xf numFmtId="1" fontId="21" fillId="0" borderId="3" xfId="0" applyNumberFormat="1" applyFont="1" applyBorder="1" applyAlignment="1">
      <alignment horizontal="center" vertical="center"/>
    </xf>
    <xf numFmtId="165" fontId="18" fillId="10" borderId="49" xfId="0" applyNumberFormat="1" applyFont="1" applyFill="1" applyBorder="1" applyAlignment="1">
      <alignment vertical="center"/>
    </xf>
    <xf numFmtId="165" fontId="18" fillId="10" borderId="28" xfId="0" applyNumberFormat="1" applyFont="1" applyFill="1" applyBorder="1" applyAlignment="1">
      <alignment vertical="center"/>
    </xf>
    <xf numFmtId="0" fontId="11" fillId="0" borderId="0" xfId="0" applyFont="1" applyAlignment="1">
      <alignment horizontal="left"/>
    </xf>
    <xf numFmtId="0" fontId="18" fillId="0" borderId="47" xfId="0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10" borderId="25" xfId="0" applyFont="1" applyFill="1" applyBorder="1" applyAlignment="1">
      <alignment horizontal="center" vertical="center"/>
    </xf>
    <xf numFmtId="0" fontId="18" fillId="10" borderId="5" xfId="0" applyFont="1" applyFill="1" applyBorder="1" applyAlignment="1">
      <alignment horizontal="center" vertical="center"/>
    </xf>
    <xf numFmtId="0" fontId="18" fillId="0" borderId="46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</cellXfs>
  <cellStyles count="5">
    <cellStyle name="Comma 2" xfId="2" xr:uid="{6A78CE4B-0350-4B71-B925-B23BD2ED7622}"/>
    <cellStyle name="Komma" xfId="1" builtinId="3"/>
    <cellStyle name="Normal 2" xfId="3" xr:uid="{837CB5FB-010E-42C3-BAA7-FBB913AFDF59}"/>
    <cellStyle name="Normal 3" xfId="4" xr:uid="{97556D4D-346C-465E-AD82-6DD5CDD1B04C}"/>
    <cellStyle name="Standard" xfId="0" builtinId="0"/>
  </cellStyles>
  <dxfs count="29"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</dxfs>
  <tableStyles count="0" defaultTableStyle="TableStyleMedium2" defaultPivotStyle="PivotStyleLight16"/>
  <colors>
    <mruColors>
      <color rgb="FFFF00FF"/>
      <color rgb="FF99FF66"/>
      <color rgb="FFFFFFCC"/>
      <color rgb="FFCC99FF"/>
      <color rgb="FFCCFF99"/>
      <color rgb="FFB0FF89"/>
      <color rgb="FF00FFFF"/>
      <color rgb="FF81C0FF"/>
      <color rgb="FFCCCCFF"/>
      <color rgb="FFFF96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8F214-7F0D-4C89-97EA-5270CBAE079C}">
  <sheetPr>
    <tabColor rgb="FFFFFFCC"/>
  </sheetPr>
  <dimension ref="B1:AA169"/>
  <sheetViews>
    <sheetView workbookViewId="0">
      <selection activeCell="C15" sqref="C15"/>
    </sheetView>
  </sheetViews>
  <sheetFormatPr baseColWidth="10" defaultColWidth="9.1796875" defaultRowHeight="14" x14ac:dyDescent="0.35"/>
  <cols>
    <col min="1" max="1" width="9.1796875" style="26"/>
    <col min="2" max="2" width="17.81640625" style="26" customWidth="1"/>
    <col min="3" max="3" width="9.1796875" style="26"/>
    <col min="4" max="5" width="10.81640625" style="26" customWidth="1"/>
    <col min="6" max="16384" width="9.1796875" style="26"/>
  </cols>
  <sheetData>
    <row r="1" spans="2:27" ht="23" thickBot="1" x14ac:dyDescent="0.4">
      <c r="D1" s="706" t="s">
        <v>216</v>
      </c>
      <c r="E1" s="707"/>
      <c r="F1" s="707"/>
      <c r="G1" s="707"/>
      <c r="H1" s="707"/>
      <c r="I1" s="707"/>
      <c r="J1" s="707"/>
      <c r="K1" s="707"/>
      <c r="L1" s="707"/>
      <c r="M1" s="707"/>
      <c r="N1" s="707"/>
      <c r="O1" s="707"/>
      <c r="P1" s="707"/>
      <c r="Q1" s="707"/>
      <c r="R1" s="707"/>
      <c r="S1" s="708"/>
      <c r="T1" s="709" t="s">
        <v>215</v>
      </c>
      <c r="U1" s="710"/>
      <c r="V1" s="710"/>
      <c r="W1" s="710"/>
      <c r="X1" s="710"/>
      <c r="Y1" s="710"/>
      <c r="Z1" s="710"/>
      <c r="AA1" s="710"/>
    </row>
    <row r="2" spans="2:27" ht="14.5" thickBot="1" x14ac:dyDescent="0.4"/>
    <row r="3" spans="2:27" s="477" customFormat="1" ht="18" x14ac:dyDescent="0.35">
      <c r="D3" s="711" t="s">
        <v>13</v>
      </c>
      <c r="E3" s="712"/>
      <c r="F3" s="711" t="s">
        <v>14</v>
      </c>
      <c r="G3" s="713"/>
      <c r="H3" s="711" t="s">
        <v>15</v>
      </c>
      <c r="I3" s="712"/>
      <c r="J3" s="714" t="s">
        <v>16</v>
      </c>
      <c r="K3" s="719"/>
      <c r="L3" s="714" t="s">
        <v>17</v>
      </c>
      <c r="M3" s="715"/>
      <c r="N3" s="711" t="s">
        <v>18</v>
      </c>
      <c r="O3" s="712"/>
      <c r="P3" s="714" t="s">
        <v>19</v>
      </c>
      <c r="Q3" s="715"/>
      <c r="R3" s="714" t="s">
        <v>20</v>
      </c>
      <c r="S3" s="715"/>
      <c r="T3" s="716" t="s">
        <v>211</v>
      </c>
      <c r="U3" s="717"/>
      <c r="V3" s="716" t="s">
        <v>212</v>
      </c>
      <c r="W3" s="718"/>
      <c r="X3" s="711" t="s">
        <v>213</v>
      </c>
      <c r="Y3" s="713"/>
      <c r="Z3" s="711" t="s">
        <v>214</v>
      </c>
      <c r="AA3" s="712"/>
    </row>
    <row r="4" spans="2:27" ht="14.5" thickBot="1" x14ac:dyDescent="0.4">
      <c r="D4" s="92" t="s">
        <v>21</v>
      </c>
      <c r="E4" s="213" t="s">
        <v>22</v>
      </c>
      <c r="F4" s="92" t="s">
        <v>23</v>
      </c>
      <c r="G4" s="93" t="s">
        <v>22</v>
      </c>
      <c r="H4" s="92" t="s">
        <v>21</v>
      </c>
      <c r="I4" s="213" t="s">
        <v>22</v>
      </c>
      <c r="J4" s="92" t="s">
        <v>21</v>
      </c>
      <c r="K4" s="213" t="s">
        <v>22</v>
      </c>
      <c r="L4" s="92" t="s">
        <v>24</v>
      </c>
      <c r="M4" s="93" t="s">
        <v>22</v>
      </c>
      <c r="N4" s="92" t="s">
        <v>25</v>
      </c>
      <c r="O4" s="213" t="s">
        <v>22</v>
      </c>
      <c r="P4" s="92" t="s">
        <v>25</v>
      </c>
      <c r="Q4" s="93" t="s">
        <v>22</v>
      </c>
      <c r="R4" s="92" t="s">
        <v>25</v>
      </c>
      <c r="S4" s="93" t="s">
        <v>22</v>
      </c>
      <c r="T4" s="92" t="s">
        <v>26</v>
      </c>
      <c r="U4" s="213" t="s">
        <v>22</v>
      </c>
      <c r="V4" s="92" t="s">
        <v>26</v>
      </c>
      <c r="W4" s="93" t="s">
        <v>22</v>
      </c>
      <c r="X4" s="484" t="s">
        <v>26</v>
      </c>
      <c r="Y4" s="93" t="s">
        <v>22</v>
      </c>
      <c r="Z4" s="484" t="s">
        <v>26</v>
      </c>
      <c r="AA4" s="213" t="s">
        <v>22</v>
      </c>
    </row>
    <row r="5" spans="2:27" x14ac:dyDescent="0.35">
      <c r="D5" s="75">
        <v>35</v>
      </c>
      <c r="E5" s="482">
        <v>10</v>
      </c>
      <c r="F5" s="486">
        <v>0</v>
      </c>
      <c r="G5" s="487">
        <v>7</v>
      </c>
      <c r="H5" s="75">
        <v>40</v>
      </c>
      <c r="I5" s="482">
        <v>10</v>
      </c>
      <c r="J5" s="75">
        <v>30</v>
      </c>
      <c r="K5" s="482">
        <v>10</v>
      </c>
      <c r="L5" s="472">
        <v>6</v>
      </c>
      <c r="M5" s="473">
        <v>10</v>
      </c>
      <c r="N5" s="79">
        <v>-25</v>
      </c>
      <c r="O5" s="87">
        <v>10</v>
      </c>
      <c r="P5" s="88">
        <v>14</v>
      </c>
      <c r="Q5" s="90">
        <v>10</v>
      </c>
      <c r="R5" s="474">
        <v>0</v>
      </c>
      <c r="S5" s="77">
        <v>10</v>
      </c>
      <c r="T5" s="75">
        <v>3.2</v>
      </c>
      <c r="U5" s="482">
        <v>10</v>
      </c>
      <c r="V5" s="75">
        <v>3.2</v>
      </c>
      <c r="W5" s="483">
        <v>10</v>
      </c>
      <c r="X5" s="485">
        <v>1.48</v>
      </c>
      <c r="Y5" s="483">
        <v>10</v>
      </c>
      <c r="Z5" s="485">
        <v>1.34</v>
      </c>
      <c r="AA5" s="482">
        <v>10</v>
      </c>
    </row>
    <row r="6" spans="2:27" x14ac:dyDescent="0.35">
      <c r="D6" s="79">
        <v>34</v>
      </c>
      <c r="E6" s="87">
        <v>10</v>
      </c>
      <c r="F6" s="79">
        <v>1</v>
      </c>
      <c r="G6" s="90">
        <v>6</v>
      </c>
      <c r="H6" s="79">
        <v>39</v>
      </c>
      <c r="I6" s="87">
        <v>10</v>
      </c>
      <c r="J6" s="79">
        <v>29</v>
      </c>
      <c r="K6" s="87">
        <v>10</v>
      </c>
      <c r="L6" s="88">
        <v>5</v>
      </c>
      <c r="M6" s="90">
        <v>9</v>
      </c>
      <c r="N6" s="79">
        <v>-24</v>
      </c>
      <c r="O6" s="87">
        <v>10</v>
      </c>
      <c r="P6" s="88">
        <v>13</v>
      </c>
      <c r="Q6" s="90">
        <v>10</v>
      </c>
      <c r="R6" s="79">
        <v>0.5</v>
      </c>
      <c r="S6" s="87">
        <v>10</v>
      </c>
      <c r="T6" s="79">
        <v>3.21</v>
      </c>
      <c r="U6" s="87">
        <v>10</v>
      </c>
      <c r="V6" s="79">
        <v>3.21</v>
      </c>
      <c r="W6" s="90">
        <v>10</v>
      </c>
      <c r="X6" s="327">
        <v>1.49</v>
      </c>
      <c r="Y6" s="90">
        <v>10</v>
      </c>
      <c r="Z6" s="327">
        <v>1.35</v>
      </c>
      <c r="AA6" s="87">
        <v>10</v>
      </c>
    </row>
    <row r="7" spans="2:27" x14ac:dyDescent="0.35">
      <c r="D7" s="79">
        <v>33</v>
      </c>
      <c r="E7" s="87">
        <v>10</v>
      </c>
      <c r="F7" s="79">
        <v>2</v>
      </c>
      <c r="G7" s="90">
        <v>5</v>
      </c>
      <c r="H7" s="79">
        <v>38</v>
      </c>
      <c r="I7" s="87">
        <v>10</v>
      </c>
      <c r="J7" s="79">
        <v>28</v>
      </c>
      <c r="K7" s="87">
        <v>10</v>
      </c>
      <c r="L7" s="88">
        <v>4</v>
      </c>
      <c r="M7" s="90">
        <v>8</v>
      </c>
      <c r="N7" s="79">
        <v>-23</v>
      </c>
      <c r="O7" s="87">
        <v>10</v>
      </c>
      <c r="P7" s="88">
        <v>12</v>
      </c>
      <c r="Q7" s="90">
        <v>10</v>
      </c>
      <c r="R7" s="79">
        <v>1</v>
      </c>
      <c r="S7" s="87">
        <v>10</v>
      </c>
      <c r="T7" s="79">
        <v>3.22</v>
      </c>
      <c r="U7" s="87">
        <v>10</v>
      </c>
      <c r="V7" s="79">
        <v>3.22</v>
      </c>
      <c r="W7" s="90">
        <v>10</v>
      </c>
      <c r="X7" s="327">
        <v>1.5</v>
      </c>
      <c r="Y7" s="90">
        <v>10</v>
      </c>
      <c r="Z7" s="327">
        <v>1.36</v>
      </c>
      <c r="AA7" s="87">
        <v>10</v>
      </c>
    </row>
    <row r="8" spans="2:27" x14ac:dyDescent="0.35">
      <c r="D8" s="79">
        <v>32</v>
      </c>
      <c r="E8" s="87">
        <v>10</v>
      </c>
      <c r="F8" s="79">
        <v>3</v>
      </c>
      <c r="G8" s="90">
        <v>3</v>
      </c>
      <c r="H8" s="79">
        <v>37</v>
      </c>
      <c r="I8" s="87">
        <v>10</v>
      </c>
      <c r="J8" s="79">
        <v>27</v>
      </c>
      <c r="K8" s="87">
        <v>10</v>
      </c>
      <c r="L8" s="88">
        <v>3</v>
      </c>
      <c r="M8" s="90">
        <v>7</v>
      </c>
      <c r="N8" s="79">
        <v>-22</v>
      </c>
      <c r="O8" s="87">
        <v>10</v>
      </c>
      <c r="P8" s="88">
        <v>11</v>
      </c>
      <c r="Q8" s="90">
        <v>10</v>
      </c>
      <c r="R8" s="79">
        <v>1.5</v>
      </c>
      <c r="S8" s="87">
        <v>10</v>
      </c>
      <c r="T8" s="79">
        <v>3.23</v>
      </c>
      <c r="U8" s="87">
        <v>10</v>
      </c>
      <c r="V8" s="79">
        <v>3.23</v>
      </c>
      <c r="W8" s="90">
        <v>10</v>
      </c>
      <c r="X8" s="327">
        <v>1.51</v>
      </c>
      <c r="Y8" s="90">
        <v>10</v>
      </c>
      <c r="Z8" s="327">
        <v>1.37</v>
      </c>
      <c r="AA8" s="87">
        <v>10</v>
      </c>
    </row>
    <row r="9" spans="2:27" x14ac:dyDescent="0.35">
      <c r="B9" s="478" t="s">
        <v>28</v>
      </c>
      <c r="D9" s="79">
        <v>31</v>
      </c>
      <c r="E9" s="87">
        <v>10</v>
      </c>
      <c r="F9" s="79">
        <v>4</v>
      </c>
      <c r="G9" s="90">
        <v>2</v>
      </c>
      <c r="H9" s="79">
        <v>36</v>
      </c>
      <c r="I9" s="87">
        <v>10</v>
      </c>
      <c r="J9" s="79">
        <v>26</v>
      </c>
      <c r="K9" s="87">
        <v>10</v>
      </c>
      <c r="L9" s="88">
        <v>2</v>
      </c>
      <c r="M9" s="90">
        <v>6</v>
      </c>
      <c r="N9" s="79">
        <v>-21</v>
      </c>
      <c r="O9" s="87">
        <v>10</v>
      </c>
      <c r="P9" s="88">
        <v>10</v>
      </c>
      <c r="Q9" s="90">
        <v>10</v>
      </c>
      <c r="R9" s="470">
        <v>2</v>
      </c>
      <c r="S9" s="471">
        <v>10</v>
      </c>
      <c r="T9" s="79">
        <v>3.24</v>
      </c>
      <c r="U9" s="87">
        <v>10</v>
      </c>
      <c r="V9" s="79">
        <v>3.24</v>
      </c>
      <c r="W9" s="90">
        <v>10</v>
      </c>
      <c r="X9" s="327">
        <v>1.52</v>
      </c>
      <c r="Y9" s="90">
        <v>10</v>
      </c>
      <c r="Z9" s="327">
        <v>1.38</v>
      </c>
      <c r="AA9" s="87">
        <v>10</v>
      </c>
    </row>
    <row r="10" spans="2:27" ht="14.5" thickBot="1" x14ac:dyDescent="0.4">
      <c r="B10" s="479" t="s">
        <v>160</v>
      </c>
      <c r="D10" s="79">
        <v>30</v>
      </c>
      <c r="E10" s="87">
        <v>10</v>
      </c>
      <c r="F10" s="92">
        <v>5</v>
      </c>
      <c r="G10" s="93">
        <v>1</v>
      </c>
      <c r="H10" s="79">
        <v>35</v>
      </c>
      <c r="I10" s="87">
        <v>10</v>
      </c>
      <c r="J10" s="79">
        <v>25</v>
      </c>
      <c r="K10" s="87">
        <v>10</v>
      </c>
      <c r="L10" s="88">
        <v>1</v>
      </c>
      <c r="M10" s="90">
        <v>5</v>
      </c>
      <c r="N10" s="79">
        <v>-20</v>
      </c>
      <c r="O10" s="87">
        <v>10</v>
      </c>
      <c r="P10" s="88">
        <v>9.5</v>
      </c>
      <c r="Q10" s="90">
        <v>10</v>
      </c>
      <c r="R10" s="79">
        <v>2.5</v>
      </c>
      <c r="S10" s="87">
        <v>9.5</v>
      </c>
      <c r="T10" s="79">
        <v>3.25</v>
      </c>
      <c r="U10" s="87">
        <v>10</v>
      </c>
      <c r="V10" s="79">
        <v>3.25</v>
      </c>
      <c r="W10" s="90">
        <v>10</v>
      </c>
      <c r="X10" s="327">
        <v>1.53</v>
      </c>
      <c r="Y10" s="90">
        <v>10</v>
      </c>
      <c r="Z10" s="327">
        <v>1.39</v>
      </c>
      <c r="AA10" s="87">
        <v>10</v>
      </c>
    </row>
    <row r="11" spans="2:27" x14ac:dyDescent="0.35">
      <c r="B11" s="480" t="s">
        <v>161</v>
      </c>
      <c r="D11" s="79">
        <v>29</v>
      </c>
      <c r="E11" s="87">
        <v>10</v>
      </c>
      <c r="H11" s="79">
        <v>34</v>
      </c>
      <c r="I11" s="87">
        <v>10</v>
      </c>
      <c r="J11" s="79">
        <v>24</v>
      </c>
      <c r="K11" s="87">
        <v>10</v>
      </c>
      <c r="L11" s="88">
        <v>0</v>
      </c>
      <c r="M11" s="90">
        <v>4</v>
      </c>
      <c r="N11" s="79">
        <v>-19</v>
      </c>
      <c r="O11" s="87">
        <v>10</v>
      </c>
      <c r="P11" s="88">
        <v>9</v>
      </c>
      <c r="Q11" s="90">
        <v>10</v>
      </c>
      <c r="R11" s="79">
        <v>3</v>
      </c>
      <c r="S11" s="87">
        <v>9</v>
      </c>
      <c r="T11" s="79">
        <v>3.26</v>
      </c>
      <c r="U11" s="87">
        <v>10</v>
      </c>
      <c r="V11" s="79">
        <v>3.26</v>
      </c>
      <c r="W11" s="90">
        <v>10</v>
      </c>
      <c r="X11" s="327">
        <v>1.54</v>
      </c>
      <c r="Y11" s="90">
        <v>10</v>
      </c>
      <c r="Z11" s="327">
        <v>1.4</v>
      </c>
      <c r="AA11" s="87">
        <v>10</v>
      </c>
    </row>
    <row r="12" spans="2:27" ht="14.5" thickBot="1" x14ac:dyDescent="0.4">
      <c r="B12" s="481" t="s">
        <v>208</v>
      </c>
      <c r="D12" s="79">
        <v>28</v>
      </c>
      <c r="E12" s="87">
        <v>10</v>
      </c>
      <c r="H12" s="79">
        <v>33</v>
      </c>
      <c r="I12" s="87">
        <v>10</v>
      </c>
      <c r="J12" s="79">
        <v>23</v>
      </c>
      <c r="K12" s="87">
        <v>10</v>
      </c>
      <c r="L12" s="94" t="s">
        <v>27</v>
      </c>
      <c r="M12" s="93">
        <v>2</v>
      </c>
      <c r="N12" s="79">
        <v>-18</v>
      </c>
      <c r="O12" s="87">
        <v>10</v>
      </c>
      <c r="P12" s="88">
        <v>8.5</v>
      </c>
      <c r="Q12" s="90">
        <v>10</v>
      </c>
      <c r="R12" s="79">
        <v>3.5</v>
      </c>
      <c r="S12" s="87">
        <v>8.5</v>
      </c>
      <c r="T12" s="79">
        <v>3.27</v>
      </c>
      <c r="U12" s="87">
        <v>10</v>
      </c>
      <c r="V12" s="79">
        <v>3.27</v>
      </c>
      <c r="W12" s="90">
        <v>10</v>
      </c>
      <c r="X12" s="327">
        <v>1.55</v>
      </c>
      <c r="Y12" s="90">
        <v>10</v>
      </c>
      <c r="Z12" s="327">
        <v>1.41</v>
      </c>
      <c r="AA12" s="87">
        <v>10</v>
      </c>
    </row>
    <row r="13" spans="2:27" x14ac:dyDescent="0.35">
      <c r="D13" s="79">
        <v>27</v>
      </c>
      <c r="E13" s="87">
        <v>10</v>
      </c>
      <c r="H13" s="470">
        <v>32</v>
      </c>
      <c r="I13" s="471">
        <v>10</v>
      </c>
      <c r="J13" s="79">
        <v>22</v>
      </c>
      <c r="K13" s="87">
        <v>10</v>
      </c>
      <c r="N13" s="79">
        <v>-17</v>
      </c>
      <c r="O13" s="87">
        <v>10</v>
      </c>
      <c r="P13" s="88">
        <v>8</v>
      </c>
      <c r="Q13" s="90">
        <v>10</v>
      </c>
      <c r="R13" s="79">
        <v>4</v>
      </c>
      <c r="S13" s="87">
        <v>8</v>
      </c>
      <c r="T13" s="79">
        <v>3.28</v>
      </c>
      <c r="U13" s="87">
        <v>10</v>
      </c>
      <c r="V13" s="79">
        <v>3.28</v>
      </c>
      <c r="W13" s="90">
        <v>10</v>
      </c>
      <c r="X13" s="327">
        <v>1.56</v>
      </c>
      <c r="Y13" s="90">
        <v>10</v>
      </c>
      <c r="Z13" s="327">
        <v>1.42</v>
      </c>
      <c r="AA13" s="87">
        <v>10</v>
      </c>
    </row>
    <row r="14" spans="2:27" x14ac:dyDescent="0.35">
      <c r="D14" s="79">
        <v>26</v>
      </c>
      <c r="E14" s="87">
        <v>10</v>
      </c>
      <c r="H14" s="79">
        <v>31</v>
      </c>
      <c r="I14" s="87">
        <v>9</v>
      </c>
      <c r="J14" s="79">
        <v>21</v>
      </c>
      <c r="K14" s="87">
        <v>10</v>
      </c>
      <c r="N14" s="470">
        <v>-16</v>
      </c>
      <c r="O14" s="471">
        <v>10</v>
      </c>
      <c r="P14" s="88">
        <v>7.5</v>
      </c>
      <c r="Q14" s="90">
        <v>10</v>
      </c>
      <c r="R14" s="79">
        <v>4.5</v>
      </c>
      <c r="S14" s="87">
        <v>7.5</v>
      </c>
      <c r="T14" s="79">
        <v>3.29</v>
      </c>
      <c r="U14" s="87">
        <v>10</v>
      </c>
      <c r="V14" s="79">
        <v>3.29</v>
      </c>
      <c r="W14" s="90">
        <v>9.5</v>
      </c>
      <c r="X14" s="327">
        <v>1.57</v>
      </c>
      <c r="Y14" s="90">
        <v>10</v>
      </c>
      <c r="Z14" s="327">
        <v>1.43</v>
      </c>
      <c r="AA14" s="87">
        <v>10</v>
      </c>
    </row>
    <row r="15" spans="2:27" x14ac:dyDescent="0.35">
      <c r="D15" s="79">
        <v>25</v>
      </c>
      <c r="E15" s="87">
        <v>10</v>
      </c>
      <c r="H15" s="79">
        <v>30</v>
      </c>
      <c r="I15" s="87">
        <v>8</v>
      </c>
      <c r="J15" s="470">
        <v>20</v>
      </c>
      <c r="K15" s="471">
        <v>10</v>
      </c>
      <c r="N15" s="79">
        <v>-15</v>
      </c>
      <c r="O15" s="87">
        <v>9.5</v>
      </c>
      <c r="P15" s="88">
        <v>7</v>
      </c>
      <c r="Q15" s="90">
        <v>10</v>
      </c>
      <c r="R15" s="79">
        <v>5</v>
      </c>
      <c r="S15" s="87">
        <v>7</v>
      </c>
      <c r="T15" s="79">
        <v>3.3</v>
      </c>
      <c r="U15" s="87">
        <v>10</v>
      </c>
      <c r="V15" s="79">
        <v>3.3</v>
      </c>
      <c r="W15" s="90">
        <v>9.5</v>
      </c>
      <c r="X15" s="327">
        <v>1.58</v>
      </c>
      <c r="Y15" s="90">
        <v>10</v>
      </c>
      <c r="Z15" s="327">
        <v>1.44</v>
      </c>
      <c r="AA15" s="87">
        <v>10</v>
      </c>
    </row>
    <row r="16" spans="2:27" x14ac:dyDescent="0.35">
      <c r="D16" s="79">
        <v>24</v>
      </c>
      <c r="E16" s="87">
        <v>10</v>
      </c>
      <c r="H16" s="79">
        <v>29</v>
      </c>
      <c r="I16" s="87">
        <v>8</v>
      </c>
      <c r="J16" s="79">
        <v>19</v>
      </c>
      <c r="K16" s="87">
        <v>9.5</v>
      </c>
      <c r="N16" s="79">
        <v>-14</v>
      </c>
      <c r="O16" s="87">
        <v>9.5</v>
      </c>
      <c r="P16" s="88">
        <v>6.5</v>
      </c>
      <c r="Q16" s="90">
        <v>10</v>
      </c>
      <c r="R16" s="79">
        <v>5.5</v>
      </c>
      <c r="S16" s="87">
        <v>6.5</v>
      </c>
      <c r="T16" s="79">
        <v>3.31</v>
      </c>
      <c r="U16" s="87">
        <v>10</v>
      </c>
      <c r="V16" s="79">
        <v>3.31</v>
      </c>
      <c r="W16" s="90">
        <v>9</v>
      </c>
      <c r="X16" s="79">
        <v>1.99999999999999</v>
      </c>
      <c r="Y16" s="90">
        <v>10</v>
      </c>
      <c r="Z16" s="327">
        <v>1.45</v>
      </c>
      <c r="AA16" s="87">
        <v>10</v>
      </c>
    </row>
    <row r="17" spans="4:27" x14ac:dyDescent="0.35">
      <c r="D17" s="79">
        <v>23</v>
      </c>
      <c r="E17" s="87">
        <v>10</v>
      </c>
      <c r="H17" s="79">
        <v>28</v>
      </c>
      <c r="I17" s="87">
        <v>7.5</v>
      </c>
      <c r="J17" s="79">
        <v>18</v>
      </c>
      <c r="K17" s="87">
        <v>9</v>
      </c>
      <c r="N17" s="79">
        <v>-13</v>
      </c>
      <c r="O17" s="87">
        <v>9</v>
      </c>
      <c r="P17" s="88">
        <v>6</v>
      </c>
      <c r="Q17" s="90">
        <v>10</v>
      </c>
      <c r="R17" s="79">
        <v>6</v>
      </c>
      <c r="S17" s="87">
        <v>6</v>
      </c>
      <c r="T17" s="79">
        <v>3.32</v>
      </c>
      <c r="U17" s="87">
        <v>10</v>
      </c>
      <c r="V17" s="79">
        <v>3.32</v>
      </c>
      <c r="W17" s="90">
        <v>9</v>
      </c>
      <c r="X17" s="79">
        <v>2.00999999999999</v>
      </c>
      <c r="Y17" s="90">
        <v>10</v>
      </c>
      <c r="Z17" s="327">
        <v>1.46</v>
      </c>
      <c r="AA17" s="87">
        <v>10</v>
      </c>
    </row>
    <row r="18" spans="4:27" x14ac:dyDescent="0.35">
      <c r="D18" s="79">
        <v>22</v>
      </c>
      <c r="E18" s="87">
        <v>10</v>
      </c>
      <c r="H18" s="79">
        <v>27</v>
      </c>
      <c r="I18" s="87">
        <v>7.5</v>
      </c>
      <c r="J18" s="79">
        <v>17</v>
      </c>
      <c r="K18" s="87">
        <v>8.5</v>
      </c>
      <c r="N18" s="79">
        <v>-12</v>
      </c>
      <c r="O18" s="87">
        <v>9</v>
      </c>
      <c r="P18" s="472">
        <v>5.5</v>
      </c>
      <c r="Q18" s="473">
        <v>10</v>
      </c>
      <c r="R18" s="79">
        <v>6.5</v>
      </c>
      <c r="S18" s="87">
        <v>5.5</v>
      </c>
      <c r="T18" s="79">
        <v>3.33</v>
      </c>
      <c r="U18" s="87">
        <v>10</v>
      </c>
      <c r="V18" s="79">
        <v>3.33</v>
      </c>
      <c r="W18" s="90">
        <v>8.5</v>
      </c>
      <c r="X18" s="79">
        <v>2.0199999999999898</v>
      </c>
      <c r="Y18" s="90">
        <v>10</v>
      </c>
      <c r="Z18" s="327">
        <v>1.47</v>
      </c>
      <c r="AA18" s="87">
        <v>10</v>
      </c>
    </row>
    <row r="19" spans="4:27" x14ac:dyDescent="0.35">
      <c r="D19" s="79">
        <v>21</v>
      </c>
      <c r="E19" s="87">
        <v>10</v>
      </c>
      <c r="H19" s="79">
        <v>26</v>
      </c>
      <c r="I19" s="87">
        <v>7</v>
      </c>
      <c r="J19" s="79">
        <v>16</v>
      </c>
      <c r="K19" s="87">
        <v>8</v>
      </c>
      <c r="N19" s="79">
        <v>-11</v>
      </c>
      <c r="O19" s="87">
        <v>8.5</v>
      </c>
      <c r="P19" s="88">
        <v>5</v>
      </c>
      <c r="Q19" s="90">
        <v>9.5</v>
      </c>
      <c r="R19" s="79">
        <v>7</v>
      </c>
      <c r="S19" s="87">
        <v>5</v>
      </c>
      <c r="T19" s="79">
        <v>3.34</v>
      </c>
      <c r="U19" s="87">
        <v>10</v>
      </c>
      <c r="V19" s="79">
        <v>3.34</v>
      </c>
      <c r="W19" s="90">
        <v>8.5</v>
      </c>
      <c r="X19" s="79">
        <v>2.02999999999999</v>
      </c>
      <c r="Y19" s="90">
        <v>10</v>
      </c>
      <c r="Z19" s="327">
        <v>1.48</v>
      </c>
      <c r="AA19" s="87">
        <v>10</v>
      </c>
    </row>
    <row r="20" spans="4:27" x14ac:dyDescent="0.35">
      <c r="D20" s="79">
        <v>20</v>
      </c>
      <c r="E20" s="87">
        <v>10</v>
      </c>
      <c r="H20" s="79">
        <v>25</v>
      </c>
      <c r="I20" s="87">
        <v>7</v>
      </c>
      <c r="J20" s="79">
        <v>15</v>
      </c>
      <c r="K20" s="87">
        <v>7.5</v>
      </c>
      <c r="N20" s="79">
        <v>-10</v>
      </c>
      <c r="O20" s="87">
        <v>8.5</v>
      </c>
      <c r="P20" s="88">
        <v>4.5</v>
      </c>
      <c r="Q20" s="90">
        <v>9</v>
      </c>
      <c r="R20" s="79">
        <v>7.5</v>
      </c>
      <c r="S20" s="87">
        <v>4.5</v>
      </c>
      <c r="T20" s="79">
        <v>3.35</v>
      </c>
      <c r="U20" s="87">
        <v>10</v>
      </c>
      <c r="V20" s="79">
        <v>3.35</v>
      </c>
      <c r="W20" s="90">
        <v>8</v>
      </c>
      <c r="X20" s="79">
        <v>2.0399999999999898</v>
      </c>
      <c r="Y20" s="90">
        <v>10</v>
      </c>
      <c r="Z20" s="327">
        <v>1.49</v>
      </c>
      <c r="AA20" s="87">
        <v>10</v>
      </c>
    </row>
    <row r="21" spans="4:27" x14ac:dyDescent="0.35">
      <c r="D21" s="79">
        <v>19</v>
      </c>
      <c r="E21" s="87">
        <v>10</v>
      </c>
      <c r="H21" s="79">
        <v>24</v>
      </c>
      <c r="I21" s="87">
        <v>6.5</v>
      </c>
      <c r="J21" s="79">
        <v>14</v>
      </c>
      <c r="K21" s="87">
        <v>7</v>
      </c>
      <c r="N21" s="79">
        <v>-9</v>
      </c>
      <c r="O21" s="87">
        <v>8</v>
      </c>
      <c r="P21" s="88">
        <v>4</v>
      </c>
      <c r="Q21" s="90">
        <v>8.5</v>
      </c>
      <c r="R21" s="79">
        <v>8</v>
      </c>
      <c r="S21" s="87">
        <v>4</v>
      </c>
      <c r="T21" s="79">
        <v>3.36</v>
      </c>
      <c r="U21" s="87">
        <v>10</v>
      </c>
      <c r="V21" s="79">
        <v>3.36</v>
      </c>
      <c r="W21" s="90">
        <v>8</v>
      </c>
      <c r="X21" s="79">
        <v>2.0499999999999901</v>
      </c>
      <c r="Y21" s="90">
        <v>10</v>
      </c>
      <c r="Z21" s="327">
        <v>1.5</v>
      </c>
      <c r="AA21" s="87">
        <v>10</v>
      </c>
    </row>
    <row r="22" spans="4:27" x14ac:dyDescent="0.35">
      <c r="D22" s="470">
        <v>18</v>
      </c>
      <c r="E22" s="471">
        <v>10</v>
      </c>
      <c r="H22" s="79">
        <v>23</v>
      </c>
      <c r="I22" s="87">
        <v>6.5</v>
      </c>
      <c r="J22" s="79">
        <v>13</v>
      </c>
      <c r="K22" s="87">
        <v>6.5</v>
      </c>
      <c r="N22" s="79">
        <v>-8</v>
      </c>
      <c r="O22" s="87">
        <v>8</v>
      </c>
      <c r="P22" s="88">
        <v>3.5</v>
      </c>
      <c r="Q22" s="90">
        <v>8</v>
      </c>
      <c r="R22" s="79">
        <v>8.5</v>
      </c>
      <c r="S22" s="87">
        <v>3.5</v>
      </c>
      <c r="T22" s="79">
        <v>3.37</v>
      </c>
      <c r="U22" s="87">
        <v>10</v>
      </c>
      <c r="V22" s="79">
        <v>3.37</v>
      </c>
      <c r="W22" s="90">
        <v>7.5</v>
      </c>
      <c r="X22" s="79">
        <v>2.0599999999999898</v>
      </c>
      <c r="Y22" s="90">
        <v>10</v>
      </c>
      <c r="Z22" s="327">
        <v>1.51</v>
      </c>
      <c r="AA22" s="87">
        <v>10</v>
      </c>
    </row>
    <row r="23" spans="4:27" x14ac:dyDescent="0.35">
      <c r="D23" s="79">
        <v>17</v>
      </c>
      <c r="E23" s="87">
        <v>9.5</v>
      </c>
      <c r="H23" s="79">
        <v>22</v>
      </c>
      <c r="I23" s="87">
        <v>6</v>
      </c>
      <c r="J23" s="79">
        <v>12</v>
      </c>
      <c r="K23" s="87">
        <v>6</v>
      </c>
      <c r="N23" s="79">
        <v>-7</v>
      </c>
      <c r="O23" s="87">
        <v>7.5</v>
      </c>
      <c r="P23" s="88">
        <v>3</v>
      </c>
      <c r="Q23" s="90">
        <v>7.5</v>
      </c>
      <c r="R23" s="79">
        <v>9</v>
      </c>
      <c r="S23" s="87">
        <v>3</v>
      </c>
      <c r="T23" s="79">
        <v>3.38</v>
      </c>
      <c r="U23" s="87">
        <v>10</v>
      </c>
      <c r="V23" s="79">
        <v>3.38</v>
      </c>
      <c r="W23" s="90">
        <v>7.5</v>
      </c>
      <c r="X23" s="79">
        <v>2.0699999999999901</v>
      </c>
      <c r="Y23" s="90">
        <v>10</v>
      </c>
      <c r="Z23" s="327">
        <v>1.52</v>
      </c>
      <c r="AA23" s="87">
        <v>10</v>
      </c>
    </row>
    <row r="24" spans="4:27" x14ac:dyDescent="0.35">
      <c r="D24" s="79">
        <v>16</v>
      </c>
      <c r="E24" s="87">
        <v>9</v>
      </c>
      <c r="H24" s="79">
        <v>21</v>
      </c>
      <c r="I24" s="87">
        <v>6</v>
      </c>
      <c r="J24" s="79">
        <v>11</v>
      </c>
      <c r="K24" s="87">
        <v>5.5</v>
      </c>
      <c r="N24" s="79">
        <v>-6</v>
      </c>
      <c r="O24" s="87">
        <v>7.5</v>
      </c>
      <c r="P24" s="88">
        <v>2.5</v>
      </c>
      <c r="Q24" s="90">
        <v>7</v>
      </c>
      <c r="R24" s="79">
        <v>9.5</v>
      </c>
      <c r="S24" s="87">
        <v>3</v>
      </c>
      <c r="T24" s="79">
        <v>3.39</v>
      </c>
      <c r="U24" s="87">
        <v>9.5</v>
      </c>
      <c r="V24" s="79">
        <v>3.39</v>
      </c>
      <c r="W24" s="90">
        <v>7</v>
      </c>
      <c r="X24" s="79">
        <v>2.0799999999999899</v>
      </c>
      <c r="Y24" s="90">
        <v>10</v>
      </c>
      <c r="Z24" s="327">
        <v>1.53</v>
      </c>
      <c r="AA24" s="87">
        <v>10</v>
      </c>
    </row>
    <row r="25" spans="4:27" x14ac:dyDescent="0.35">
      <c r="D25" s="79">
        <v>15</v>
      </c>
      <c r="E25" s="87">
        <v>8.5</v>
      </c>
      <c r="H25" s="79">
        <v>20</v>
      </c>
      <c r="I25" s="87">
        <v>5.5</v>
      </c>
      <c r="J25" s="79">
        <v>10</v>
      </c>
      <c r="K25" s="87">
        <v>5</v>
      </c>
      <c r="N25" s="79">
        <v>-5</v>
      </c>
      <c r="O25" s="87">
        <v>7</v>
      </c>
      <c r="P25" s="88">
        <v>2</v>
      </c>
      <c r="Q25" s="90">
        <v>6.5</v>
      </c>
      <c r="R25" s="79">
        <v>10</v>
      </c>
      <c r="S25" s="87">
        <v>3</v>
      </c>
      <c r="T25" s="79">
        <v>3.4</v>
      </c>
      <c r="U25" s="87">
        <v>9.5</v>
      </c>
      <c r="V25" s="79">
        <v>3.4</v>
      </c>
      <c r="W25" s="90">
        <v>7</v>
      </c>
      <c r="X25" s="79">
        <v>2.09</v>
      </c>
      <c r="Y25" s="90">
        <v>10</v>
      </c>
      <c r="Z25" s="327">
        <v>1.54</v>
      </c>
      <c r="AA25" s="87">
        <v>10</v>
      </c>
    </row>
    <row r="26" spans="4:27" x14ac:dyDescent="0.35">
      <c r="D26" s="79">
        <v>14</v>
      </c>
      <c r="E26" s="87">
        <v>8</v>
      </c>
      <c r="H26" s="79">
        <v>19</v>
      </c>
      <c r="I26" s="87">
        <v>5.5</v>
      </c>
      <c r="J26" s="79">
        <v>9</v>
      </c>
      <c r="K26" s="87">
        <v>4.5</v>
      </c>
      <c r="N26" s="79">
        <v>-4</v>
      </c>
      <c r="O26" s="87">
        <v>7</v>
      </c>
      <c r="P26" s="88">
        <v>1.5</v>
      </c>
      <c r="Q26" s="90">
        <v>6</v>
      </c>
      <c r="R26" s="79">
        <v>10.5</v>
      </c>
      <c r="S26" s="87">
        <v>3</v>
      </c>
      <c r="T26" s="79">
        <v>3.41</v>
      </c>
      <c r="U26" s="87">
        <v>9</v>
      </c>
      <c r="V26" s="79">
        <v>3.41</v>
      </c>
      <c r="W26" s="90">
        <v>6.5</v>
      </c>
      <c r="X26" s="79">
        <v>2.1</v>
      </c>
      <c r="Y26" s="90">
        <v>10</v>
      </c>
      <c r="Z26" s="327">
        <v>1.55</v>
      </c>
      <c r="AA26" s="87">
        <v>10</v>
      </c>
    </row>
    <row r="27" spans="4:27" x14ac:dyDescent="0.35">
      <c r="D27" s="79">
        <v>13</v>
      </c>
      <c r="E27" s="87">
        <v>7.5</v>
      </c>
      <c r="H27" s="79">
        <v>18</v>
      </c>
      <c r="I27" s="87">
        <v>5</v>
      </c>
      <c r="J27" s="79">
        <v>8</v>
      </c>
      <c r="K27" s="87">
        <v>4</v>
      </c>
      <c r="N27" s="79">
        <v>-3</v>
      </c>
      <c r="O27" s="87">
        <v>6.5</v>
      </c>
      <c r="P27" s="88">
        <v>1</v>
      </c>
      <c r="Q27" s="90">
        <v>5.5</v>
      </c>
      <c r="R27" s="79">
        <v>11</v>
      </c>
      <c r="S27" s="87">
        <v>3</v>
      </c>
      <c r="T27" s="79">
        <v>3.42</v>
      </c>
      <c r="U27" s="87">
        <v>9</v>
      </c>
      <c r="V27" s="79">
        <v>3.42</v>
      </c>
      <c r="W27" s="90">
        <v>6.5</v>
      </c>
      <c r="X27" s="79">
        <v>2.11</v>
      </c>
      <c r="Y27" s="90">
        <v>10</v>
      </c>
      <c r="Z27" s="327">
        <v>1.56</v>
      </c>
      <c r="AA27" s="87">
        <v>10</v>
      </c>
    </row>
    <row r="28" spans="4:27" x14ac:dyDescent="0.35">
      <c r="D28" s="79">
        <v>12</v>
      </c>
      <c r="E28" s="87">
        <v>7</v>
      </c>
      <c r="H28" s="79">
        <v>17</v>
      </c>
      <c r="I28" s="87">
        <v>5</v>
      </c>
      <c r="J28" s="79">
        <v>7</v>
      </c>
      <c r="K28" s="87">
        <v>3</v>
      </c>
      <c r="N28" s="79">
        <v>-2</v>
      </c>
      <c r="O28" s="87">
        <v>6.5</v>
      </c>
      <c r="P28" s="88">
        <v>0.5</v>
      </c>
      <c r="Q28" s="90">
        <v>5</v>
      </c>
      <c r="R28" s="79">
        <v>11.5</v>
      </c>
      <c r="S28" s="87">
        <v>3</v>
      </c>
      <c r="T28" s="79">
        <v>3.43</v>
      </c>
      <c r="U28" s="87">
        <v>8.5</v>
      </c>
      <c r="V28" s="79">
        <v>3.43</v>
      </c>
      <c r="W28" s="90">
        <v>6</v>
      </c>
      <c r="X28" s="79">
        <v>2.12</v>
      </c>
      <c r="Y28" s="90">
        <v>10</v>
      </c>
      <c r="Z28" s="327">
        <v>1.57</v>
      </c>
      <c r="AA28" s="87">
        <v>10</v>
      </c>
    </row>
    <row r="29" spans="4:27" ht="14.5" thickBot="1" x14ac:dyDescent="0.4">
      <c r="D29" s="79">
        <v>11</v>
      </c>
      <c r="E29" s="87">
        <v>6.5</v>
      </c>
      <c r="H29" s="79">
        <v>16</v>
      </c>
      <c r="I29" s="87">
        <v>4.5</v>
      </c>
      <c r="J29" s="79">
        <v>6</v>
      </c>
      <c r="K29" s="87">
        <v>2</v>
      </c>
      <c r="N29" s="79">
        <v>-1</v>
      </c>
      <c r="O29" s="87">
        <v>6</v>
      </c>
      <c r="P29" s="94">
        <v>0</v>
      </c>
      <c r="Q29" s="93">
        <v>4.5</v>
      </c>
      <c r="R29" s="79">
        <v>12</v>
      </c>
      <c r="S29" s="87">
        <v>3</v>
      </c>
      <c r="T29" s="79">
        <v>3.44</v>
      </c>
      <c r="U29" s="87">
        <v>8.5</v>
      </c>
      <c r="V29" s="79">
        <v>3.44</v>
      </c>
      <c r="W29" s="90">
        <v>6</v>
      </c>
      <c r="X29" s="79">
        <v>2.13</v>
      </c>
      <c r="Y29" s="90">
        <v>10</v>
      </c>
      <c r="Z29" s="327">
        <v>1.58</v>
      </c>
      <c r="AA29" s="87">
        <v>10</v>
      </c>
    </row>
    <row r="30" spans="4:27" x14ac:dyDescent="0.35">
      <c r="D30" s="79">
        <v>10</v>
      </c>
      <c r="E30" s="87">
        <v>6</v>
      </c>
      <c r="H30" s="79">
        <v>15</v>
      </c>
      <c r="I30" s="87">
        <v>4.5</v>
      </c>
      <c r="J30" s="79">
        <v>5</v>
      </c>
      <c r="K30" s="87">
        <v>1</v>
      </c>
      <c r="N30" s="79">
        <v>0</v>
      </c>
      <c r="O30" s="87">
        <v>6</v>
      </c>
      <c r="R30" s="79">
        <v>12.5</v>
      </c>
      <c r="S30" s="87">
        <v>3</v>
      </c>
      <c r="T30" s="79">
        <v>3.45</v>
      </c>
      <c r="U30" s="87">
        <v>8</v>
      </c>
      <c r="V30" s="79">
        <v>3.45</v>
      </c>
      <c r="W30" s="90">
        <v>5.5</v>
      </c>
      <c r="X30" s="79">
        <v>2.14</v>
      </c>
      <c r="Y30" s="90">
        <v>10</v>
      </c>
      <c r="Z30" s="79">
        <v>1.99999999999999</v>
      </c>
      <c r="AA30" s="87">
        <v>10</v>
      </c>
    </row>
    <row r="31" spans="4:27" x14ac:dyDescent="0.35">
      <c r="D31" s="79">
        <v>9</v>
      </c>
      <c r="E31" s="87">
        <v>5.5</v>
      </c>
      <c r="H31" s="79">
        <v>14</v>
      </c>
      <c r="I31" s="87">
        <v>4</v>
      </c>
      <c r="J31" s="79">
        <v>4</v>
      </c>
      <c r="K31" s="87">
        <v>0</v>
      </c>
      <c r="N31" s="79">
        <v>1</v>
      </c>
      <c r="O31" s="87">
        <v>5.5</v>
      </c>
      <c r="R31" s="79">
        <v>13</v>
      </c>
      <c r="S31" s="87">
        <v>3</v>
      </c>
      <c r="T31" s="79">
        <v>3.46</v>
      </c>
      <c r="U31" s="87">
        <v>8</v>
      </c>
      <c r="V31" s="79">
        <v>3.46</v>
      </c>
      <c r="W31" s="90">
        <v>5.5</v>
      </c>
      <c r="X31" s="79">
        <v>2.15</v>
      </c>
      <c r="Y31" s="90">
        <v>10</v>
      </c>
      <c r="Z31" s="79">
        <v>2.00999999999999</v>
      </c>
      <c r="AA31" s="87">
        <v>9.5</v>
      </c>
    </row>
    <row r="32" spans="4:27" x14ac:dyDescent="0.35">
      <c r="D32" s="79">
        <v>8</v>
      </c>
      <c r="E32" s="87">
        <v>5</v>
      </c>
      <c r="H32" s="79">
        <v>13</v>
      </c>
      <c r="I32" s="87">
        <v>4</v>
      </c>
      <c r="J32" s="79">
        <v>3</v>
      </c>
      <c r="K32" s="87">
        <v>0</v>
      </c>
      <c r="N32" s="79">
        <v>2</v>
      </c>
      <c r="O32" s="87">
        <v>5.5</v>
      </c>
      <c r="R32" s="79">
        <v>13.5</v>
      </c>
      <c r="S32" s="87">
        <v>3</v>
      </c>
      <c r="T32" s="79">
        <v>3.47</v>
      </c>
      <c r="U32" s="87">
        <v>7.5</v>
      </c>
      <c r="V32" s="79">
        <v>3.47</v>
      </c>
      <c r="W32" s="90">
        <v>5</v>
      </c>
      <c r="X32" s="79">
        <v>2.16</v>
      </c>
      <c r="Y32" s="90">
        <v>9.5</v>
      </c>
      <c r="Z32" s="79">
        <v>2.0199999999999898</v>
      </c>
      <c r="AA32" s="87">
        <v>9.5</v>
      </c>
    </row>
    <row r="33" spans="4:27" x14ac:dyDescent="0.35">
      <c r="D33" s="79">
        <v>7</v>
      </c>
      <c r="E33" s="87">
        <v>4.5</v>
      </c>
      <c r="H33" s="79">
        <v>12</v>
      </c>
      <c r="I33" s="87">
        <v>3.5</v>
      </c>
      <c r="J33" s="79">
        <v>2</v>
      </c>
      <c r="K33" s="87">
        <v>0</v>
      </c>
      <c r="N33" s="79">
        <v>3</v>
      </c>
      <c r="O33" s="87">
        <v>5</v>
      </c>
      <c r="R33" s="79">
        <v>14</v>
      </c>
      <c r="S33" s="87">
        <v>3</v>
      </c>
      <c r="T33" s="79">
        <v>3.48</v>
      </c>
      <c r="U33" s="87">
        <v>7.5</v>
      </c>
      <c r="V33" s="79">
        <v>3.48</v>
      </c>
      <c r="W33" s="90">
        <v>5</v>
      </c>
      <c r="X33" s="79">
        <v>2.17</v>
      </c>
      <c r="Y33" s="90">
        <v>9.5</v>
      </c>
      <c r="Z33" s="79">
        <v>2.02999999999999</v>
      </c>
      <c r="AA33" s="87">
        <v>9.5</v>
      </c>
    </row>
    <row r="34" spans="4:27" x14ac:dyDescent="0.35">
      <c r="D34" s="79">
        <v>6</v>
      </c>
      <c r="E34" s="87">
        <v>4</v>
      </c>
      <c r="H34" s="79">
        <v>11</v>
      </c>
      <c r="I34" s="87">
        <v>3.5</v>
      </c>
      <c r="J34" s="79">
        <v>1</v>
      </c>
      <c r="K34" s="87">
        <v>0</v>
      </c>
      <c r="N34" s="79">
        <v>4</v>
      </c>
      <c r="O34" s="87">
        <v>5</v>
      </c>
      <c r="R34" s="79">
        <v>14.5</v>
      </c>
      <c r="S34" s="87">
        <v>3</v>
      </c>
      <c r="T34" s="79">
        <v>3.49</v>
      </c>
      <c r="U34" s="87">
        <v>7</v>
      </c>
      <c r="V34" s="79">
        <v>3.49</v>
      </c>
      <c r="W34" s="90">
        <v>4.5</v>
      </c>
      <c r="X34" s="79">
        <v>2.1800000000000002</v>
      </c>
      <c r="Y34" s="90">
        <v>9.5</v>
      </c>
      <c r="Z34" s="79">
        <v>2.0399999999999898</v>
      </c>
      <c r="AA34" s="87">
        <v>9.5</v>
      </c>
    </row>
    <row r="35" spans="4:27" ht="14.5" thickBot="1" x14ac:dyDescent="0.4">
      <c r="D35" s="79">
        <v>5</v>
      </c>
      <c r="E35" s="87">
        <v>3.5</v>
      </c>
      <c r="H35" s="79">
        <v>10</v>
      </c>
      <c r="I35" s="87">
        <v>3</v>
      </c>
      <c r="J35" s="92">
        <v>0</v>
      </c>
      <c r="K35" s="213">
        <v>0</v>
      </c>
      <c r="N35" s="79">
        <v>5</v>
      </c>
      <c r="O35" s="87">
        <v>4.5</v>
      </c>
      <c r="R35" s="92">
        <v>15</v>
      </c>
      <c r="S35" s="213">
        <v>3</v>
      </c>
      <c r="T35" s="79">
        <v>3.5</v>
      </c>
      <c r="U35" s="87">
        <v>7</v>
      </c>
      <c r="V35" s="79">
        <v>3.5</v>
      </c>
      <c r="W35" s="90">
        <v>4.5</v>
      </c>
      <c r="X35" s="79">
        <v>2.19</v>
      </c>
      <c r="Y35" s="90">
        <v>9.5</v>
      </c>
      <c r="Z35" s="79">
        <v>2.0499999999999901</v>
      </c>
      <c r="AA35" s="87">
        <v>9</v>
      </c>
    </row>
    <row r="36" spans="4:27" x14ac:dyDescent="0.35">
      <c r="D36" s="79">
        <v>4</v>
      </c>
      <c r="E36" s="87">
        <v>3</v>
      </c>
      <c r="H36" s="79">
        <v>9</v>
      </c>
      <c r="I36" s="87">
        <v>3</v>
      </c>
      <c r="N36" s="79">
        <v>6</v>
      </c>
      <c r="O36" s="87">
        <v>4.5</v>
      </c>
      <c r="T36" s="79">
        <v>3.51</v>
      </c>
      <c r="U36" s="87">
        <v>6.5</v>
      </c>
      <c r="V36" s="79">
        <v>3.51</v>
      </c>
      <c r="W36" s="90">
        <v>4</v>
      </c>
      <c r="X36" s="79">
        <v>2.2000000000000002</v>
      </c>
      <c r="Y36" s="90">
        <v>9</v>
      </c>
      <c r="Z36" s="79">
        <v>2.0599999999999898</v>
      </c>
      <c r="AA36" s="87">
        <v>9</v>
      </c>
    </row>
    <row r="37" spans="4:27" x14ac:dyDescent="0.35">
      <c r="D37" s="79">
        <v>3</v>
      </c>
      <c r="E37" s="87">
        <v>2.5</v>
      </c>
      <c r="H37" s="79">
        <v>8</v>
      </c>
      <c r="I37" s="87">
        <v>2.5</v>
      </c>
      <c r="N37" s="79">
        <v>7</v>
      </c>
      <c r="O37" s="87">
        <v>4</v>
      </c>
      <c r="T37" s="79">
        <v>3.52</v>
      </c>
      <c r="U37" s="87">
        <v>6.5</v>
      </c>
      <c r="V37" s="79">
        <v>3.52</v>
      </c>
      <c r="W37" s="90">
        <v>4</v>
      </c>
      <c r="X37" s="79">
        <v>2.21</v>
      </c>
      <c r="Y37" s="90">
        <v>9</v>
      </c>
      <c r="Z37" s="79">
        <v>2.0699999999999901</v>
      </c>
      <c r="AA37" s="87">
        <v>9</v>
      </c>
    </row>
    <row r="38" spans="4:27" x14ac:dyDescent="0.35">
      <c r="D38" s="79">
        <v>2</v>
      </c>
      <c r="E38" s="87">
        <v>2</v>
      </c>
      <c r="H38" s="79">
        <v>7</v>
      </c>
      <c r="I38" s="87">
        <v>2.5</v>
      </c>
      <c r="N38" s="79">
        <v>8</v>
      </c>
      <c r="O38" s="87">
        <v>4</v>
      </c>
      <c r="T38" s="79">
        <v>3.53</v>
      </c>
      <c r="U38" s="87">
        <v>6</v>
      </c>
      <c r="V38" s="79">
        <v>3.53</v>
      </c>
      <c r="W38" s="90">
        <v>3.5</v>
      </c>
      <c r="X38" s="79">
        <v>2.2200000000000002</v>
      </c>
      <c r="Y38" s="90">
        <v>9</v>
      </c>
      <c r="Z38" s="79">
        <v>2.0799999999999899</v>
      </c>
      <c r="AA38" s="87">
        <v>9</v>
      </c>
    </row>
    <row r="39" spans="4:27" x14ac:dyDescent="0.35">
      <c r="D39" s="79">
        <v>1</v>
      </c>
      <c r="E39" s="87">
        <v>1</v>
      </c>
      <c r="H39" s="79">
        <v>6</v>
      </c>
      <c r="I39" s="87">
        <v>2</v>
      </c>
      <c r="N39" s="79">
        <v>9</v>
      </c>
      <c r="O39" s="87">
        <v>3.5</v>
      </c>
      <c r="T39" s="79">
        <v>3.54</v>
      </c>
      <c r="U39" s="87">
        <v>6</v>
      </c>
      <c r="V39" s="79">
        <v>3.54</v>
      </c>
      <c r="W39" s="90">
        <v>3.5</v>
      </c>
      <c r="X39" s="79">
        <v>2.23</v>
      </c>
      <c r="Y39" s="90">
        <v>9</v>
      </c>
      <c r="Z39" s="79">
        <v>2.09</v>
      </c>
      <c r="AA39" s="87">
        <v>8.5</v>
      </c>
    </row>
    <row r="40" spans="4:27" x14ac:dyDescent="0.35">
      <c r="D40" s="79">
        <v>0</v>
      </c>
      <c r="E40" s="87">
        <v>0</v>
      </c>
      <c r="H40" s="79">
        <v>5</v>
      </c>
      <c r="I40" s="87">
        <v>2</v>
      </c>
      <c r="N40" s="79">
        <v>10</v>
      </c>
      <c r="O40" s="87">
        <v>3.5</v>
      </c>
      <c r="T40" s="79">
        <v>3.55</v>
      </c>
      <c r="U40" s="87">
        <v>5.5</v>
      </c>
      <c r="V40" s="79">
        <v>3.55</v>
      </c>
      <c r="W40" s="90">
        <v>3</v>
      </c>
      <c r="X40" s="79">
        <v>2.2400000000000002</v>
      </c>
      <c r="Y40" s="90">
        <v>8.5</v>
      </c>
      <c r="Z40" s="79">
        <v>2.1</v>
      </c>
      <c r="AA40" s="87">
        <v>8.5</v>
      </c>
    </row>
    <row r="41" spans="4:27" x14ac:dyDescent="0.35">
      <c r="D41" s="79"/>
      <c r="E41" s="87">
        <v>0</v>
      </c>
      <c r="H41" s="79">
        <v>4</v>
      </c>
      <c r="I41" s="87">
        <v>1.5</v>
      </c>
      <c r="N41" s="79">
        <v>11</v>
      </c>
      <c r="O41" s="87">
        <v>3</v>
      </c>
      <c r="T41" s="79">
        <v>3.56</v>
      </c>
      <c r="U41" s="87">
        <v>5.5</v>
      </c>
      <c r="V41" s="79">
        <v>3.56</v>
      </c>
      <c r="W41" s="90">
        <v>3</v>
      </c>
      <c r="X41" s="79">
        <v>2.25</v>
      </c>
      <c r="Y41" s="90">
        <v>8.5</v>
      </c>
      <c r="Z41" s="79">
        <v>2.11</v>
      </c>
      <c r="AA41" s="87">
        <v>8.5</v>
      </c>
    </row>
    <row r="42" spans="4:27" ht="14.5" thickBot="1" x14ac:dyDescent="0.4">
      <c r="D42" s="92"/>
      <c r="E42" s="213">
        <v>0</v>
      </c>
      <c r="H42" s="79">
        <v>3</v>
      </c>
      <c r="I42" s="87">
        <v>1.5</v>
      </c>
      <c r="N42" s="79">
        <v>12</v>
      </c>
      <c r="O42" s="87">
        <v>3</v>
      </c>
      <c r="T42" s="79">
        <v>3.57</v>
      </c>
      <c r="U42" s="87">
        <v>5</v>
      </c>
      <c r="V42" s="79">
        <v>3.57</v>
      </c>
      <c r="W42" s="90">
        <v>2.5</v>
      </c>
      <c r="X42" s="79">
        <v>2.2599999999999998</v>
      </c>
      <c r="Y42" s="90">
        <v>8.5</v>
      </c>
      <c r="Z42" s="79">
        <v>2.12</v>
      </c>
      <c r="AA42" s="87">
        <v>8.5</v>
      </c>
    </row>
    <row r="43" spans="4:27" x14ac:dyDescent="0.35">
      <c r="H43" s="79">
        <v>2</v>
      </c>
      <c r="I43" s="87">
        <v>1</v>
      </c>
      <c r="N43" s="79">
        <v>13</v>
      </c>
      <c r="O43" s="87">
        <v>2.5</v>
      </c>
      <c r="T43" s="79">
        <v>3.58</v>
      </c>
      <c r="U43" s="87">
        <v>5</v>
      </c>
      <c r="V43" s="79">
        <v>3.58</v>
      </c>
      <c r="W43" s="90">
        <v>2.5</v>
      </c>
      <c r="X43" s="79">
        <v>2.27</v>
      </c>
      <c r="Y43" s="90">
        <v>8.5</v>
      </c>
      <c r="Z43" s="79">
        <v>2.13</v>
      </c>
      <c r="AA43" s="87">
        <v>8</v>
      </c>
    </row>
    <row r="44" spans="4:27" x14ac:dyDescent="0.35">
      <c r="H44" s="79">
        <v>1</v>
      </c>
      <c r="I44" s="87">
        <v>1</v>
      </c>
      <c r="N44" s="79">
        <v>14</v>
      </c>
      <c r="O44" s="87">
        <v>2.5</v>
      </c>
      <c r="T44" s="79">
        <v>3.59</v>
      </c>
      <c r="U44" s="87">
        <v>4.5</v>
      </c>
      <c r="V44" s="79">
        <v>3.59</v>
      </c>
      <c r="W44" s="90">
        <v>2</v>
      </c>
      <c r="X44" s="79">
        <v>2.2799999999999998</v>
      </c>
      <c r="Y44" s="90">
        <v>8</v>
      </c>
      <c r="Z44" s="79">
        <v>2.14</v>
      </c>
      <c r="AA44" s="87">
        <v>8</v>
      </c>
    </row>
    <row r="45" spans="4:27" ht="14.5" thickBot="1" x14ac:dyDescent="0.4">
      <c r="H45" s="92">
        <v>0</v>
      </c>
      <c r="I45" s="213">
        <v>0</v>
      </c>
      <c r="N45" s="79">
        <v>15</v>
      </c>
      <c r="O45" s="87">
        <v>2</v>
      </c>
      <c r="T45" s="79">
        <v>4</v>
      </c>
      <c r="U45" s="87">
        <v>4.5</v>
      </c>
      <c r="V45" s="79">
        <v>4</v>
      </c>
      <c r="W45" s="90">
        <v>2</v>
      </c>
      <c r="X45" s="79">
        <v>2.29</v>
      </c>
      <c r="Y45" s="90">
        <v>8</v>
      </c>
      <c r="Z45" s="79">
        <v>2.15</v>
      </c>
      <c r="AA45" s="87">
        <v>8</v>
      </c>
    </row>
    <row r="46" spans="4:27" x14ac:dyDescent="0.35">
      <c r="N46" s="79">
        <v>16</v>
      </c>
      <c r="O46" s="87">
        <v>1.5</v>
      </c>
      <c r="T46" s="79">
        <v>4.01</v>
      </c>
      <c r="U46" s="87">
        <v>4</v>
      </c>
      <c r="V46" s="79">
        <v>4.01</v>
      </c>
      <c r="W46" s="90">
        <v>1.5</v>
      </c>
      <c r="X46" s="79">
        <v>2.2999999999999998</v>
      </c>
      <c r="Y46" s="90">
        <v>8</v>
      </c>
      <c r="Z46" s="79">
        <v>2.16</v>
      </c>
      <c r="AA46" s="87">
        <v>8</v>
      </c>
    </row>
    <row r="47" spans="4:27" x14ac:dyDescent="0.35">
      <c r="N47" s="79">
        <v>17</v>
      </c>
      <c r="O47" s="87">
        <v>1</v>
      </c>
      <c r="T47" s="79">
        <v>4.0199999999999996</v>
      </c>
      <c r="U47" s="87">
        <v>4</v>
      </c>
      <c r="V47" s="79">
        <v>4.0199999999999996</v>
      </c>
      <c r="W47" s="90">
        <v>1.5</v>
      </c>
      <c r="X47" s="79">
        <v>2.31</v>
      </c>
      <c r="Y47" s="90">
        <v>8</v>
      </c>
      <c r="Z47" s="79">
        <v>2.17</v>
      </c>
      <c r="AA47" s="87">
        <v>7.5</v>
      </c>
    </row>
    <row r="48" spans="4:27" x14ac:dyDescent="0.35">
      <c r="N48" s="79">
        <v>18</v>
      </c>
      <c r="O48" s="87">
        <v>0.5</v>
      </c>
      <c r="T48" s="79">
        <v>4.03</v>
      </c>
      <c r="U48" s="87">
        <v>3.5</v>
      </c>
      <c r="V48" s="79">
        <v>4.03</v>
      </c>
      <c r="W48" s="90">
        <v>1</v>
      </c>
      <c r="X48" s="79">
        <v>2.3199999999999998</v>
      </c>
      <c r="Y48" s="90">
        <v>7.5</v>
      </c>
      <c r="Z48" s="79">
        <v>2.1800000000000002</v>
      </c>
      <c r="AA48" s="87">
        <v>7.5</v>
      </c>
    </row>
    <row r="49" spans="14:27" x14ac:dyDescent="0.35">
      <c r="N49" s="79">
        <v>19</v>
      </c>
      <c r="O49" s="87">
        <v>0</v>
      </c>
      <c r="T49" s="79">
        <v>4.04</v>
      </c>
      <c r="U49" s="87">
        <v>3.5</v>
      </c>
      <c r="V49" s="79">
        <v>4.04</v>
      </c>
      <c r="W49" s="90">
        <v>1</v>
      </c>
      <c r="X49" s="79">
        <v>2.33</v>
      </c>
      <c r="Y49" s="90">
        <v>7.5</v>
      </c>
      <c r="Z49" s="79">
        <v>2.19</v>
      </c>
      <c r="AA49" s="87">
        <v>7.5</v>
      </c>
    </row>
    <row r="50" spans="14:27" x14ac:dyDescent="0.35">
      <c r="N50" s="79">
        <v>20</v>
      </c>
      <c r="O50" s="87">
        <v>0</v>
      </c>
      <c r="T50" s="79">
        <v>4.05</v>
      </c>
      <c r="U50" s="87">
        <v>3</v>
      </c>
      <c r="V50" s="79">
        <v>4.05</v>
      </c>
      <c r="W50" s="90">
        <v>0.5</v>
      </c>
      <c r="X50" s="79">
        <v>2.34</v>
      </c>
      <c r="Y50" s="90">
        <v>7.5</v>
      </c>
      <c r="Z50" s="79">
        <v>2.2000000000000002</v>
      </c>
      <c r="AA50" s="87">
        <v>7.5</v>
      </c>
    </row>
    <row r="51" spans="14:27" x14ac:dyDescent="0.35">
      <c r="N51" s="79">
        <v>21</v>
      </c>
      <c r="O51" s="87">
        <v>0</v>
      </c>
      <c r="T51" s="79">
        <v>4.0599999999999996</v>
      </c>
      <c r="U51" s="87">
        <v>3</v>
      </c>
      <c r="V51" s="79">
        <v>4.0599999999999996</v>
      </c>
      <c r="W51" s="90">
        <v>0.5</v>
      </c>
      <c r="X51" s="79">
        <v>2.35</v>
      </c>
      <c r="Y51" s="90">
        <v>7.5</v>
      </c>
      <c r="Z51" s="79">
        <v>2.21</v>
      </c>
      <c r="AA51" s="87">
        <v>7</v>
      </c>
    </row>
    <row r="52" spans="14:27" x14ac:dyDescent="0.35">
      <c r="N52" s="79">
        <v>22</v>
      </c>
      <c r="O52" s="87">
        <v>0</v>
      </c>
      <c r="T52" s="79">
        <v>4.07</v>
      </c>
      <c r="U52" s="87">
        <v>2.5</v>
      </c>
      <c r="V52" s="79">
        <v>4.07</v>
      </c>
      <c r="W52" s="90">
        <v>0</v>
      </c>
      <c r="X52" s="79">
        <v>2.36</v>
      </c>
      <c r="Y52" s="90">
        <v>7</v>
      </c>
      <c r="Z52" s="79">
        <v>2.2200000000000002</v>
      </c>
      <c r="AA52" s="87">
        <v>7</v>
      </c>
    </row>
    <row r="53" spans="14:27" x14ac:dyDescent="0.35">
      <c r="N53" s="79">
        <v>23</v>
      </c>
      <c r="O53" s="87">
        <v>0</v>
      </c>
      <c r="T53" s="79">
        <v>4.08</v>
      </c>
      <c r="U53" s="87">
        <v>2.5</v>
      </c>
      <c r="V53" s="79">
        <v>4.08</v>
      </c>
      <c r="W53" s="90">
        <v>0</v>
      </c>
      <c r="X53" s="79">
        <v>2.37</v>
      </c>
      <c r="Y53" s="90">
        <v>7</v>
      </c>
      <c r="Z53" s="79">
        <v>2.23</v>
      </c>
      <c r="AA53" s="87">
        <v>7</v>
      </c>
    </row>
    <row r="54" spans="14:27" x14ac:dyDescent="0.35">
      <c r="N54" s="79">
        <v>24</v>
      </c>
      <c r="O54" s="87">
        <v>0</v>
      </c>
      <c r="T54" s="79">
        <v>4.09</v>
      </c>
      <c r="U54" s="87">
        <v>2</v>
      </c>
      <c r="V54" s="79">
        <v>4.09</v>
      </c>
      <c r="W54" s="90">
        <v>0</v>
      </c>
      <c r="X54" s="79">
        <v>2.38</v>
      </c>
      <c r="Y54" s="90">
        <v>7</v>
      </c>
      <c r="Z54" s="79">
        <v>2.2400000000000002</v>
      </c>
      <c r="AA54" s="87">
        <v>7</v>
      </c>
    </row>
    <row r="55" spans="14:27" x14ac:dyDescent="0.35">
      <c r="N55" s="79">
        <v>25</v>
      </c>
      <c r="O55" s="87">
        <v>0</v>
      </c>
      <c r="T55" s="79">
        <v>4.0999999999999996</v>
      </c>
      <c r="U55" s="87">
        <v>2</v>
      </c>
      <c r="V55" s="79">
        <v>4.0999999999999996</v>
      </c>
      <c r="W55" s="90">
        <v>0</v>
      </c>
      <c r="X55" s="79">
        <v>2.39</v>
      </c>
      <c r="Y55" s="90">
        <v>7</v>
      </c>
      <c r="Z55" s="79">
        <v>2.25</v>
      </c>
      <c r="AA55" s="87">
        <v>6.5</v>
      </c>
    </row>
    <row r="56" spans="14:27" x14ac:dyDescent="0.35">
      <c r="N56" s="79">
        <v>26</v>
      </c>
      <c r="O56" s="87">
        <v>0</v>
      </c>
      <c r="T56" s="79">
        <v>4.1100000000000003</v>
      </c>
      <c r="U56" s="87">
        <v>1.5</v>
      </c>
      <c r="V56" s="79">
        <v>4.1100000000000003</v>
      </c>
      <c r="W56" s="90">
        <v>0</v>
      </c>
      <c r="X56" s="79">
        <v>2.4</v>
      </c>
      <c r="Y56" s="90">
        <v>6.5</v>
      </c>
      <c r="Z56" s="79">
        <v>2.2599999999999998</v>
      </c>
      <c r="AA56" s="87">
        <v>6.5</v>
      </c>
    </row>
    <row r="57" spans="14:27" x14ac:dyDescent="0.35">
      <c r="N57" s="79">
        <v>27</v>
      </c>
      <c r="O57" s="87">
        <v>0</v>
      </c>
      <c r="T57" s="79">
        <v>4.12</v>
      </c>
      <c r="U57" s="87">
        <v>1.5</v>
      </c>
      <c r="V57" s="79">
        <v>4.12</v>
      </c>
      <c r="W57" s="90">
        <v>0</v>
      </c>
      <c r="X57" s="79">
        <v>2.41</v>
      </c>
      <c r="Y57" s="90">
        <v>6.5</v>
      </c>
      <c r="Z57" s="79">
        <v>2.27</v>
      </c>
      <c r="AA57" s="87">
        <v>6.5</v>
      </c>
    </row>
    <row r="58" spans="14:27" x14ac:dyDescent="0.35">
      <c r="N58" s="79">
        <v>28</v>
      </c>
      <c r="O58" s="87">
        <v>0</v>
      </c>
      <c r="T58" s="79">
        <v>4.13</v>
      </c>
      <c r="U58" s="87">
        <v>1</v>
      </c>
      <c r="V58" s="79">
        <v>4.13</v>
      </c>
      <c r="W58" s="90">
        <v>0</v>
      </c>
      <c r="X58" s="79">
        <v>2.42</v>
      </c>
      <c r="Y58" s="90">
        <v>6.5</v>
      </c>
      <c r="Z58" s="79">
        <v>2.2799999999999998</v>
      </c>
      <c r="AA58" s="87">
        <v>6.5</v>
      </c>
    </row>
    <row r="59" spans="14:27" x14ac:dyDescent="0.35">
      <c r="N59" s="79">
        <v>29</v>
      </c>
      <c r="O59" s="87">
        <v>0</v>
      </c>
      <c r="T59" s="79">
        <v>4.1399999999999997</v>
      </c>
      <c r="U59" s="87">
        <v>1</v>
      </c>
      <c r="V59" s="79">
        <v>4.1399999999999997</v>
      </c>
      <c r="W59" s="90">
        <v>0</v>
      </c>
      <c r="X59" s="79">
        <v>2.4300000000000002</v>
      </c>
      <c r="Y59" s="90">
        <v>6.5</v>
      </c>
      <c r="Z59" s="79">
        <v>2.29</v>
      </c>
      <c r="AA59" s="87">
        <v>6</v>
      </c>
    </row>
    <row r="60" spans="14:27" ht="14.5" thickBot="1" x14ac:dyDescent="0.4">
      <c r="N60" s="92">
        <v>30</v>
      </c>
      <c r="O60" s="213">
        <v>0</v>
      </c>
      <c r="T60" s="79">
        <v>4.1500000000000004</v>
      </c>
      <c r="U60" s="87">
        <v>0.5</v>
      </c>
      <c r="V60" s="79">
        <v>4.1500000000000004</v>
      </c>
      <c r="W60" s="90">
        <v>0</v>
      </c>
      <c r="X60" s="79">
        <v>2.44</v>
      </c>
      <c r="Y60" s="90">
        <v>6</v>
      </c>
      <c r="Z60" s="79">
        <v>2.2999999999999998</v>
      </c>
      <c r="AA60" s="87">
        <v>6</v>
      </c>
    </row>
    <row r="61" spans="14:27" x14ac:dyDescent="0.35">
      <c r="T61" s="79">
        <v>4.16</v>
      </c>
      <c r="U61" s="87">
        <v>0.5</v>
      </c>
      <c r="V61" s="79">
        <v>4.16</v>
      </c>
      <c r="W61" s="90">
        <v>0</v>
      </c>
      <c r="X61" s="79">
        <v>2.4500000000000002</v>
      </c>
      <c r="Y61" s="90">
        <v>6</v>
      </c>
      <c r="Z61" s="79">
        <v>2.31</v>
      </c>
      <c r="AA61" s="87">
        <v>6</v>
      </c>
    </row>
    <row r="62" spans="14:27" x14ac:dyDescent="0.35">
      <c r="T62" s="79">
        <v>4.17</v>
      </c>
      <c r="U62" s="87">
        <v>0</v>
      </c>
      <c r="V62" s="79">
        <v>4.17</v>
      </c>
      <c r="W62" s="90">
        <v>0</v>
      </c>
      <c r="X62" s="79">
        <v>2.46</v>
      </c>
      <c r="Y62" s="90">
        <v>6</v>
      </c>
      <c r="Z62" s="79">
        <v>2.3199999999999998</v>
      </c>
      <c r="AA62" s="87">
        <v>6</v>
      </c>
    </row>
    <row r="63" spans="14:27" x14ac:dyDescent="0.35">
      <c r="T63" s="79">
        <v>4.18</v>
      </c>
      <c r="U63" s="87">
        <v>0</v>
      </c>
      <c r="V63" s="79">
        <v>4.18</v>
      </c>
      <c r="W63" s="90">
        <v>0</v>
      </c>
      <c r="X63" s="79">
        <v>2.4700000000000002</v>
      </c>
      <c r="Y63" s="90">
        <v>6</v>
      </c>
      <c r="Z63" s="79">
        <v>2.33</v>
      </c>
      <c r="AA63" s="87">
        <v>5.5</v>
      </c>
    </row>
    <row r="64" spans="14:27" x14ac:dyDescent="0.35">
      <c r="T64" s="79">
        <v>4.1900000000000004</v>
      </c>
      <c r="U64" s="87">
        <v>0</v>
      </c>
      <c r="V64" s="79">
        <v>4.1900000000000004</v>
      </c>
      <c r="W64" s="90">
        <v>0</v>
      </c>
      <c r="X64" s="79">
        <v>2.48</v>
      </c>
      <c r="Y64" s="90">
        <v>5.5</v>
      </c>
      <c r="Z64" s="79">
        <v>2.34</v>
      </c>
      <c r="AA64" s="87">
        <v>5.5</v>
      </c>
    </row>
    <row r="65" spans="20:27" x14ac:dyDescent="0.35">
      <c r="T65" s="79">
        <v>4.2</v>
      </c>
      <c r="U65" s="87">
        <v>0</v>
      </c>
      <c r="V65" s="79">
        <v>4.2</v>
      </c>
      <c r="W65" s="90">
        <v>0</v>
      </c>
      <c r="X65" s="79">
        <v>2.4900000000000002</v>
      </c>
      <c r="Y65" s="90">
        <v>5.5</v>
      </c>
      <c r="Z65" s="79">
        <v>2.35</v>
      </c>
      <c r="AA65" s="87">
        <v>5.5</v>
      </c>
    </row>
    <row r="66" spans="20:27" x14ac:dyDescent="0.35">
      <c r="T66" s="79">
        <v>4.21</v>
      </c>
      <c r="U66" s="87">
        <v>0</v>
      </c>
      <c r="V66" s="79">
        <v>4.21</v>
      </c>
      <c r="W66" s="90">
        <v>0</v>
      </c>
      <c r="X66" s="79">
        <v>2.5</v>
      </c>
      <c r="Y66" s="90">
        <v>5.5</v>
      </c>
      <c r="Z66" s="79">
        <v>2.36</v>
      </c>
      <c r="AA66" s="87">
        <v>5.5</v>
      </c>
    </row>
    <row r="67" spans="20:27" x14ac:dyDescent="0.35">
      <c r="T67" s="79">
        <v>4.22</v>
      </c>
      <c r="U67" s="87">
        <v>0</v>
      </c>
      <c r="V67" s="79">
        <v>4.22</v>
      </c>
      <c r="W67" s="90">
        <v>0</v>
      </c>
      <c r="X67" s="79">
        <v>2.5099999999999998</v>
      </c>
      <c r="Y67" s="90">
        <v>5.5</v>
      </c>
      <c r="Z67" s="79">
        <v>2.37</v>
      </c>
      <c r="AA67" s="87">
        <v>5</v>
      </c>
    </row>
    <row r="68" spans="20:27" x14ac:dyDescent="0.35">
      <c r="T68" s="79">
        <v>4.2300000000000004</v>
      </c>
      <c r="U68" s="87">
        <v>0</v>
      </c>
      <c r="V68" s="79">
        <v>4.2300000000000004</v>
      </c>
      <c r="W68" s="90">
        <v>0</v>
      </c>
      <c r="X68" s="79">
        <v>2.52</v>
      </c>
      <c r="Y68" s="90">
        <v>5</v>
      </c>
      <c r="Z68" s="79">
        <v>2.38</v>
      </c>
      <c r="AA68" s="87">
        <v>5</v>
      </c>
    </row>
    <row r="69" spans="20:27" x14ac:dyDescent="0.35">
      <c r="T69" s="79">
        <v>4.24</v>
      </c>
      <c r="U69" s="87">
        <v>0</v>
      </c>
      <c r="V69" s="79">
        <v>4.24</v>
      </c>
      <c r="W69" s="90">
        <v>0</v>
      </c>
      <c r="X69" s="79">
        <v>2.5299999999999998</v>
      </c>
      <c r="Y69" s="90">
        <v>5</v>
      </c>
      <c r="Z69" s="79">
        <v>2.39</v>
      </c>
      <c r="AA69" s="87">
        <v>5</v>
      </c>
    </row>
    <row r="70" spans="20:27" x14ac:dyDescent="0.35">
      <c r="T70" s="79">
        <v>4.25</v>
      </c>
      <c r="U70" s="87">
        <v>0</v>
      </c>
      <c r="V70" s="79">
        <v>4.25</v>
      </c>
      <c r="W70" s="90">
        <v>0</v>
      </c>
      <c r="X70" s="79">
        <v>2.54</v>
      </c>
      <c r="Y70" s="90">
        <v>5</v>
      </c>
      <c r="Z70" s="79">
        <v>2.4</v>
      </c>
      <c r="AA70" s="87">
        <v>5</v>
      </c>
    </row>
    <row r="71" spans="20:27" x14ac:dyDescent="0.35">
      <c r="T71" s="79">
        <v>4.26</v>
      </c>
      <c r="U71" s="87">
        <v>0</v>
      </c>
      <c r="V71" s="79">
        <v>4.26</v>
      </c>
      <c r="W71" s="90">
        <v>0</v>
      </c>
      <c r="X71" s="79">
        <v>2.5499999999999998</v>
      </c>
      <c r="Y71" s="90">
        <v>5</v>
      </c>
      <c r="Z71" s="79">
        <v>2.41</v>
      </c>
      <c r="AA71" s="87">
        <v>4.5</v>
      </c>
    </row>
    <row r="72" spans="20:27" x14ac:dyDescent="0.35">
      <c r="T72" s="79">
        <v>4.2699999999999996</v>
      </c>
      <c r="U72" s="87">
        <v>0</v>
      </c>
      <c r="V72" s="79">
        <v>4.2699999999999996</v>
      </c>
      <c r="W72" s="90">
        <v>0</v>
      </c>
      <c r="X72" s="79">
        <v>2.56</v>
      </c>
      <c r="Y72" s="90">
        <v>4.5</v>
      </c>
      <c r="Z72" s="79">
        <v>2.42</v>
      </c>
      <c r="AA72" s="87">
        <v>4.5</v>
      </c>
    </row>
    <row r="73" spans="20:27" x14ac:dyDescent="0.35">
      <c r="T73" s="79">
        <v>4.28</v>
      </c>
      <c r="U73" s="87">
        <v>0</v>
      </c>
      <c r="V73" s="79">
        <v>4.28</v>
      </c>
      <c r="W73" s="90">
        <v>0</v>
      </c>
      <c r="X73" s="79">
        <v>2.57</v>
      </c>
      <c r="Y73" s="90">
        <v>4.5</v>
      </c>
      <c r="Z73" s="79">
        <v>2.4300000000000002</v>
      </c>
      <c r="AA73" s="87">
        <v>4.5</v>
      </c>
    </row>
    <row r="74" spans="20:27" x14ac:dyDescent="0.35">
      <c r="T74" s="79">
        <v>4.29</v>
      </c>
      <c r="U74" s="87">
        <v>0</v>
      </c>
      <c r="V74" s="79">
        <v>4.29</v>
      </c>
      <c r="W74" s="90">
        <v>0</v>
      </c>
      <c r="X74" s="79">
        <v>2.58</v>
      </c>
      <c r="Y74" s="90">
        <v>4.5</v>
      </c>
      <c r="Z74" s="79">
        <v>2.44</v>
      </c>
      <c r="AA74" s="87">
        <v>4.5</v>
      </c>
    </row>
    <row r="75" spans="20:27" x14ac:dyDescent="0.35">
      <c r="T75" s="79">
        <v>4.3</v>
      </c>
      <c r="U75" s="87">
        <v>0</v>
      </c>
      <c r="V75" s="79">
        <v>4.3</v>
      </c>
      <c r="W75" s="90">
        <v>0</v>
      </c>
      <c r="X75" s="79">
        <v>2.59</v>
      </c>
      <c r="Y75" s="90">
        <v>4.5</v>
      </c>
      <c r="Z75" s="79">
        <v>2.4500000000000002</v>
      </c>
      <c r="AA75" s="87">
        <v>4</v>
      </c>
    </row>
    <row r="76" spans="20:27" x14ac:dyDescent="0.35">
      <c r="T76" s="79">
        <v>4.3099999999999996</v>
      </c>
      <c r="U76" s="87">
        <v>0</v>
      </c>
      <c r="V76" s="79">
        <v>4.3099999999999996</v>
      </c>
      <c r="W76" s="90">
        <v>0</v>
      </c>
      <c r="X76" s="79">
        <v>3</v>
      </c>
      <c r="Y76" s="90">
        <v>4</v>
      </c>
      <c r="Z76" s="79">
        <v>2.46</v>
      </c>
      <c r="AA76" s="87">
        <v>4</v>
      </c>
    </row>
    <row r="77" spans="20:27" x14ac:dyDescent="0.35">
      <c r="T77" s="79">
        <v>4.32</v>
      </c>
      <c r="U77" s="87">
        <v>0</v>
      </c>
      <c r="V77" s="79">
        <v>4.32</v>
      </c>
      <c r="W77" s="90">
        <v>0</v>
      </c>
      <c r="X77" s="79">
        <v>3.01</v>
      </c>
      <c r="Y77" s="90">
        <v>4</v>
      </c>
      <c r="Z77" s="79">
        <v>2.4700000000000002</v>
      </c>
      <c r="AA77" s="87">
        <v>4</v>
      </c>
    </row>
    <row r="78" spans="20:27" x14ac:dyDescent="0.35">
      <c r="T78" s="79">
        <v>4.33</v>
      </c>
      <c r="U78" s="87">
        <v>0</v>
      </c>
      <c r="V78" s="79">
        <v>4.33</v>
      </c>
      <c r="W78" s="90">
        <v>0</v>
      </c>
      <c r="X78" s="79">
        <v>3.02</v>
      </c>
      <c r="Y78" s="90">
        <v>4</v>
      </c>
      <c r="Z78" s="79">
        <v>2.48</v>
      </c>
      <c r="AA78" s="87">
        <v>4</v>
      </c>
    </row>
    <row r="79" spans="20:27" x14ac:dyDescent="0.35">
      <c r="T79" s="79">
        <v>4.34</v>
      </c>
      <c r="U79" s="87">
        <v>0</v>
      </c>
      <c r="V79" s="79">
        <v>4.34</v>
      </c>
      <c r="W79" s="90">
        <v>0</v>
      </c>
      <c r="X79" s="79">
        <v>3.03</v>
      </c>
      <c r="Y79" s="90">
        <v>4</v>
      </c>
      <c r="Z79" s="79">
        <v>2.4900000000000002</v>
      </c>
      <c r="AA79" s="87">
        <v>3.5</v>
      </c>
    </row>
    <row r="80" spans="20:27" x14ac:dyDescent="0.35">
      <c r="T80" s="79">
        <v>4.3499999999999996</v>
      </c>
      <c r="U80" s="87">
        <v>0</v>
      </c>
      <c r="V80" s="79">
        <v>4.3499999999999996</v>
      </c>
      <c r="W80" s="90">
        <v>0</v>
      </c>
      <c r="X80" s="79">
        <v>3.04</v>
      </c>
      <c r="Y80" s="90">
        <v>3.5</v>
      </c>
      <c r="Z80" s="79">
        <v>2.5</v>
      </c>
      <c r="AA80" s="87">
        <v>3.5</v>
      </c>
    </row>
    <row r="81" spans="20:27" x14ac:dyDescent="0.35">
      <c r="T81" s="79">
        <v>4.3600000000000003</v>
      </c>
      <c r="U81" s="87">
        <v>0</v>
      </c>
      <c r="V81" s="79">
        <v>4.3600000000000003</v>
      </c>
      <c r="W81" s="90">
        <v>0</v>
      </c>
      <c r="X81" s="79">
        <v>3.05</v>
      </c>
      <c r="Y81" s="90">
        <v>3.5</v>
      </c>
      <c r="Z81" s="79">
        <v>2.5099999999999998</v>
      </c>
      <c r="AA81" s="87">
        <v>3.5</v>
      </c>
    </row>
    <row r="82" spans="20:27" x14ac:dyDescent="0.35">
      <c r="T82" s="79">
        <v>4.37</v>
      </c>
      <c r="U82" s="87">
        <v>0</v>
      </c>
      <c r="V82" s="79">
        <v>4.37</v>
      </c>
      <c r="W82" s="90">
        <v>0</v>
      </c>
      <c r="X82" s="79">
        <v>3.06</v>
      </c>
      <c r="Y82" s="90">
        <v>3.5</v>
      </c>
      <c r="Z82" s="79">
        <v>2.52</v>
      </c>
      <c r="AA82" s="87">
        <v>3.5</v>
      </c>
    </row>
    <row r="83" spans="20:27" x14ac:dyDescent="0.35">
      <c r="T83" s="79">
        <v>4.38</v>
      </c>
      <c r="U83" s="87">
        <v>0</v>
      </c>
      <c r="V83" s="79">
        <v>4.38</v>
      </c>
      <c r="W83" s="90">
        <v>0</v>
      </c>
      <c r="X83" s="79">
        <v>3.07</v>
      </c>
      <c r="Y83" s="90">
        <v>3.5</v>
      </c>
      <c r="Z83" s="79">
        <v>2.5299999999999998</v>
      </c>
      <c r="AA83" s="87">
        <v>3</v>
      </c>
    </row>
    <row r="84" spans="20:27" x14ac:dyDescent="0.35">
      <c r="T84" s="79">
        <v>4.3899999999999997</v>
      </c>
      <c r="U84" s="87">
        <v>0</v>
      </c>
      <c r="V84" s="79">
        <v>4.3899999999999997</v>
      </c>
      <c r="W84" s="90">
        <v>0</v>
      </c>
      <c r="X84" s="79">
        <v>3.08</v>
      </c>
      <c r="Y84" s="90">
        <v>3</v>
      </c>
      <c r="Z84" s="79">
        <v>2.54</v>
      </c>
      <c r="AA84" s="87">
        <v>3</v>
      </c>
    </row>
    <row r="85" spans="20:27" x14ac:dyDescent="0.35">
      <c r="T85" s="79">
        <v>4.4000000000000004</v>
      </c>
      <c r="U85" s="87">
        <v>0</v>
      </c>
      <c r="V85" s="79">
        <v>4.4000000000000004</v>
      </c>
      <c r="W85" s="90">
        <v>0</v>
      </c>
      <c r="X85" s="79">
        <v>3.09</v>
      </c>
      <c r="Y85" s="90">
        <v>3</v>
      </c>
      <c r="Z85" s="79">
        <v>2.5499999999999998</v>
      </c>
      <c r="AA85" s="87">
        <v>3</v>
      </c>
    </row>
    <row r="86" spans="20:27" x14ac:dyDescent="0.35">
      <c r="T86" s="79">
        <v>4.41</v>
      </c>
      <c r="U86" s="87">
        <v>0</v>
      </c>
      <c r="V86" s="79">
        <v>4.41</v>
      </c>
      <c r="W86" s="90">
        <v>0</v>
      </c>
      <c r="X86" s="79">
        <v>3.1</v>
      </c>
      <c r="Y86" s="90">
        <v>3</v>
      </c>
      <c r="Z86" s="79">
        <v>2.56</v>
      </c>
      <c r="AA86" s="87">
        <v>3</v>
      </c>
    </row>
    <row r="87" spans="20:27" x14ac:dyDescent="0.35">
      <c r="T87" s="79">
        <v>4.42</v>
      </c>
      <c r="U87" s="87">
        <v>0</v>
      </c>
      <c r="V87" s="79">
        <v>4.42</v>
      </c>
      <c r="W87" s="90">
        <v>0</v>
      </c>
      <c r="X87" s="79">
        <v>3.11</v>
      </c>
      <c r="Y87" s="90">
        <v>3</v>
      </c>
      <c r="Z87" s="79">
        <v>2.57</v>
      </c>
      <c r="AA87" s="87">
        <v>2.5</v>
      </c>
    </row>
    <row r="88" spans="20:27" x14ac:dyDescent="0.35">
      <c r="T88" s="79">
        <v>4.43</v>
      </c>
      <c r="U88" s="87">
        <v>0</v>
      </c>
      <c r="V88" s="79">
        <v>4.43</v>
      </c>
      <c r="W88" s="90">
        <v>0</v>
      </c>
      <c r="X88" s="79">
        <v>3.12</v>
      </c>
      <c r="Y88" s="90">
        <v>2.5</v>
      </c>
      <c r="Z88" s="79">
        <v>2.58</v>
      </c>
      <c r="AA88" s="87">
        <v>2.5</v>
      </c>
    </row>
    <row r="89" spans="20:27" x14ac:dyDescent="0.35">
      <c r="T89" s="79">
        <v>4.4400000000000004</v>
      </c>
      <c r="U89" s="87">
        <v>0</v>
      </c>
      <c r="V89" s="79">
        <v>4.4400000000000004</v>
      </c>
      <c r="W89" s="90">
        <v>0</v>
      </c>
      <c r="X89" s="79">
        <v>3.13</v>
      </c>
      <c r="Y89" s="90">
        <v>2.5</v>
      </c>
      <c r="Z89" s="79">
        <v>2.59</v>
      </c>
      <c r="AA89" s="87">
        <v>2.5</v>
      </c>
    </row>
    <row r="90" spans="20:27" x14ac:dyDescent="0.35">
      <c r="T90" s="79">
        <v>4.45</v>
      </c>
      <c r="U90" s="87">
        <v>0</v>
      </c>
      <c r="V90" s="79">
        <v>4.45</v>
      </c>
      <c r="W90" s="90">
        <v>0</v>
      </c>
      <c r="X90" s="79">
        <v>3.14</v>
      </c>
      <c r="Y90" s="90">
        <v>2.5</v>
      </c>
      <c r="Z90" s="79">
        <v>3</v>
      </c>
      <c r="AA90" s="87">
        <v>2.5</v>
      </c>
    </row>
    <row r="91" spans="20:27" x14ac:dyDescent="0.35">
      <c r="T91" s="79">
        <v>4.46</v>
      </c>
      <c r="U91" s="87">
        <v>0</v>
      </c>
      <c r="V91" s="79">
        <v>4.46</v>
      </c>
      <c r="W91" s="90">
        <v>0</v>
      </c>
      <c r="X91" s="79">
        <v>3.15</v>
      </c>
      <c r="Y91" s="90">
        <v>2.5</v>
      </c>
      <c r="Z91" s="79">
        <v>3.01</v>
      </c>
      <c r="AA91" s="87">
        <v>2</v>
      </c>
    </row>
    <row r="92" spans="20:27" x14ac:dyDescent="0.35">
      <c r="T92" s="79">
        <v>4.47</v>
      </c>
      <c r="U92" s="87">
        <v>0</v>
      </c>
      <c r="V92" s="79">
        <v>4.47</v>
      </c>
      <c r="W92" s="90">
        <v>0</v>
      </c>
      <c r="X92" s="79">
        <v>3.16</v>
      </c>
      <c r="Y92" s="90">
        <v>2</v>
      </c>
      <c r="Z92" s="79">
        <v>3.02</v>
      </c>
      <c r="AA92" s="87">
        <v>2</v>
      </c>
    </row>
    <row r="93" spans="20:27" x14ac:dyDescent="0.35">
      <c r="T93" s="79">
        <v>4.4800000000000004</v>
      </c>
      <c r="U93" s="87">
        <v>0</v>
      </c>
      <c r="V93" s="79">
        <v>4.4800000000000004</v>
      </c>
      <c r="W93" s="90">
        <v>0</v>
      </c>
      <c r="X93" s="79">
        <v>3.17</v>
      </c>
      <c r="Y93" s="90">
        <v>2</v>
      </c>
      <c r="Z93" s="79">
        <v>3.03</v>
      </c>
      <c r="AA93" s="87">
        <v>2</v>
      </c>
    </row>
    <row r="94" spans="20:27" x14ac:dyDescent="0.35">
      <c r="T94" s="79">
        <v>4.49</v>
      </c>
      <c r="U94" s="87">
        <v>0</v>
      </c>
      <c r="V94" s="79">
        <v>4.49</v>
      </c>
      <c r="W94" s="90">
        <v>0</v>
      </c>
      <c r="X94" s="79">
        <v>3.18</v>
      </c>
      <c r="Y94" s="90">
        <v>2</v>
      </c>
      <c r="Z94" s="79">
        <v>3.04</v>
      </c>
      <c r="AA94" s="87">
        <v>2</v>
      </c>
    </row>
    <row r="95" spans="20:27" x14ac:dyDescent="0.35">
      <c r="T95" s="79">
        <v>4.5</v>
      </c>
      <c r="U95" s="87">
        <v>0</v>
      </c>
      <c r="V95" s="79">
        <v>4.5</v>
      </c>
      <c r="W95" s="90">
        <v>0</v>
      </c>
      <c r="X95" s="79">
        <v>3.19</v>
      </c>
      <c r="Y95" s="90">
        <v>2</v>
      </c>
      <c r="Z95" s="79">
        <v>3.05</v>
      </c>
      <c r="AA95" s="87">
        <v>1.5</v>
      </c>
    </row>
    <row r="96" spans="20:27" x14ac:dyDescent="0.35">
      <c r="T96" s="79">
        <v>4.51</v>
      </c>
      <c r="U96" s="87">
        <v>0</v>
      </c>
      <c r="V96" s="79">
        <v>4.51</v>
      </c>
      <c r="W96" s="90">
        <v>0</v>
      </c>
      <c r="X96" s="79">
        <v>3.2</v>
      </c>
      <c r="Y96" s="90">
        <v>1.5</v>
      </c>
      <c r="Z96" s="79">
        <v>3.06</v>
      </c>
      <c r="AA96" s="87">
        <v>1.5</v>
      </c>
    </row>
    <row r="97" spans="20:27" x14ac:dyDescent="0.35">
      <c r="T97" s="79">
        <v>4.5199999999999996</v>
      </c>
      <c r="U97" s="87">
        <v>0</v>
      </c>
      <c r="V97" s="79">
        <v>4.5199999999999996</v>
      </c>
      <c r="W97" s="90">
        <v>0</v>
      </c>
      <c r="X97" s="79">
        <v>3.21</v>
      </c>
      <c r="Y97" s="90">
        <v>1.5</v>
      </c>
      <c r="Z97" s="79">
        <v>3.07</v>
      </c>
      <c r="AA97" s="87">
        <v>1.5</v>
      </c>
    </row>
    <row r="98" spans="20:27" x14ac:dyDescent="0.35">
      <c r="T98" s="79">
        <v>4.53</v>
      </c>
      <c r="U98" s="87">
        <v>0</v>
      </c>
      <c r="V98" s="79">
        <v>4.53</v>
      </c>
      <c r="W98" s="90">
        <v>0</v>
      </c>
      <c r="X98" s="79">
        <v>3.21999999999999</v>
      </c>
      <c r="Y98" s="90">
        <v>1.5</v>
      </c>
      <c r="Z98" s="79">
        <v>3.08</v>
      </c>
      <c r="AA98" s="87">
        <v>1.5</v>
      </c>
    </row>
    <row r="99" spans="20:27" x14ac:dyDescent="0.35">
      <c r="T99" s="79">
        <v>4.54</v>
      </c>
      <c r="U99" s="87">
        <v>0</v>
      </c>
      <c r="V99" s="79">
        <v>4.54</v>
      </c>
      <c r="W99" s="90">
        <v>0</v>
      </c>
      <c r="X99" s="79">
        <v>3.23</v>
      </c>
      <c r="Y99" s="90">
        <v>1.5</v>
      </c>
      <c r="Z99" s="79">
        <v>3.09</v>
      </c>
      <c r="AA99" s="87">
        <v>1</v>
      </c>
    </row>
    <row r="100" spans="20:27" x14ac:dyDescent="0.35">
      <c r="T100" s="79">
        <v>4.55</v>
      </c>
      <c r="U100" s="87">
        <v>0</v>
      </c>
      <c r="V100" s="79">
        <v>4.55</v>
      </c>
      <c r="W100" s="90">
        <v>0</v>
      </c>
      <c r="X100" s="79">
        <v>3.24</v>
      </c>
      <c r="Y100" s="90">
        <v>1</v>
      </c>
      <c r="Z100" s="79">
        <v>3.1</v>
      </c>
      <c r="AA100" s="87">
        <v>1</v>
      </c>
    </row>
    <row r="101" spans="20:27" x14ac:dyDescent="0.35">
      <c r="T101" s="79">
        <v>4.5599999999999996</v>
      </c>
      <c r="U101" s="87">
        <v>0</v>
      </c>
      <c r="V101" s="79">
        <v>4.5599999999999996</v>
      </c>
      <c r="W101" s="90">
        <v>0</v>
      </c>
      <c r="X101" s="79">
        <v>3.25</v>
      </c>
      <c r="Y101" s="90">
        <v>1</v>
      </c>
      <c r="Z101" s="79">
        <v>3.11</v>
      </c>
      <c r="AA101" s="87">
        <v>1</v>
      </c>
    </row>
    <row r="102" spans="20:27" x14ac:dyDescent="0.35">
      <c r="T102" s="79">
        <v>4.57</v>
      </c>
      <c r="U102" s="87">
        <v>0</v>
      </c>
      <c r="V102" s="79">
        <v>4.57</v>
      </c>
      <c r="W102" s="90">
        <v>0</v>
      </c>
      <c r="X102" s="79">
        <v>3.26</v>
      </c>
      <c r="Y102" s="90">
        <v>1</v>
      </c>
      <c r="Z102" s="79">
        <v>3.12</v>
      </c>
      <c r="AA102" s="87">
        <v>1</v>
      </c>
    </row>
    <row r="103" spans="20:27" x14ac:dyDescent="0.35">
      <c r="T103" s="79">
        <v>4.58</v>
      </c>
      <c r="U103" s="87">
        <v>0</v>
      </c>
      <c r="V103" s="79">
        <v>4.58</v>
      </c>
      <c r="W103" s="90">
        <v>0</v>
      </c>
      <c r="X103" s="79">
        <v>3.27</v>
      </c>
      <c r="Y103" s="90">
        <v>1</v>
      </c>
      <c r="Z103" s="79">
        <v>3.13</v>
      </c>
      <c r="AA103" s="87">
        <v>0.5</v>
      </c>
    </row>
    <row r="104" spans="20:27" x14ac:dyDescent="0.35">
      <c r="T104" s="79">
        <v>4.59</v>
      </c>
      <c r="U104" s="87">
        <v>0</v>
      </c>
      <c r="V104" s="79">
        <v>4.59</v>
      </c>
      <c r="W104" s="90">
        <v>0</v>
      </c>
      <c r="X104" s="79">
        <v>3.28</v>
      </c>
      <c r="Y104" s="90">
        <v>0.5</v>
      </c>
      <c r="Z104" s="79">
        <v>3.14</v>
      </c>
      <c r="AA104" s="87">
        <v>0.5</v>
      </c>
    </row>
    <row r="105" spans="20:27" x14ac:dyDescent="0.35">
      <c r="T105" s="79">
        <v>5</v>
      </c>
      <c r="U105" s="87">
        <v>0</v>
      </c>
      <c r="V105" s="79">
        <v>5</v>
      </c>
      <c r="W105" s="90">
        <v>0</v>
      </c>
      <c r="X105" s="79">
        <v>3.29</v>
      </c>
      <c r="Y105" s="90">
        <v>0.5</v>
      </c>
      <c r="Z105" s="79">
        <v>3.15</v>
      </c>
      <c r="AA105" s="87">
        <v>0.5</v>
      </c>
    </row>
    <row r="106" spans="20:27" x14ac:dyDescent="0.35">
      <c r="T106" s="79">
        <v>5.01</v>
      </c>
      <c r="U106" s="87">
        <v>0</v>
      </c>
      <c r="V106" s="79">
        <v>5.01</v>
      </c>
      <c r="W106" s="90">
        <v>0</v>
      </c>
      <c r="X106" s="79">
        <v>3.3</v>
      </c>
      <c r="Y106" s="90">
        <v>0.5</v>
      </c>
      <c r="Z106" s="79">
        <v>3.16</v>
      </c>
      <c r="AA106" s="87">
        <v>0.5</v>
      </c>
    </row>
    <row r="107" spans="20:27" x14ac:dyDescent="0.35">
      <c r="T107" s="79">
        <v>5.0199999999999996</v>
      </c>
      <c r="U107" s="87">
        <v>0</v>
      </c>
      <c r="V107" s="79">
        <v>5.0199999999999996</v>
      </c>
      <c r="W107" s="90">
        <v>0</v>
      </c>
      <c r="X107" s="79">
        <v>3.31</v>
      </c>
      <c r="Y107" s="90">
        <v>0.5</v>
      </c>
      <c r="Z107" s="79">
        <v>3.17</v>
      </c>
      <c r="AA107" s="87">
        <v>0</v>
      </c>
    </row>
    <row r="108" spans="20:27" x14ac:dyDescent="0.35">
      <c r="T108" s="79">
        <v>5.03</v>
      </c>
      <c r="U108" s="87">
        <v>0</v>
      </c>
      <c r="V108" s="79">
        <v>5.03</v>
      </c>
      <c r="W108" s="90">
        <v>0</v>
      </c>
      <c r="X108" s="79">
        <v>3.32</v>
      </c>
      <c r="Y108" s="90">
        <v>0</v>
      </c>
      <c r="Z108" s="79">
        <v>3.18</v>
      </c>
      <c r="AA108" s="87">
        <v>0</v>
      </c>
    </row>
    <row r="109" spans="20:27" x14ac:dyDescent="0.35">
      <c r="T109" s="79">
        <v>5.04</v>
      </c>
      <c r="U109" s="87">
        <v>0</v>
      </c>
      <c r="V109" s="79">
        <v>5.04</v>
      </c>
      <c r="W109" s="90">
        <v>0</v>
      </c>
      <c r="X109" s="79">
        <v>3.33</v>
      </c>
      <c r="Y109" s="90">
        <v>0</v>
      </c>
      <c r="Z109" s="79">
        <v>3.19</v>
      </c>
      <c r="AA109" s="87">
        <v>0</v>
      </c>
    </row>
    <row r="110" spans="20:27" x14ac:dyDescent="0.35">
      <c r="T110" s="79">
        <v>5.05</v>
      </c>
      <c r="U110" s="87">
        <v>0</v>
      </c>
      <c r="V110" s="79">
        <v>5.05</v>
      </c>
      <c r="W110" s="90">
        <v>0</v>
      </c>
      <c r="X110" s="79">
        <v>3.34</v>
      </c>
      <c r="Y110" s="90">
        <v>0</v>
      </c>
      <c r="Z110" s="79">
        <v>3.2</v>
      </c>
      <c r="AA110" s="87">
        <v>0</v>
      </c>
    </row>
    <row r="111" spans="20:27" x14ac:dyDescent="0.35">
      <c r="T111" s="79">
        <v>5.0599999999999996</v>
      </c>
      <c r="U111" s="87">
        <v>0</v>
      </c>
      <c r="V111" s="79">
        <v>5.0599999999999996</v>
      </c>
      <c r="W111" s="90">
        <v>0</v>
      </c>
      <c r="X111" s="79">
        <v>3.35</v>
      </c>
      <c r="Y111" s="90">
        <v>0</v>
      </c>
      <c r="Z111" s="79">
        <v>3.21</v>
      </c>
      <c r="AA111" s="87">
        <v>0</v>
      </c>
    </row>
    <row r="112" spans="20:27" x14ac:dyDescent="0.35">
      <c r="T112" s="79">
        <v>5.07</v>
      </c>
      <c r="U112" s="87">
        <v>0</v>
      </c>
      <c r="V112" s="79">
        <v>5.07</v>
      </c>
      <c r="W112" s="90">
        <v>0</v>
      </c>
      <c r="X112" s="79">
        <v>3.36</v>
      </c>
      <c r="Y112" s="90">
        <v>0</v>
      </c>
      <c r="Z112" s="79">
        <v>3.21999999999999</v>
      </c>
      <c r="AA112" s="87">
        <v>0</v>
      </c>
    </row>
    <row r="113" spans="20:27" x14ac:dyDescent="0.35">
      <c r="T113" s="79">
        <v>5.08</v>
      </c>
      <c r="U113" s="87">
        <v>0</v>
      </c>
      <c r="V113" s="79">
        <v>5.08</v>
      </c>
      <c r="W113" s="90">
        <v>0</v>
      </c>
      <c r="X113" s="79">
        <v>3.37</v>
      </c>
      <c r="Y113" s="90">
        <v>0</v>
      </c>
      <c r="Z113" s="79">
        <v>3.23</v>
      </c>
      <c r="AA113" s="87">
        <v>0</v>
      </c>
    </row>
    <row r="114" spans="20:27" x14ac:dyDescent="0.35">
      <c r="T114" s="79">
        <v>5.09</v>
      </c>
      <c r="U114" s="87">
        <v>0</v>
      </c>
      <c r="V114" s="79">
        <v>5.09</v>
      </c>
      <c r="W114" s="90">
        <v>0</v>
      </c>
      <c r="X114" s="79">
        <v>3.38</v>
      </c>
      <c r="Y114" s="90">
        <v>0</v>
      </c>
      <c r="Z114" s="79">
        <v>3.24</v>
      </c>
      <c r="AA114" s="87">
        <v>0</v>
      </c>
    </row>
    <row r="115" spans="20:27" x14ac:dyDescent="0.35">
      <c r="T115" s="79">
        <v>5.0999999999999996</v>
      </c>
      <c r="U115" s="87">
        <v>0</v>
      </c>
      <c r="V115" s="79">
        <v>5.0999999999999996</v>
      </c>
      <c r="W115" s="90">
        <v>0</v>
      </c>
      <c r="X115" s="79">
        <v>3.39</v>
      </c>
      <c r="Y115" s="90">
        <v>0</v>
      </c>
      <c r="Z115" s="79">
        <v>3.25</v>
      </c>
      <c r="AA115" s="87">
        <v>0</v>
      </c>
    </row>
    <row r="116" spans="20:27" x14ac:dyDescent="0.35">
      <c r="T116" s="79">
        <v>5.1100000000000003</v>
      </c>
      <c r="U116" s="87">
        <v>0</v>
      </c>
      <c r="V116" s="79">
        <v>5.1100000000000003</v>
      </c>
      <c r="W116" s="90">
        <v>0</v>
      </c>
      <c r="X116" s="79">
        <v>3.4</v>
      </c>
      <c r="Y116" s="90">
        <v>0</v>
      </c>
      <c r="Z116" s="79">
        <v>3.26</v>
      </c>
      <c r="AA116" s="87">
        <v>0</v>
      </c>
    </row>
    <row r="117" spans="20:27" x14ac:dyDescent="0.35">
      <c r="T117" s="79">
        <v>5.12</v>
      </c>
      <c r="U117" s="87">
        <v>0</v>
      </c>
      <c r="V117" s="79">
        <v>5.12</v>
      </c>
      <c r="W117" s="90">
        <v>0</v>
      </c>
      <c r="X117" s="79">
        <v>3.41</v>
      </c>
      <c r="Y117" s="90">
        <v>0</v>
      </c>
      <c r="Z117" s="79">
        <v>3.27</v>
      </c>
      <c r="AA117" s="87">
        <v>0</v>
      </c>
    </row>
    <row r="118" spans="20:27" x14ac:dyDescent="0.35">
      <c r="T118" s="79">
        <v>5.13</v>
      </c>
      <c r="U118" s="87">
        <v>0</v>
      </c>
      <c r="V118" s="79">
        <v>5.13</v>
      </c>
      <c r="W118" s="90">
        <v>0</v>
      </c>
      <c r="X118" s="79">
        <v>3.42</v>
      </c>
      <c r="Y118" s="90">
        <v>0</v>
      </c>
      <c r="Z118" s="79">
        <v>3.28</v>
      </c>
      <c r="AA118" s="87">
        <v>0</v>
      </c>
    </row>
    <row r="119" spans="20:27" x14ac:dyDescent="0.35">
      <c r="T119" s="79">
        <v>5.14</v>
      </c>
      <c r="U119" s="87">
        <v>0</v>
      </c>
      <c r="V119" s="79">
        <v>5.14</v>
      </c>
      <c r="W119" s="90">
        <v>0</v>
      </c>
      <c r="X119" s="79">
        <v>3.43</v>
      </c>
      <c r="Y119" s="90">
        <v>0</v>
      </c>
      <c r="Z119" s="79">
        <v>3.29</v>
      </c>
      <c r="AA119" s="87">
        <v>0</v>
      </c>
    </row>
    <row r="120" spans="20:27" x14ac:dyDescent="0.35">
      <c r="T120" s="79">
        <v>5.15</v>
      </c>
      <c r="U120" s="87">
        <v>0</v>
      </c>
      <c r="V120" s="79">
        <v>5.15</v>
      </c>
      <c r="W120" s="90">
        <v>0</v>
      </c>
      <c r="X120" s="79">
        <v>3.44</v>
      </c>
      <c r="Y120" s="90">
        <v>0</v>
      </c>
      <c r="Z120" s="79">
        <v>3.3</v>
      </c>
      <c r="AA120" s="87">
        <v>0</v>
      </c>
    </row>
    <row r="121" spans="20:27" x14ac:dyDescent="0.35">
      <c r="T121" s="79">
        <v>5.16</v>
      </c>
      <c r="U121" s="87">
        <v>0</v>
      </c>
      <c r="V121" s="79">
        <v>5.16</v>
      </c>
      <c r="W121" s="90">
        <v>0</v>
      </c>
      <c r="X121" s="79">
        <v>3.45</v>
      </c>
      <c r="Y121" s="90">
        <v>0</v>
      </c>
      <c r="Z121" s="79">
        <v>3.31</v>
      </c>
      <c r="AA121" s="87">
        <v>0</v>
      </c>
    </row>
    <row r="122" spans="20:27" ht="14.5" thickBot="1" x14ac:dyDescent="0.4">
      <c r="T122" s="92">
        <v>5.17</v>
      </c>
      <c r="U122" s="213">
        <v>0</v>
      </c>
      <c r="V122" s="92">
        <v>5.17</v>
      </c>
      <c r="W122" s="93">
        <v>0</v>
      </c>
      <c r="X122" s="79">
        <v>3.46</v>
      </c>
      <c r="Y122" s="90">
        <v>0</v>
      </c>
      <c r="Z122" s="79">
        <v>3.32</v>
      </c>
      <c r="AA122" s="87">
        <v>0</v>
      </c>
    </row>
    <row r="123" spans="20:27" x14ac:dyDescent="0.35">
      <c r="X123" s="79">
        <v>3.47</v>
      </c>
      <c r="Y123" s="90">
        <v>0</v>
      </c>
      <c r="Z123" s="79">
        <v>3.33</v>
      </c>
      <c r="AA123" s="87">
        <v>0</v>
      </c>
    </row>
    <row r="124" spans="20:27" x14ac:dyDescent="0.35">
      <c r="X124" s="79">
        <v>3.48</v>
      </c>
      <c r="Y124" s="90">
        <v>0</v>
      </c>
      <c r="Z124" s="79">
        <v>3.34</v>
      </c>
      <c r="AA124" s="87">
        <v>0</v>
      </c>
    </row>
    <row r="125" spans="20:27" x14ac:dyDescent="0.35">
      <c r="X125" s="79">
        <v>3.49</v>
      </c>
      <c r="Y125" s="90">
        <v>0</v>
      </c>
      <c r="Z125" s="79">
        <v>3.35</v>
      </c>
      <c r="AA125" s="87">
        <v>0</v>
      </c>
    </row>
    <row r="126" spans="20:27" x14ac:dyDescent="0.35">
      <c r="X126" s="79">
        <v>3.5</v>
      </c>
      <c r="Y126" s="90">
        <v>0</v>
      </c>
      <c r="Z126" s="79">
        <v>3.36</v>
      </c>
      <c r="AA126" s="87">
        <v>0</v>
      </c>
    </row>
    <row r="127" spans="20:27" x14ac:dyDescent="0.35">
      <c r="X127" s="79">
        <v>3.51</v>
      </c>
      <c r="Y127" s="90">
        <v>0</v>
      </c>
      <c r="Z127" s="79">
        <v>3.37</v>
      </c>
      <c r="AA127" s="87">
        <v>0</v>
      </c>
    </row>
    <row r="128" spans="20:27" x14ac:dyDescent="0.35">
      <c r="X128" s="79">
        <v>3.52</v>
      </c>
      <c r="Y128" s="90">
        <v>0</v>
      </c>
      <c r="Z128" s="79">
        <v>3.38</v>
      </c>
      <c r="AA128" s="87">
        <v>0</v>
      </c>
    </row>
    <row r="129" spans="24:27" x14ac:dyDescent="0.35">
      <c r="X129" s="79">
        <v>3.53</v>
      </c>
      <c r="Y129" s="90">
        <v>0</v>
      </c>
      <c r="Z129" s="79">
        <v>3.39</v>
      </c>
      <c r="AA129" s="87">
        <v>0</v>
      </c>
    </row>
    <row r="130" spans="24:27" x14ac:dyDescent="0.35">
      <c r="X130" s="79">
        <v>3.54</v>
      </c>
      <c r="Y130" s="90">
        <v>0</v>
      </c>
      <c r="Z130" s="79">
        <v>3.4</v>
      </c>
      <c r="AA130" s="87">
        <v>0</v>
      </c>
    </row>
    <row r="131" spans="24:27" x14ac:dyDescent="0.35">
      <c r="X131" s="79">
        <v>3.55</v>
      </c>
      <c r="Y131" s="90">
        <v>0</v>
      </c>
      <c r="Z131" s="79">
        <v>3.41</v>
      </c>
      <c r="AA131" s="87">
        <v>0</v>
      </c>
    </row>
    <row r="132" spans="24:27" x14ac:dyDescent="0.35">
      <c r="X132" s="79">
        <v>3.56</v>
      </c>
      <c r="Y132" s="90">
        <v>0</v>
      </c>
      <c r="Z132" s="79">
        <v>3.42</v>
      </c>
      <c r="AA132" s="87">
        <v>0</v>
      </c>
    </row>
    <row r="133" spans="24:27" x14ac:dyDescent="0.35">
      <c r="X133" s="79">
        <v>3.57</v>
      </c>
      <c r="Y133" s="90">
        <v>0</v>
      </c>
      <c r="Z133" s="79">
        <v>3.43</v>
      </c>
      <c r="AA133" s="87">
        <v>0</v>
      </c>
    </row>
    <row r="134" spans="24:27" x14ac:dyDescent="0.35">
      <c r="X134" s="79">
        <v>3.58</v>
      </c>
      <c r="Y134" s="90">
        <v>0</v>
      </c>
      <c r="Z134" s="79">
        <v>3.44</v>
      </c>
      <c r="AA134" s="87">
        <v>0.5</v>
      </c>
    </row>
    <row r="135" spans="24:27" x14ac:dyDescent="0.35">
      <c r="X135" s="79">
        <v>3.59</v>
      </c>
      <c r="Y135" s="90">
        <v>0</v>
      </c>
      <c r="Z135" s="79">
        <v>3.45</v>
      </c>
      <c r="AA135" s="87">
        <v>0.5</v>
      </c>
    </row>
    <row r="136" spans="24:27" x14ac:dyDescent="0.35">
      <c r="X136" s="79">
        <v>4</v>
      </c>
      <c r="Y136" s="90">
        <v>0</v>
      </c>
      <c r="Z136" s="79">
        <v>3.46</v>
      </c>
      <c r="AA136" s="87">
        <v>0.5</v>
      </c>
    </row>
    <row r="137" spans="24:27" x14ac:dyDescent="0.35">
      <c r="X137" s="79">
        <v>4.01</v>
      </c>
      <c r="Y137" s="90">
        <v>0</v>
      </c>
      <c r="Z137" s="79">
        <v>3.47</v>
      </c>
      <c r="AA137" s="87">
        <v>0</v>
      </c>
    </row>
    <row r="138" spans="24:27" x14ac:dyDescent="0.35">
      <c r="X138" s="79">
        <v>4.0199999999999996</v>
      </c>
      <c r="Y138" s="90">
        <v>0</v>
      </c>
      <c r="Z138" s="79">
        <v>3.48</v>
      </c>
      <c r="AA138" s="87">
        <v>0</v>
      </c>
    </row>
    <row r="139" spans="24:27" x14ac:dyDescent="0.35">
      <c r="X139" s="79">
        <v>4.03</v>
      </c>
      <c r="Y139" s="90">
        <v>0</v>
      </c>
      <c r="Z139" s="79">
        <v>3.49</v>
      </c>
      <c r="AA139" s="87">
        <v>0</v>
      </c>
    </row>
    <row r="140" spans="24:27" x14ac:dyDescent="0.35">
      <c r="X140" s="79">
        <v>4.04</v>
      </c>
      <c r="Y140" s="90">
        <v>0</v>
      </c>
      <c r="Z140" s="79">
        <v>3.5</v>
      </c>
      <c r="AA140" s="87">
        <v>0</v>
      </c>
    </row>
    <row r="141" spans="24:27" x14ac:dyDescent="0.35">
      <c r="X141" s="79">
        <v>4.05</v>
      </c>
      <c r="Y141" s="90">
        <v>0</v>
      </c>
      <c r="Z141" s="79">
        <v>3.51</v>
      </c>
      <c r="AA141" s="87">
        <v>0</v>
      </c>
    </row>
    <row r="142" spans="24:27" x14ac:dyDescent="0.35">
      <c r="X142" s="79">
        <v>4.0599999999999996</v>
      </c>
      <c r="Y142" s="90">
        <v>0</v>
      </c>
      <c r="Z142" s="79">
        <v>3.52</v>
      </c>
      <c r="AA142" s="87">
        <v>0</v>
      </c>
    </row>
    <row r="143" spans="24:27" x14ac:dyDescent="0.35">
      <c r="X143" s="79">
        <v>4.07</v>
      </c>
      <c r="Y143" s="90">
        <v>0</v>
      </c>
      <c r="Z143" s="79">
        <v>3.53</v>
      </c>
      <c r="AA143" s="87">
        <v>0</v>
      </c>
    </row>
    <row r="144" spans="24:27" x14ac:dyDescent="0.35">
      <c r="X144" s="79">
        <v>4.08</v>
      </c>
      <c r="Y144" s="90">
        <v>0</v>
      </c>
      <c r="Z144" s="79">
        <v>3.54</v>
      </c>
      <c r="AA144" s="87">
        <v>0</v>
      </c>
    </row>
    <row r="145" spans="24:27" x14ac:dyDescent="0.35">
      <c r="X145" s="79">
        <v>4.09</v>
      </c>
      <c r="Y145" s="90">
        <v>0</v>
      </c>
      <c r="Z145" s="79">
        <v>3.55</v>
      </c>
      <c r="AA145" s="87">
        <v>0</v>
      </c>
    </row>
    <row r="146" spans="24:27" x14ac:dyDescent="0.35">
      <c r="X146" s="79">
        <v>4.0999999999999996</v>
      </c>
      <c r="Y146" s="90">
        <v>0</v>
      </c>
      <c r="Z146" s="79">
        <v>3.56</v>
      </c>
      <c r="AA146" s="87">
        <v>0</v>
      </c>
    </row>
    <row r="147" spans="24:27" x14ac:dyDescent="0.35">
      <c r="X147" s="79">
        <v>4.1100000000000003</v>
      </c>
      <c r="Y147" s="90">
        <v>0</v>
      </c>
      <c r="Z147" s="79">
        <v>3.57</v>
      </c>
      <c r="AA147" s="87">
        <v>0</v>
      </c>
    </row>
    <row r="148" spans="24:27" x14ac:dyDescent="0.35">
      <c r="X148" s="79">
        <v>4.12</v>
      </c>
      <c r="Y148" s="90">
        <v>0</v>
      </c>
      <c r="Z148" s="79">
        <v>3.58</v>
      </c>
      <c r="AA148" s="87">
        <v>0</v>
      </c>
    </row>
    <row r="149" spans="24:27" x14ac:dyDescent="0.35">
      <c r="X149" s="79">
        <v>4.13</v>
      </c>
      <c r="Y149" s="90">
        <v>0</v>
      </c>
      <c r="Z149" s="79">
        <v>3.59</v>
      </c>
      <c r="AA149" s="87">
        <v>0</v>
      </c>
    </row>
    <row r="150" spans="24:27" x14ac:dyDescent="0.35">
      <c r="X150" s="79">
        <v>4.1399999999999997</v>
      </c>
      <c r="Y150" s="90">
        <v>0</v>
      </c>
      <c r="Z150" s="79">
        <v>4</v>
      </c>
      <c r="AA150" s="87">
        <v>0</v>
      </c>
    </row>
    <row r="151" spans="24:27" x14ac:dyDescent="0.35">
      <c r="X151" s="79">
        <v>4.1500000000000004</v>
      </c>
      <c r="Y151" s="90">
        <v>0</v>
      </c>
      <c r="Z151" s="79">
        <v>4.01</v>
      </c>
      <c r="AA151" s="87">
        <v>0</v>
      </c>
    </row>
    <row r="152" spans="24:27" x14ac:dyDescent="0.35">
      <c r="X152" s="79">
        <v>4.16</v>
      </c>
      <c r="Y152" s="90">
        <v>0</v>
      </c>
      <c r="Z152" s="79">
        <v>4.0199999999999996</v>
      </c>
      <c r="AA152" s="87">
        <v>0</v>
      </c>
    </row>
    <row r="153" spans="24:27" x14ac:dyDescent="0.35">
      <c r="X153" s="79">
        <v>4.17</v>
      </c>
      <c r="Y153" s="90">
        <v>0</v>
      </c>
      <c r="Z153" s="79">
        <v>4.03</v>
      </c>
      <c r="AA153" s="87">
        <v>0</v>
      </c>
    </row>
    <row r="154" spans="24:27" x14ac:dyDescent="0.35">
      <c r="X154" s="79">
        <v>4.18</v>
      </c>
      <c r="Y154" s="90">
        <v>0</v>
      </c>
      <c r="Z154" s="79">
        <v>4.04</v>
      </c>
      <c r="AA154" s="87">
        <v>0</v>
      </c>
    </row>
    <row r="155" spans="24:27" ht="14.5" thickBot="1" x14ac:dyDescent="0.4">
      <c r="X155" s="92">
        <v>4.1900000000000004</v>
      </c>
      <c r="Y155" s="93">
        <v>0</v>
      </c>
      <c r="Z155" s="79">
        <v>4.05</v>
      </c>
      <c r="AA155" s="87">
        <v>0</v>
      </c>
    </row>
    <row r="156" spans="24:27" x14ac:dyDescent="0.35">
      <c r="Z156" s="79">
        <v>4.0599999999999996</v>
      </c>
      <c r="AA156" s="87">
        <v>0</v>
      </c>
    </row>
    <row r="157" spans="24:27" x14ac:dyDescent="0.35">
      <c r="Z157" s="79">
        <v>4.07</v>
      </c>
      <c r="AA157" s="87">
        <v>0</v>
      </c>
    </row>
    <row r="158" spans="24:27" x14ac:dyDescent="0.35">
      <c r="Z158" s="79">
        <v>4.08</v>
      </c>
      <c r="AA158" s="87">
        <v>0</v>
      </c>
    </row>
    <row r="159" spans="24:27" x14ac:dyDescent="0.35">
      <c r="Z159" s="79">
        <v>4.09</v>
      </c>
      <c r="AA159" s="87">
        <v>0</v>
      </c>
    </row>
    <row r="160" spans="24:27" x14ac:dyDescent="0.35">
      <c r="Z160" s="79">
        <v>4.0999999999999996</v>
      </c>
      <c r="AA160" s="87">
        <v>0</v>
      </c>
    </row>
    <row r="161" spans="26:27" x14ac:dyDescent="0.35">
      <c r="Z161" s="79">
        <v>4.1100000000000003</v>
      </c>
      <c r="AA161" s="87">
        <v>0</v>
      </c>
    </row>
    <row r="162" spans="26:27" x14ac:dyDescent="0.35">
      <c r="Z162" s="79">
        <v>4.12</v>
      </c>
      <c r="AA162" s="87">
        <v>0</v>
      </c>
    </row>
    <row r="163" spans="26:27" x14ac:dyDescent="0.35">
      <c r="Z163" s="79">
        <v>4.13</v>
      </c>
      <c r="AA163" s="87">
        <v>0</v>
      </c>
    </row>
    <row r="164" spans="26:27" x14ac:dyDescent="0.35">
      <c r="Z164" s="79">
        <v>4.1399999999999997</v>
      </c>
      <c r="AA164" s="87">
        <v>0</v>
      </c>
    </row>
    <row r="165" spans="26:27" x14ac:dyDescent="0.35">
      <c r="Z165" s="79">
        <v>4.1500000000000004</v>
      </c>
      <c r="AA165" s="87">
        <v>0</v>
      </c>
    </row>
    <row r="166" spans="26:27" x14ac:dyDescent="0.35">
      <c r="Z166" s="79">
        <v>4.16</v>
      </c>
      <c r="AA166" s="87">
        <v>0</v>
      </c>
    </row>
    <row r="167" spans="26:27" x14ac:dyDescent="0.35">
      <c r="Z167" s="79">
        <v>4.17</v>
      </c>
      <c r="AA167" s="87">
        <v>0</v>
      </c>
    </row>
    <row r="168" spans="26:27" x14ac:dyDescent="0.35">
      <c r="Z168" s="79">
        <v>4.18</v>
      </c>
      <c r="AA168" s="87">
        <v>0</v>
      </c>
    </row>
    <row r="169" spans="26:27" ht="14.5" thickBot="1" x14ac:dyDescent="0.4">
      <c r="Z169" s="92">
        <v>4.1900000000000004</v>
      </c>
      <c r="AA169" s="213">
        <v>0</v>
      </c>
    </row>
  </sheetData>
  <mergeCells count="14">
    <mergeCell ref="D1:S1"/>
    <mergeCell ref="T1:AA1"/>
    <mergeCell ref="Z3:AA3"/>
    <mergeCell ref="X3:Y3"/>
    <mergeCell ref="P3:Q3"/>
    <mergeCell ref="R3:S3"/>
    <mergeCell ref="T3:U3"/>
    <mergeCell ref="V3:W3"/>
    <mergeCell ref="N3:O3"/>
    <mergeCell ref="D3:E3"/>
    <mergeCell ref="F3:G3"/>
    <mergeCell ref="H3:I3"/>
    <mergeCell ref="J3:K3"/>
    <mergeCell ref="L3:M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903FE-22BB-4FCE-938D-9C7A5E267D26}">
  <sheetPr>
    <tabColor rgb="FF99FF66"/>
    <pageSetUpPr fitToPage="1"/>
  </sheetPr>
  <dimension ref="A1:H154"/>
  <sheetViews>
    <sheetView topLeftCell="B1" workbookViewId="0">
      <pane ySplit="5" topLeftCell="A12" activePane="bottomLeft" state="frozen"/>
      <selection pane="bottomLeft" activeCell="F164" sqref="F164"/>
    </sheetView>
  </sheetViews>
  <sheetFormatPr baseColWidth="10" defaultColWidth="11.453125" defaultRowHeight="14" x14ac:dyDescent="0.3"/>
  <cols>
    <col min="1" max="1" width="6.7265625" style="26" hidden="1" customWidth="1"/>
    <col min="2" max="2" width="6.7265625" style="1" customWidth="1"/>
    <col min="3" max="3" width="23.453125" style="2" customWidth="1"/>
    <col min="4" max="4" width="8.453125" style="2" customWidth="1"/>
    <col min="5" max="5" width="18.7265625" style="7" customWidth="1"/>
    <col min="6" max="6" width="18.7265625" style="6" customWidth="1"/>
    <col min="7" max="7" width="15.7265625" style="5" customWidth="1"/>
    <col min="8" max="16384" width="11.453125" style="2"/>
  </cols>
  <sheetData>
    <row r="1" spans="1:7" s="116" customFormat="1" ht="20" x14ac:dyDescent="0.4">
      <c r="A1" s="122"/>
      <c r="B1" s="698" t="s">
        <v>342</v>
      </c>
      <c r="C1" s="698"/>
      <c r="D1" s="698"/>
      <c r="E1" s="698"/>
      <c r="F1" s="698"/>
      <c r="G1" s="699"/>
    </row>
    <row r="2" spans="1:7" ht="18.5" thickBot="1" x14ac:dyDescent="0.35">
      <c r="A2" s="105"/>
      <c r="C2" s="685"/>
    </row>
    <row r="3" spans="1:7" ht="18.5" thickBot="1" x14ac:dyDescent="0.35">
      <c r="E3" s="797" t="s">
        <v>140</v>
      </c>
      <c r="F3" s="798"/>
      <c r="G3" s="121"/>
    </row>
    <row r="4" spans="1:7" s="3" customFormat="1" ht="18" x14ac:dyDescent="0.35">
      <c r="A4" s="768" t="s">
        <v>0</v>
      </c>
      <c r="B4" s="777" t="s">
        <v>10</v>
      </c>
      <c r="C4" s="766" t="s">
        <v>1</v>
      </c>
      <c r="D4" s="779" t="s">
        <v>2</v>
      </c>
      <c r="E4" s="799" t="s">
        <v>294</v>
      </c>
      <c r="F4" s="801" t="s">
        <v>295</v>
      </c>
      <c r="G4" s="223" t="s">
        <v>140</v>
      </c>
    </row>
    <row r="5" spans="1:7" s="3" customFormat="1" ht="14.5" thickBot="1" x14ac:dyDescent="0.4">
      <c r="A5" s="769"/>
      <c r="B5" s="778"/>
      <c r="C5" s="767"/>
      <c r="D5" s="780"/>
      <c r="E5" s="800"/>
      <c r="F5" s="802"/>
      <c r="G5" s="517"/>
    </row>
    <row r="6" spans="1:7" ht="16.5" customHeight="1" x14ac:dyDescent="0.3">
      <c r="A6" s="236"/>
      <c r="B6" s="247">
        <v>1</v>
      </c>
      <c r="C6" s="142" t="str">
        <f>VLOOKUP(B:B,'START_LIST_JUN-ELI'!C:F,2,FALSE)</f>
        <v>BLASER Nélia</v>
      </c>
      <c r="D6" s="89" t="str">
        <f>VLOOKUP(B:B,'START_LIST_JUN-ELI'!C:F,4,FALSE)</f>
        <v>GN1885</v>
      </c>
      <c r="E6" s="10">
        <v>3</v>
      </c>
      <c r="F6" s="43">
        <v>8</v>
      </c>
      <c r="G6" s="204">
        <f>F6</f>
        <v>8</v>
      </c>
    </row>
    <row r="7" spans="1:7" ht="16.5" customHeight="1" x14ac:dyDescent="0.3">
      <c r="A7" s="245"/>
      <c r="B7" s="248">
        <v>2</v>
      </c>
      <c r="C7" s="91" t="str">
        <f>VLOOKUP(B:B,'START_LIST_JUN-ELI'!C:F,2,FALSE)</f>
        <v>REULET Letizia</v>
      </c>
      <c r="D7" s="115" t="str">
        <f>VLOOKUP(B:B,'START_LIST_JUN-ELI'!C:F,4,FALSE)</f>
        <v>MORG</v>
      </c>
      <c r="E7" s="12">
        <v>3</v>
      </c>
      <c r="F7" s="44">
        <v>8</v>
      </c>
      <c r="G7" s="204">
        <f>F7</f>
        <v>8</v>
      </c>
    </row>
    <row r="8" spans="1:7" ht="16.5" customHeight="1" x14ac:dyDescent="0.3">
      <c r="A8" s="245"/>
      <c r="B8" s="248">
        <v>3</v>
      </c>
      <c r="C8" s="91" t="str">
        <f>VLOOKUP(B:B,'START_LIST_JUN-ELI'!C:F,2,FALSE)</f>
        <v>ROULLIER Eva</v>
      </c>
      <c r="D8" s="115" t="str">
        <f>VLOOKUP(B:B,'START_LIST_JUN-ELI'!C:F,4,FALSE)</f>
        <v>GN1885</v>
      </c>
      <c r="E8" s="12">
        <v>2</v>
      </c>
      <c r="F8" s="44">
        <v>5</v>
      </c>
      <c r="G8" s="204">
        <f t="shared" ref="G8:G71" si="0">F8</f>
        <v>5</v>
      </c>
    </row>
    <row r="9" spans="1:7" ht="16.5" customHeight="1" x14ac:dyDescent="0.3">
      <c r="A9" s="245"/>
      <c r="B9" s="248">
        <v>4</v>
      </c>
      <c r="C9" s="91" t="str">
        <f>VLOOKUP(B:B,'START_LIST_JUN-ELI'!C:F,2,FALSE)</f>
        <v>SCHENK Lilou</v>
      </c>
      <c r="D9" s="115" t="str">
        <f>VLOOKUP(B:B,'START_LIST_JUN-ELI'!C:F,4,FALSE)</f>
        <v>MORG</v>
      </c>
      <c r="E9" s="12">
        <v>2</v>
      </c>
      <c r="F9" s="44">
        <v>5</v>
      </c>
      <c r="G9" s="204">
        <f>F9</f>
        <v>5</v>
      </c>
    </row>
    <row r="10" spans="1:7" ht="16.5" customHeight="1" x14ac:dyDescent="0.3">
      <c r="A10" s="245"/>
      <c r="B10" s="248">
        <v>5</v>
      </c>
      <c r="C10" s="91" t="str">
        <f>VLOOKUP(B:B,'START_LIST_JUN-ELI'!C:F,2,FALSE)</f>
        <v>RÜEGG Lena</v>
      </c>
      <c r="D10" s="115" t="str">
        <f>VLOOKUP(B:B,'START_LIST_JUN-ELI'!C:F,4,FALSE)</f>
        <v>ASB</v>
      </c>
      <c r="E10" s="12">
        <v>3</v>
      </c>
      <c r="F10" s="44">
        <v>8</v>
      </c>
      <c r="G10" s="204">
        <f t="shared" si="0"/>
        <v>8</v>
      </c>
    </row>
    <row r="11" spans="1:7" ht="16.5" customHeight="1" x14ac:dyDescent="0.3">
      <c r="A11" s="245"/>
      <c r="B11" s="248">
        <v>6</v>
      </c>
      <c r="C11" s="91" t="str">
        <f>VLOOKUP(B:B,'START_LIST_JUN-ELI'!C:F,2,FALSE)</f>
        <v>DUDNIK Nelli</v>
      </c>
      <c r="D11" s="115" t="str">
        <f>VLOOKUP(B:B,'START_LIST_JUN-ELI'!C:F,4,FALSE)</f>
        <v>ASB</v>
      </c>
      <c r="E11" s="12">
        <v>2</v>
      </c>
      <c r="F11" s="44">
        <v>5</v>
      </c>
      <c r="G11" s="204">
        <f t="shared" si="0"/>
        <v>5</v>
      </c>
    </row>
    <row r="12" spans="1:7" ht="16.5" customHeight="1" x14ac:dyDescent="0.3">
      <c r="A12" s="245"/>
      <c r="B12" s="248">
        <v>7</v>
      </c>
      <c r="C12" s="91" t="str">
        <f>VLOOKUP(B:B,'START_LIST_JUN-ELI'!C:F,2,FALSE)</f>
        <v>AESCHBACHER Anna-Sophia</v>
      </c>
      <c r="D12" s="115" t="str">
        <f>VLOOKUP(B:B,'START_LIST_JUN-ELI'!C:F,4,FALSE)</f>
        <v>ASB</v>
      </c>
      <c r="E12" s="12">
        <v>2</v>
      </c>
      <c r="F12" s="44">
        <v>5</v>
      </c>
      <c r="G12" s="204">
        <f t="shared" si="0"/>
        <v>5</v>
      </c>
    </row>
    <row r="13" spans="1:7" ht="16.5" customHeight="1" x14ac:dyDescent="0.3">
      <c r="A13" s="245"/>
      <c r="B13" s="248">
        <v>8</v>
      </c>
      <c r="C13" s="91" t="str">
        <f>VLOOKUP(B:B,'START_LIST_JUN-ELI'!C:F,2,FALSE)</f>
        <v>CASATI Greta</v>
      </c>
      <c r="D13" s="115" t="str">
        <f>VLOOKUP(B:B,'START_LIST_JUN-ELI'!C:F,4,FALSE)</f>
        <v>LUG</v>
      </c>
      <c r="E13" s="12">
        <v>3</v>
      </c>
      <c r="F13" s="44">
        <v>8</v>
      </c>
      <c r="G13" s="204">
        <f t="shared" si="0"/>
        <v>8</v>
      </c>
    </row>
    <row r="14" spans="1:7" ht="16.5" customHeight="1" x14ac:dyDescent="0.3">
      <c r="A14" s="245"/>
      <c r="B14" s="248">
        <v>9</v>
      </c>
      <c r="C14" s="91" t="str">
        <f>VLOOKUP(B:B,'START_LIST_JUN-ELI'!C:F,2,FALSE)</f>
        <v>ZUCCHETTO Chiara</v>
      </c>
      <c r="D14" s="115" t="str">
        <f>VLOOKUP(B:B,'START_LIST_JUN-ELI'!C:F,4,FALSE)</f>
        <v>GN1885</v>
      </c>
      <c r="E14" s="12">
        <v>2</v>
      </c>
      <c r="F14" s="44">
        <v>5</v>
      </c>
      <c r="G14" s="204">
        <f t="shared" si="0"/>
        <v>5</v>
      </c>
    </row>
    <row r="15" spans="1:7" ht="16.5" customHeight="1" x14ac:dyDescent="0.3">
      <c r="A15" s="245"/>
      <c r="B15" s="248">
        <v>10</v>
      </c>
      <c r="C15" s="91" t="str">
        <f>VLOOKUP(B:B,'START_LIST_JUN-ELI'!C:F,2,FALSE)</f>
        <v>HASLER Yael</v>
      </c>
      <c r="D15" s="115" t="str">
        <f>VLOOKUP(B:B,'START_LIST_JUN-ELI'!C:F,4,FALSE)</f>
        <v>ASB</v>
      </c>
      <c r="E15" s="12">
        <v>3</v>
      </c>
      <c r="F15" s="44">
        <v>8</v>
      </c>
      <c r="G15" s="204">
        <f t="shared" si="0"/>
        <v>8</v>
      </c>
    </row>
    <row r="16" spans="1:7" ht="16.5" customHeight="1" x14ac:dyDescent="0.3">
      <c r="A16" s="245"/>
      <c r="B16" s="248">
        <v>11</v>
      </c>
      <c r="C16" s="91" t="str">
        <f>VLOOKUP(B:B,'START_LIST_JUN-ELI'!C:F,2,FALSE)</f>
        <v>MICHEL Aimée</v>
      </c>
      <c r="D16" s="115" t="str">
        <f>VLOOKUP(B:B,'START_LIST_JUN-ELI'!C:F,4,FALSE)</f>
        <v>ASB</v>
      </c>
      <c r="E16" s="12">
        <v>2</v>
      </c>
      <c r="F16" s="44">
        <v>5</v>
      </c>
      <c r="G16" s="204">
        <f t="shared" si="0"/>
        <v>5</v>
      </c>
    </row>
    <row r="17" spans="1:7" ht="16.5" customHeight="1" x14ac:dyDescent="0.3">
      <c r="A17" s="245"/>
      <c r="B17" s="248">
        <v>12</v>
      </c>
      <c r="C17" s="91" t="str">
        <f>VLOOKUP(B:B,'START_LIST_JUN-ELI'!C:F,2,FALSE)</f>
        <v>NAKOURI Sofia</v>
      </c>
      <c r="D17" s="115" t="str">
        <f>VLOOKUP(B:B,'START_LIST_JUN-ELI'!C:F,4,FALSE)</f>
        <v>VA</v>
      </c>
      <c r="E17" s="12">
        <v>2</v>
      </c>
      <c r="F17" s="44">
        <v>5</v>
      </c>
      <c r="G17" s="204">
        <f t="shared" si="0"/>
        <v>5</v>
      </c>
    </row>
    <row r="18" spans="1:7" ht="16.5" customHeight="1" x14ac:dyDescent="0.3">
      <c r="A18" s="245"/>
      <c r="B18" s="248">
        <v>13</v>
      </c>
      <c r="C18" s="91" t="str">
        <f>VLOOKUP(B:B,'START_LIST_JUN-ELI'!C:F,2,FALSE)</f>
        <v>PÄFFGEN Siri Charlotte</v>
      </c>
      <c r="D18" s="115" t="str">
        <f>VLOOKUP(B:B,'START_LIST_JUN-ELI'!C:F,4,FALSE)</f>
        <v>ASB</v>
      </c>
      <c r="E18" s="12">
        <v>2</v>
      </c>
      <c r="F18" s="44">
        <v>5</v>
      </c>
      <c r="G18" s="204">
        <f t="shared" si="0"/>
        <v>5</v>
      </c>
    </row>
    <row r="19" spans="1:7" ht="16.5" customHeight="1" x14ac:dyDescent="0.3">
      <c r="A19" s="245"/>
      <c r="B19" s="248">
        <v>14</v>
      </c>
      <c r="C19" s="91" t="str">
        <f>VLOOKUP(B:B,'START_LIST_JUN-ELI'!C:F,2,FALSE)</f>
        <v>MARCLAY Iris</v>
      </c>
      <c r="D19" s="115" t="str">
        <f>VLOOKUP(B:B,'START_LIST_JUN-ELI'!C:F,4,FALSE)</f>
        <v>GN1885</v>
      </c>
      <c r="E19" s="12" t="s">
        <v>322</v>
      </c>
      <c r="F19" s="44" t="s">
        <v>322</v>
      </c>
      <c r="G19" s="204" t="str">
        <f t="shared" si="0"/>
        <v/>
      </c>
    </row>
    <row r="20" spans="1:7" ht="16.5" customHeight="1" x14ac:dyDescent="0.3">
      <c r="A20" s="245"/>
      <c r="B20" s="248">
        <v>15</v>
      </c>
      <c r="C20" s="91" t="str">
        <f>VLOOKUP(B:B,'START_LIST_JUN-ELI'!C:F,2,FALSE)</f>
        <v>HEIZMANN Lana</v>
      </c>
      <c r="D20" s="115" t="str">
        <f>VLOOKUP(B:B,'START_LIST_JUN-ELI'!C:F,4,FALSE)</f>
        <v>MORG</v>
      </c>
      <c r="E20" s="12">
        <v>3</v>
      </c>
      <c r="F20" s="44">
        <v>8</v>
      </c>
      <c r="G20" s="204">
        <f t="shared" si="0"/>
        <v>8</v>
      </c>
    </row>
    <row r="21" spans="1:7" ht="16.5" customHeight="1" x14ac:dyDescent="0.3">
      <c r="A21" s="245"/>
      <c r="B21" s="248">
        <v>16</v>
      </c>
      <c r="C21" s="91" t="str">
        <f>VLOOKUP(B:B,'START_LIST_JUN-ELI'!C:F,2,FALSE)</f>
        <v>KRONAUER Daria</v>
      </c>
      <c r="D21" s="115" t="str">
        <f>VLOOKUP(B:B,'START_LIST_JUN-ELI'!C:F,4,FALSE)</f>
        <v>LNZ</v>
      </c>
      <c r="E21" s="12">
        <v>2</v>
      </c>
      <c r="F21" s="44">
        <v>5</v>
      </c>
      <c r="G21" s="204">
        <f t="shared" si="0"/>
        <v>5</v>
      </c>
    </row>
    <row r="22" spans="1:7" ht="16.5" customHeight="1" x14ac:dyDescent="0.3">
      <c r="A22" s="245"/>
      <c r="B22" s="248">
        <v>17</v>
      </c>
      <c r="C22" s="91" t="str">
        <f>VLOOKUP(B:B,'START_LIST_JUN-ELI'!C:F,2,FALSE)</f>
        <v>HÖNER Ixchel</v>
      </c>
      <c r="D22" s="115" t="str">
        <f>VLOOKUP(B:B,'START_LIST_JUN-ELI'!C:F,4,FALSE)</f>
        <v>SVB</v>
      </c>
      <c r="E22" s="12">
        <v>2</v>
      </c>
      <c r="F22" s="44">
        <v>5</v>
      </c>
      <c r="G22" s="204">
        <f t="shared" si="0"/>
        <v>5</v>
      </c>
    </row>
    <row r="23" spans="1:7" ht="16.5" customHeight="1" x14ac:dyDescent="0.3">
      <c r="A23" s="245"/>
      <c r="B23" s="248">
        <v>18</v>
      </c>
      <c r="C23" s="91" t="str">
        <f>VLOOKUP(B:B,'START_LIST_JUN-ELI'!C:F,2,FALSE)</f>
        <v>TALLERI Samantha</v>
      </c>
      <c r="D23" s="115" t="str">
        <f>VLOOKUP(B:B,'START_LIST_JUN-ELI'!C:F,4,FALSE)</f>
        <v>LUG</v>
      </c>
      <c r="E23" s="12">
        <v>2</v>
      </c>
      <c r="F23" s="44">
        <v>5</v>
      </c>
      <c r="G23" s="204">
        <f t="shared" si="0"/>
        <v>5</v>
      </c>
    </row>
    <row r="24" spans="1:7" ht="16.5" customHeight="1" x14ac:dyDescent="0.3">
      <c r="A24" s="245"/>
      <c r="B24" s="248">
        <v>19</v>
      </c>
      <c r="C24" s="91" t="str">
        <f>VLOOKUP(B:B,'START_LIST_JUN-ELI'!C:F,2,FALSE)</f>
        <v>MARAI Anaïs</v>
      </c>
      <c r="D24" s="115" t="str">
        <f>VLOOKUP(B:B,'START_LIST_JUN-ELI'!C:F,4,FALSE)</f>
        <v>ASB</v>
      </c>
      <c r="E24" s="12">
        <v>1</v>
      </c>
      <c r="F24" s="44">
        <v>0</v>
      </c>
      <c r="G24" s="204">
        <f t="shared" si="0"/>
        <v>0</v>
      </c>
    </row>
    <row r="25" spans="1:7" ht="16.5" customHeight="1" x14ac:dyDescent="0.3">
      <c r="A25" s="245"/>
      <c r="B25" s="248">
        <v>20</v>
      </c>
      <c r="C25" s="91" t="str">
        <f>VLOOKUP(B:B,'START_LIST_JUN-ELI'!C:F,2,FALSE)</f>
        <v>WILLIMANN Léni</v>
      </c>
      <c r="D25" s="115" t="str">
        <f>VLOOKUP(B:B,'START_LIST_JUN-ELI'!C:F,4,FALSE)</f>
        <v>GN1885</v>
      </c>
      <c r="E25" s="12">
        <v>3</v>
      </c>
      <c r="F25" s="44">
        <v>8</v>
      </c>
      <c r="G25" s="204">
        <f t="shared" si="0"/>
        <v>8</v>
      </c>
    </row>
    <row r="26" spans="1:7" ht="16.5" customHeight="1" x14ac:dyDescent="0.3">
      <c r="A26" s="245"/>
      <c r="B26" s="248">
        <v>21</v>
      </c>
      <c r="C26" s="91" t="str">
        <f>VLOOKUP(B:B,'START_LIST_JUN-ELI'!C:F,2,FALSE)</f>
        <v>FILIPOVIC Liliana</v>
      </c>
      <c r="D26" s="115" t="str">
        <f>VLOOKUP(B:B,'START_LIST_JUN-ELI'!C:F,4,FALSE)</f>
        <v>VA</v>
      </c>
      <c r="E26" s="12">
        <v>3</v>
      </c>
      <c r="F26" s="44">
        <v>8</v>
      </c>
      <c r="G26" s="204">
        <f t="shared" si="0"/>
        <v>8</v>
      </c>
    </row>
    <row r="27" spans="1:7" ht="16.5" customHeight="1" x14ac:dyDescent="0.3">
      <c r="A27" s="245"/>
      <c r="B27" s="248">
        <v>22</v>
      </c>
      <c r="C27" s="91" t="str">
        <f>VLOOKUP(B:B,'START_LIST_JUN-ELI'!C:F,2,FALSE)</f>
        <v>CARNOVALE Sabrina</v>
      </c>
      <c r="D27" s="115" t="str">
        <f>VLOOKUP(B:B,'START_LIST_JUN-ELI'!C:F,4,FALSE)</f>
        <v>LUG</v>
      </c>
      <c r="E27" s="12">
        <v>2</v>
      </c>
      <c r="F27" s="44">
        <v>5</v>
      </c>
      <c r="G27" s="204">
        <f t="shared" si="0"/>
        <v>5</v>
      </c>
    </row>
    <row r="28" spans="1:7" ht="16.5" customHeight="1" x14ac:dyDescent="0.3">
      <c r="A28" s="245"/>
      <c r="B28" s="632">
        <v>23</v>
      </c>
      <c r="C28" s="629" t="str">
        <f>VLOOKUP(B:B,'START_LIST_JUN-ELI'!C:F,2,FALSE)</f>
        <v>EMCH Nadja</v>
      </c>
      <c r="D28" s="630" t="str">
        <f>VLOOKUP(B:B,'START_LIST_JUN-ELI'!C:F,4,FALSE)</f>
        <v>ASB</v>
      </c>
      <c r="E28" s="12" t="s">
        <v>322</v>
      </c>
      <c r="F28" s="44" t="s">
        <v>322</v>
      </c>
      <c r="G28" s="204" t="str">
        <f t="shared" si="0"/>
        <v/>
      </c>
    </row>
    <row r="29" spans="1:7" ht="16.5" customHeight="1" x14ac:dyDescent="0.3">
      <c r="A29" s="245"/>
      <c r="B29" s="248">
        <v>24</v>
      </c>
      <c r="C29" s="91" t="str">
        <f>VLOOKUP(B:B,'START_LIST_JUN-ELI'!C:F,2,FALSE)</f>
        <v>KREBS Sima</v>
      </c>
      <c r="D29" s="115" t="str">
        <f>VLOOKUP(B:B,'START_LIST_JUN-ELI'!C:F,4,FALSE)</f>
        <v>LNZ</v>
      </c>
      <c r="E29" s="12">
        <v>3</v>
      </c>
      <c r="F29" s="44">
        <v>8</v>
      </c>
      <c r="G29" s="204">
        <f t="shared" si="0"/>
        <v>8</v>
      </c>
    </row>
    <row r="30" spans="1:7" ht="16.5" customHeight="1" x14ac:dyDescent="0.3">
      <c r="A30" s="245"/>
      <c r="B30" s="248">
        <v>25</v>
      </c>
      <c r="C30" s="91" t="str">
        <f>VLOOKUP(B:B,'START_LIST_JUN-ELI'!C:F,2,FALSE)</f>
        <v>PISCITELLO Zélie</v>
      </c>
      <c r="D30" s="115" t="str">
        <f>VLOOKUP(B:B,'START_LIST_JUN-ELI'!C:F,4,FALSE)</f>
        <v>MORG</v>
      </c>
      <c r="E30" s="12">
        <v>1</v>
      </c>
      <c r="F30" s="44">
        <v>0</v>
      </c>
      <c r="G30" s="204">
        <f t="shared" si="0"/>
        <v>0</v>
      </c>
    </row>
    <row r="31" spans="1:7" ht="16.5" customHeight="1" x14ac:dyDescent="0.3">
      <c r="A31" s="245"/>
      <c r="B31" s="248">
        <v>26</v>
      </c>
      <c r="C31" s="91" t="str">
        <f>VLOOKUP(B:B,'START_LIST_JUN-ELI'!C:F,2,FALSE)</f>
        <v>ZAHND Shirley</v>
      </c>
      <c r="D31" s="115" t="str">
        <f>VLOOKUP(B:B,'START_LIST_JUN-ELI'!C:F,4,FALSE)</f>
        <v>ASB</v>
      </c>
      <c r="E31" s="12">
        <v>2</v>
      </c>
      <c r="F31" s="44">
        <v>5</v>
      </c>
      <c r="G31" s="204">
        <f t="shared" si="0"/>
        <v>5</v>
      </c>
    </row>
    <row r="32" spans="1:7" ht="16.5" customHeight="1" x14ac:dyDescent="0.3">
      <c r="A32" s="245"/>
      <c r="B32" s="248">
        <v>27</v>
      </c>
      <c r="C32" s="91" t="str">
        <f>VLOOKUP(B:B,'START_LIST_JUN-ELI'!C:F,2,FALSE)</f>
        <v>SCHLEICH Sarah</v>
      </c>
      <c r="D32" s="115" t="str">
        <f>VLOOKUP(B:B,'START_LIST_JUN-ELI'!C:F,4,FALSE)</f>
        <v>LNZ</v>
      </c>
      <c r="E32" s="12">
        <v>3</v>
      </c>
      <c r="F32" s="44">
        <v>8</v>
      </c>
      <c r="G32" s="204">
        <f t="shared" si="0"/>
        <v>8</v>
      </c>
    </row>
    <row r="33" spans="1:8" ht="16.5" customHeight="1" x14ac:dyDescent="0.3">
      <c r="A33" s="245"/>
      <c r="B33" s="248">
        <v>28</v>
      </c>
      <c r="C33" s="91" t="str">
        <f>VLOOKUP(B:B,'START_LIST_JUN-ELI'!C:F,2,FALSE)</f>
        <v>CESAR Suany</v>
      </c>
      <c r="D33" s="115" t="str">
        <f>VLOOKUP(B:B,'START_LIST_JUN-ELI'!C:F,4,FALSE)</f>
        <v>SRSO</v>
      </c>
      <c r="E33" s="12">
        <v>2</v>
      </c>
      <c r="F33" s="44">
        <v>5</v>
      </c>
      <c r="G33" s="204">
        <f t="shared" si="0"/>
        <v>5</v>
      </c>
    </row>
    <row r="34" spans="1:8" ht="16.5" customHeight="1" x14ac:dyDescent="0.3">
      <c r="A34" s="245"/>
      <c r="B34" s="248">
        <v>29</v>
      </c>
      <c r="C34" s="91" t="str">
        <f>VLOOKUP(B:B,'START_LIST_JUN-ELI'!C:F,2,FALSE)</f>
        <v>PRINCE Polly</v>
      </c>
      <c r="D34" s="115" t="str">
        <f>VLOOKUP(B:B,'START_LIST_JUN-ELI'!C:F,4,FALSE)</f>
        <v>ASB</v>
      </c>
      <c r="E34" s="12">
        <v>2</v>
      </c>
      <c r="F34" s="44">
        <v>5</v>
      </c>
      <c r="G34" s="204">
        <f t="shared" si="0"/>
        <v>5</v>
      </c>
    </row>
    <row r="35" spans="1:8" ht="16.5" customHeight="1" x14ac:dyDescent="0.3">
      <c r="A35" s="245"/>
      <c r="B35" s="248">
        <v>30</v>
      </c>
      <c r="C35" s="91" t="str">
        <f>VLOOKUP(B:B,'START_LIST_JUN-ELI'!C:F,2,FALSE)</f>
        <v>ROBERT Kelia</v>
      </c>
      <c r="D35" s="115" t="str">
        <f>VLOOKUP(B:B,'START_LIST_JUN-ELI'!C:F,4,FALSE)</f>
        <v>VA</v>
      </c>
      <c r="E35" s="12">
        <v>3</v>
      </c>
      <c r="F35" s="44">
        <v>8</v>
      </c>
      <c r="G35" s="204">
        <f t="shared" si="0"/>
        <v>8</v>
      </c>
    </row>
    <row r="36" spans="1:8" ht="16.5" customHeight="1" x14ac:dyDescent="0.3">
      <c r="A36" s="245"/>
      <c r="B36" s="632">
        <v>31</v>
      </c>
      <c r="C36" s="629" t="str">
        <f>VLOOKUP(B:B,'START_LIST_JUN-ELI'!C:F,2,FALSE)</f>
        <v>D'AGOSTINO Laura</v>
      </c>
      <c r="D36" s="630" t="str">
        <f>VLOOKUP(B:B,'START_LIST_JUN-ELI'!C:F,4,FALSE)</f>
        <v>MORG</v>
      </c>
      <c r="E36" s="12" t="s">
        <v>322</v>
      </c>
      <c r="F36" s="44" t="s">
        <v>322</v>
      </c>
      <c r="G36" s="204" t="str">
        <f t="shared" si="0"/>
        <v/>
      </c>
    </row>
    <row r="37" spans="1:8" ht="16.5" customHeight="1" x14ac:dyDescent="0.3">
      <c r="A37" s="245"/>
      <c r="B37" s="248">
        <v>32</v>
      </c>
      <c r="C37" s="91" t="str">
        <f>VLOOKUP(B:B,'START_LIST_JUN-ELI'!C:F,2,FALSE)</f>
        <v>DERY Mia</v>
      </c>
      <c r="D37" s="115" t="str">
        <f>VLOOKUP(B:B,'START_LIST_JUN-ELI'!C:F,4,FALSE)</f>
        <v>GN1885</v>
      </c>
      <c r="E37" s="12">
        <v>3</v>
      </c>
      <c r="F37" s="44">
        <v>8</v>
      </c>
      <c r="G37" s="204">
        <f t="shared" si="0"/>
        <v>8</v>
      </c>
    </row>
    <row r="38" spans="1:8" ht="16.5" customHeight="1" x14ac:dyDescent="0.3">
      <c r="A38" s="245"/>
      <c r="B38" s="248">
        <v>33</v>
      </c>
      <c r="C38" s="91" t="str">
        <f>VLOOKUP(B:B,'START_LIST_JUN-ELI'!C:F,2,FALSE)</f>
        <v>START Daphné</v>
      </c>
      <c r="D38" s="115" t="str">
        <f>VLOOKUP(B:B,'START_LIST_JUN-ELI'!C:F,4,FALSE)</f>
        <v>GN1885</v>
      </c>
      <c r="E38" s="12">
        <v>2</v>
      </c>
      <c r="F38" s="44">
        <v>5</v>
      </c>
      <c r="G38" s="204">
        <f t="shared" si="0"/>
        <v>5</v>
      </c>
    </row>
    <row r="39" spans="1:8" ht="16.5" customHeight="1" x14ac:dyDescent="0.3">
      <c r="A39" s="245"/>
      <c r="B39" s="248">
        <v>34</v>
      </c>
      <c r="C39" s="91" t="str">
        <f>VLOOKUP(B:B,'START_LIST_JUN-ELI'!C:F,2,FALSE)</f>
        <v>BORNAY Luna</v>
      </c>
      <c r="D39" s="115" t="str">
        <f>VLOOKUP(B:B,'START_LIST_JUN-ELI'!C:F,4,FALSE)</f>
        <v>MORG</v>
      </c>
      <c r="E39" s="12">
        <v>3</v>
      </c>
      <c r="F39" s="44">
        <v>8</v>
      </c>
      <c r="G39" s="204">
        <f t="shared" si="0"/>
        <v>8</v>
      </c>
      <c r="H39" s="40"/>
    </row>
    <row r="40" spans="1:8" ht="16.5" customHeight="1" x14ac:dyDescent="0.3">
      <c r="A40" s="245"/>
      <c r="B40" s="248">
        <v>35</v>
      </c>
      <c r="C40" s="91" t="str">
        <f>VLOOKUP(B:B,'START_LIST_JUN-ELI'!C:F,2,FALSE)</f>
        <v>PIETROPAOLO Luciana</v>
      </c>
      <c r="D40" s="115" t="str">
        <f>VLOOKUP(B:B,'START_LIST_JUN-ELI'!C:F,4,FALSE)</f>
        <v>ASB</v>
      </c>
      <c r="E40" s="12">
        <v>3</v>
      </c>
      <c r="F40" s="44">
        <v>8</v>
      </c>
      <c r="G40" s="204">
        <f t="shared" si="0"/>
        <v>8</v>
      </c>
    </row>
    <row r="41" spans="1:8" ht="16.5" customHeight="1" x14ac:dyDescent="0.3">
      <c r="A41" s="245"/>
      <c r="B41" s="248">
        <v>36</v>
      </c>
      <c r="C41" s="91" t="str">
        <f>VLOOKUP(B:B,'START_LIST_JUN-ELI'!C:F,2,FALSE)</f>
        <v>REGARD Juliette</v>
      </c>
      <c r="D41" s="115" t="str">
        <f>VLOOKUP(B:B,'START_LIST_JUN-ELI'!C:F,4,FALSE)</f>
        <v>MORG</v>
      </c>
      <c r="E41" s="12">
        <v>3</v>
      </c>
      <c r="F41" s="44">
        <v>8</v>
      </c>
      <c r="G41" s="204">
        <f t="shared" si="0"/>
        <v>8</v>
      </c>
    </row>
    <row r="42" spans="1:8" ht="16.5" customHeight="1" x14ac:dyDescent="0.3">
      <c r="A42" s="245"/>
      <c r="B42" s="248">
        <v>37</v>
      </c>
      <c r="C42" s="91" t="str">
        <f>VLOOKUP(B:B,'START_LIST_JUN-ELI'!C:F,2,FALSE)</f>
        <v>AMBROGI Sofia</v>
      </c>
      <c r="D42" s="115" t="str">
        <f>VLOOKUP(B:B,'START_LIST_JUN-ELI'!C:F,4,FALSE)</f>
        <v>LUG</v>
      </c>
      <c r="E42" s="12">
        <v>2</v>
      </c>
      <c r="F42" s="44">
        <v>5</v>
      </c>
      <c r="G42" s="204">
        <f t="shared" si="0"/>
        <v>5</v>
      </c>
      <c r="H42" s="40"/>
    </row>
    <row r="43" spans="1:8" ht="16.5" customHeight="1" x14ac:dyDescent="0.3">
      <c r="A43" s="245"/>
      <c r="B43" s="248">
        <v>38</v>
      </c>
      <c r="C43" s="91" t="str">
        <f>VLOOKUP(B:B,'START_LIST_JUN-ELI'!C:F,2,FALSE)</f>
        <v>PANAIT Amira Natalia</v>
      </c>
      <c r="D43" s="115" t="str">
        <f>VLOOKUP(B:B,'START_LIST_JUN-ELI'!C:F,4,FALSE)</f>
        <v>ASB</v>
      </c>
      <c r="E43" s="12">
        <v>2</v>
      </c>
      <c r="F43" s="44">
        <v>5</v>
      </c>
      <c r="G43" s="204">
        <f t="shared" si="0"/>
        <v>5</v>
      </c>
      <c r="H43" s="40"/>
    </row>
    <row r="44" spans="1:8" ht="16.5" customHeight="1" x14ac:dyDescent="0.3">
      <c r="A44" s="245"/>
      <c r="B44" s="632">
        <v>39</v>
      </c>
      <c r="C44" s="629" t="str">
        <f>VLOOKUP(B:B,'START_LIST_JUN-ELI'!C:F,2,FALSE)</f>
        <v>VILBERT Maeva</v>
      </c>
      <c r="D44" s="630" t="str">
        <f>VLOOKUP(B:B,'START_LIST_JUN-ELI'!C:F,4,FALSE)</f>
        <v>GN1885</v>
      </c>
      <c r="E44" s="12" t="s">
        <v>322</v>
      </c>
      <c r="F44" s="44" t="s">
        <v>322</v>
      </c>
      <c r="G44" s="204" t="str">
        <f t="shared" si="0"/>
        <v/>
      </c>
      <c r="H44" s="40"/>
    </row>
    <row r="45" spans="1:8" ht="16.5" customHeight="1" x14ac:dyDescent="0.3">
      <c r="A45" s="245"/>
      <c r="B45" s="248">
        <v>40</v>
      </c>
      <c r="C45" s="91" t="str">
        <f>VLOOKUP(B:B,'START_LIST_JUN-ELI'!C:F,2,FALSE)</f>
        <v>AMATO Lilou</v>
      </c>
      <c r="D45" s="115" t="str">
        <f>VLOOKUP(B:B,'START_LIST_JUN-ELI'!C:F,4,FALSE)</f>
        <v>ASB</v>
      </c>
      <c r="E45" s="12">
        <v>3</v>
      </c>
      <c r="F45" s="44">
        <v>8</v>
      </c>
      <c r="G45" s="204">
        <f t="shared" si="0"/>
        <v>8</v>
      </c>
      <c r="H45" s="40"/>
    </row>
    <row r="46" spans="1:8" ht="16.5" customHeight="1" x14ac:dyDescent="0.3">
      <c r="A46" s="245"/>
      <c r="B46" s="248">
        <v>41</v>
      </c>
      <c r="C46" s="91" t="str">
        <f>VLOOKUP(B:B,'START_LIST_JUN-ELI'!C:F,2,FALSE)</f>
        <v>HÄUPTLI Emma</v>
      </c>
      <c r="D46" s="115" t="str">
        <f>VLOOKUP(B:B,'START_LIST_JUN-ELI'!C:F,4,FALSE)</f>
        <v>LNZ</v>
      </c>
      <c r="E46" s="12">
        <v>2</v>
      </c>
      <c r="F46" s="44">
        <v>5</v>
      </c>
      <c r="G46" s="204">
        <f t="shared" si="0"/>
        <v>5</v>
      </c>
      <c r="H46" s="40"/>
    </row>
    <row r="47" spans="1:8" ht="16.5" customHeight="1" x14ac:dyDescent="0.3">
      <c r="A47" s="245"/>
      <c r="B47" s="248">
        <v>42</v>
      </c>
      <c r="C47" s="91" t="str">
        <f>VLOOKUP(B:B,'START_LIST_JUN-ELI'!C:F,2,FALSE)</f>
        <v>BIZZOZERO Victoria</v>
      </c>
      <c r="D47" s="115" t="str">
        <f>VLOOKUP(B:B,'START_LIST_JUN-ELI'!C:F,4,FALSE)</f>
        <v>LUG</v>
      </c>
      <c r="E47" s="12">
        <v>3</v>
      </c>
      <c r="F47" s="44">
        <v>8</v>
      </c>
      <c r="G47" s="204">
        <f t="shared" si="0"/>
        <v>8</v>
      </c>
      <c r="H47" s="40"/>
    </row>
    <row r="48" spans="1:8" ht="16.5" customHeight="1" x14ac:dyDescent="0.3">
      <c r="A48" s="245"/>
      <c r="B48" s="248">
        <v>43</v>
      </c>
      <c r="C48" s="91" t="str">
        <f>VLOOKUP(B:B,'START_LIST_JUN-ELI'!C:F,2,FALSE)</f>
        <v>EHRISMANN Aylin</v>
      </c>
      <c r="D48" s="115" t="str">
        <f>VLOOKUP(B:B,'START_LIST_JUN-ELI'!C:F,4,FALSE)</f>
        <v>LNZ</v>
      </c>
      <c r="E48" s="12">
        <v>1</v>
      </c>
      <c r="F48" s="44">
        <v>0</v>
      </c>
      <c r="G48" s="204">
        <f t="shared" si="0"/>
        <v>0</v>
      </c>
      <c r="H48" s="40"/>
    </row>
    <row r="49" spans="1:8" ht="16.5" customHeight="1" x14ac:dyDescent="0.3">
      <c r="A49" s="245"/>
      <c r="B49" s="248">
        <v>44</v>
      </c>
      <c r="C49" s="91" t="str">
        <f>VLOOKUP(B:B,'START_LIST_JUN-ELI'!C:F,2,FALSE)</f>
        <v>PANZA Leila</v>
      </c>
      <c r="D49" s="115" t="str">
        <f>VLOOKUP(B:B,'START_LIST_JUN-ELI'!C:F,4,FALSE)</f>
        <v>GN1885</v>
      </c>
      <c r="E49" s="12">
        <v>1</v>
      </c>
      <c r="F49" s="44">
        <v>0</v>
      </c>
      <c r="G49" s="204">
        <f t="shared" si="0"/>
        <v>0</v>
      </c>
      <c r="H49" s="40"/>
    </row>
    <row r="50" spans="1:8" ht="16.5" customHeight="1" x14ac:dyDescent="0.3">
      <c r="A50" s="245"/>
      <c r="B50" s="248">
        <v>45</v>
      </c>
      <c r="C50" s="91" t="str">
        <f>VLOOKUP(B:B,'START_LIST_JUN-ELI'!C:F,2,FALSE)</f>
        <v>HALBEISEN Melody</v>
      </c>
      <c r="D50" s="115" t="str">
        <f>VLOOKUP(B:B,'START_LIST_JUN-ELI'!C:F,4,FALSE)</f>
        <v>ASB</v>
      </c>
      <c r="E50" s="12">
        <v>2</v>
      </c>
      <c r="F50" s="44">
        <v>5</v>
      </c>
      <c r="G50" s="204">
        <f t="shared" si="0"/>
        <v>5</v>
      </c>
      <c r="H50" s="40"/>
    </row>
    <row r="51" spans="1:8" ht="16.5" customHeight="1" x14ac:dyDescent="0.3">
      <c r="A51" s="245"/>
      <c r="B51" s="248">
        <v>46</v>
      </c>
      <c r="C51" s="91" t="str">
        <f>VLOOKUP(B:B,'START_LIST_JUN-ELI'!C:F,2,FALSE)</f>
        <v>HAK Anastasia</v>
      </c>
      <c r="D51" s="115" t="str">
        <f>VLOOKUP(B:B,'START_LIST_JUN-ELI'!C:F,4,FALSE)</f>
        <v>LNZ</v>
      </c>
      <c r="E51" s="12">
        <v>3</v>
      </c>
      <c r="F51" s="44">
        <v>8</v>
      </c>
      <c r="G51" s="204">
        <f t="shared" si="0"/>
        <v>8</v>
      </c>
      <c r="H51" s="40"/>
    </row>
    <row r="52" spans="1:8" ht="16.5" customHeight="1" x14ac:dyDescent="0.3">
      <c r="A52" s="245"/>
      <c r="B52" s="248">
        <v>47</v>
      </c>
      <c r="C52" s="91" t="str">
        <f>VLOOKUP(B:B,'START_LIST_JUN-ELI'!C:F,2,FALSE)</f>
        <v>ARTIFONI Clara</v>
      </c>
      <c r="D52" s="115" t="str">
        <f>VLOOKUP(B:B,'START_LIST_JUN-ELI'!C:F,4,FALSE)</f>
        <v>LA</v>
      </c>
      <c r="E52" s="12">
        <v>2</v>
      </c>
      <c r="F52" s="44">
        <v>5</v>
      </c>
      <c r="G52" s="204">
        <f t="shared" si="0"/>
        <v>5</v>
      </c>
      <c r="H52" s="40"/>
    </row>
    <row r="53" spans="1:8" ht="16.5" customHeight="1" x14ac:dyDescent="0.3">
      <c r="A53" s="245"/>
      <c r="B53" s="248">
        <v>48</v>
      </c>
      <c r="C53" s="91" t="str">
        <f>VLOOKUP(B:B,'START_LIST_JUN-ELI'!C:F,2,FALSE)</f>
        <v>GUGGISBERG Allegra</v>
      </c>
      <c r="D53" s="115" t="str">
        <f>VLOOKUP(B:B,'START_LIST_JUN-ELI'!C:F,4,FALSE)</f>
        <v>ASB</v>
      </c>
      <c r="E53" s="12">
        <v>2</v>
      </c>
      <c r="F53" s="44">
        <v>5</v>
      </c>
      <c r="G53" s="204">
        <f t="shared" si="0"/>
        <v>5</v>
      </c>
      <c r="H53" s="40"/>
    </row>
    <row r="54" spans="1:8" ht="16.5" customHeight="1" x14ac:dyDescent="0.3">
      <c r="A54" s="245"/>
      <c r="B54" s="248">
        <v>49</v>
      </c>
      <c r="C54" s="91" t="str">
        <f>VLOOKUP(B:B,'START_LIST_JUN-ELI'!C:F,2,FALSE)</f>
        <v>BATTILANA Jacinthe</v>
      </c>
      <c r="D54" s="115" t="str">
        <f>VLOOKUP(B:B,'START_LIST_JUN-ELI'!C:F,4,FALSE)</f>
        <v>MORG</v>
      </c>
      <c r="E54" s="12">
        <v>3</v>
      </c>
      <c r="F54" s="44">
        <v>8</v>
      </c>
      <c r="G54" s="204">
        <f t="shared" si="0"/>
        <v>8</v>
      </c>
      <c r="H54" s="40"/>
    </row>
    <row r="55" spans="1:8" ht="16.5" customHeight="1" x14ac:dyDescent="0.3">
      <c r="A55" s="245"/>
      <c r="B55" s="248">
        <v>50</v>
      </c>
      <c r="C55" s="91" t="str">
        <f>VLOOKUP(B:B,'START_LIST_JUN-ELI'!C:F,2,FALSE)</f>
        <v>LYSYUK Martina</v>
      </c>
      <c r="D55" s="115" t="str">
        <f>VLOOKUP(B:B,'START_LIST_JUN-ELI'!C:F,4,FALSE)</f>
        <v>CNM</v>
      </c>
      <c r="E55" s="12">
        <v>2</v>
      </c>
      <c r="F55" s="44">
        <v>5</v>
      </c>
      <c r="G55" s="204">
        <f t="shared" si="0"/>
        <v>5</v>
      </c>
    </row>
    <row r="56" spans="1:8" ht="16.5" customHeight="1" x14ac:dyDescent="0.3">
      <c r="A56" s="245"/>
      <c r="B56" s="248">
        <v>51</v>
      </c>
      <c r="C56" s="91" t="str">
        <f>VLOOKUP(B:B,'START_LIST_JUN-ELI'!C:F,2,FALSE)</f>
        <v>LEONARD Capucine</v>
      </c>
      <c r="D56" s="115" t="str">
        <f>VLOOKUP(B:B,'START_LIST_JUN-ELI'!C:F,4,FALSE)</f>
        <v>ASB</v>
      </c>
      <c r="E56" s="12">
        <v>3</v>
      </c>
      <c r="F56" s="44">
        <v>8</v>
      </c>
      <c r="G56" s="204">
        <f t="shared" si="0"/>
        <v>8</v>
      </c>
    </row>
    <row r="57" spans="1:8" ht="16.5" customHeight="1" x14ac:dyDescent="0.3">
      <c r="A57" s="245"/>
      <c r="B57" s="248">
        <v>52</v>
      </c>
      <c r="C57" s="91" t="str">
        <f>VLOOKUP(B:B,'START_LIST_JUN-ELI'!C:F,2,FALSE)</f>
        <v>BAUER Liliane</v>
      </c>
      <c r="D57" s="115" t="str">
        <f>VLOOKUP(B:B,'START_LIST_JUN-ELI'!C:F,4,FALSE)</f>
        <v>ASB</v>
      </c>
      <c r="E57" s="12">
        <v>3</v>
      </c>
      <c r="F57" s="44">
        <v>8</v>
      </c>
      <c r="G57" s="204">
        <f t="shared" si="0"/>
        <v>8</v>
      </c>
    </row>
    <row r="58" spans="1:8" ht="16.5" customHeight="1" x14ac:dyDescent="0.3">
      <c r="A58" s="245"/>
      <c r="B58" s="248">
        <v>53</v>
      </c>
      <c r="C58" s="91" t="str">
        <f>VLOOKUP(B:B,'START_LIST_JUN-ELI'!C:F,2,FALSE)</f>
        <v>DERY Nili</v>
      </c>
      <c r="D58" s="115" t="str">
        <f>VLOOKUP(B:B,'START_LIST_JUN-ELI'!C:F,4,FALSE)</f>
        <v>GN1885</v>
      </c>
      <c r="E58" s="12">
        <v>2</v>
      </c>
      <c r="F58" s="44">
        <v>5</v>
      </c>
      <c r="G58" s="204">
        <f t="shared" si="0"/>
        <v>5</v>
      </c>
    </row>
    <row r="59" spans="1:8" ht="16.5" customHeight="1" x14ac:dyDescent="0.3">
      <c r="A59" s="245"/>
      <c r="B59" s="248">
        <v>54</v>
      </c>
      <c r="C59" s="91" t="str">
        <f>VLOOKUP(B:B,'START_LIST_JUN-ELI'!C:F,2,FALSE)</f>
        <v>TOBERER Anna-Lisa</v>
      </c>
      <c r="D59" s="115" t="str">
        <f>VLOOKUP(B:B,'START_LIST_JUN-ELI'!C:F,4,FALSE)</f>
        <v>LNZ</v>
      </c>
      <c r="E59" s="12">
        <v>2</v>
      </c>
      <c r="F59" s="44">
        <v>5</v>
      </c>
      <c r="G59" s="204">
        <f t="shared" si="0"/>
        <v>5</v>
      </c>
    </row>
    <row r="60" spans="1:8" ht="16.5" customHeight="1" x14ac:dyDescent="0.3">
      <c r="A60" s="245"/>
      <c r="B60" s="248">
        <v>55</v>
      </c>
      <c r="C60" s="91" t="str">
        <f>VLOOKUP(B:B,'START_LIST_JUN-ELI'!C:F,2,FALSE)</f>
        <v>PORTIER-MARET Noemi</v>
      </c>
      <c r="D60" s="115" t="str">
        <f>VLOOKUP(B:B,'START_LIST_JUN-ELI'!C:F,4,FALSE)</f>
        <v>MN</v>
      </c>
      <c r="E60" s="12">
        <v>2</v>
      </c>
      <c r="F60" s="44">
        <v>5</v>
      </c>
      <c r="G60" s="204">
        <f t="shared" si="0"/>
        <v>5</v>
      </c>
    </row>
    <row r="61" spans="1:8" ht="16.5" customHeight="1" x14ac:dyDescent="0.3">
      <c r="A61" s="245"/>
      <c r="B61" s="248">
        <v>56</v>
      </c>
      <c r="C61" s="91" t="str">
        <f>VLOOKUP(B:B,'START_LIST_JUN-ELI'!C:F,2,FALSE)</f>
        <v>CUENI Anna</v>
      </c>
      <c r="D61" s="115" t="str">
        <f>VLOOKUP(B:B,'START_LIST_JUN-ELI'!C:F,4,FALSE)</f>
        <v>MORG</v>
      </c>
      <c r="E61" s="12">
        <v>3</v>
      </c>
      <c r="F61" s="44">
        <v>8</v>
      </c>
      <c r="G61" s="204">
        <f t="shared" si="0"/>
        <v>8</v>
      </c>
    </row>
    <row r="62" spans="1:8" ht="16.5" customHeight="1" x14ac:dyDescent="0.3">
      <c r="A62" s="245"/>
      <c r="B62" s="248">
        <v>57</v>
      </c>
      <c r="C62" s="91" t="str">
        <f>VLOOKUP(B:B,'START_LIST_JUN-ELI'!C:F,2,FALSE)</f>
        <v>CAREAU Annabelle</v>
      </c>
      <c r="D62" s="115" t="str">
        <f>VLOOKUP(B:B,'START_LIST_JUN-ELI'!C:F,4,FALSE)</f>
        <v>SVB</v>
      </c>
      <c r="E62" s="12">
        <v>3</v>
      </c>
      <c r="F62" s="44">
        <v>8</v>
      </c>
      <c r="G62" s="204">
        <f t="shared" si="0"/>
        <v>8</v>
      </c>
    </row>
    <row r="63" spans="1:8" ht="16.5" customHeight="1" x14ac:dyDescent="0.3">
      <c r="A63" s="245"/>
      <c r="B63" s="248">
        <v>58</v>
      </c>
      <c r="C63" s="91" t="str">
        <f>VLOOKUP(B:B,'START_LIST_JUN-ELI'!C:F,2,FALSE)</f>
        <v>WEBER Mélya</v>
      </c>
      <c r="D63" s="115" t="str">
        <f>VLOOKUP(B:B,'START_LIST_JUN-ELI'!C:F,4,FALSE)</f>
        <v>CNM</v>
      </c>
      <c r="E63" s="12">
        <v>3</v>
      </c>
      <c r="F63" s="44">
        <v>8</v>
      </c>
      <c r="G63" s="204">
        <f t="shared" si="0"/>
        <v>8</v>
      </c>
    </row>
    <row r="64" spans="1:8" ht="16.5" customHeight="1" x14ac:dyDescent="0.3">
      <c r="A64" s="245"/>
      <c r="B64" s="248">
        <v>59</v>
      </c>
      <c r="C64" s="91" t="str">
        <f>VLOOKUP(B:B,'START_LIST_JUN-ELI'!C:F,2,FALSE)</f>
        <v>LLERENA HIDALGO Oceane</v>
      </c>
      <c r="D64" s="115" t="str">
        <f>VLOOKUP(B:B,'START_LIST_JUN-ELI'!C:F,4,FALSE)</f>
        <v>MORG</v>
      </c>
      <c r="E64" s="12">
        <v>3</v>
      </c>
      <c r="F64" s="44">
        <v>8</v>
      </c>
      <c r="G64" s="204">
        <f t="shared" si="0"/>
        <v>8</v>
      </c>
    </row>
    <row r="65" spans="1:7" ht="16.5" customHeight="1" x14ac:dyDescent="0.3">
      <c r="A65" s="245"/>
      <c r="B65" s="248">
        <v>60</v>
      </c>
      <c r="C65" s="91" t="str">
        <f>VLOOKUP(B:B,'START_LIST_JUN-ELI'!C:F,2,FALSE)</f>
        <v>ISLER Meret</v>
      </c>
      <c r="D65" s="115" t="str">
        <f>VLOOKUP(B:B,'START_LIST_JUN-ELI'!C:F,4,FALSE)</f>
        <v>SVB</v>
      </c>
      <c r="E65" s="12">
        <v>2</v>
      </c>
      <c r="F65" s="44">
        <v>5</v>
      </c>
      <c r="G65" s="204">
        <f t="shared" si="0"/>
        <v>5</v>
      </c>
    </row>
    <row r="66" spans="1:7" ht="16.5" customHeight="1" x14ac:dyDescent="0.3">
      <c r="A66" s="245"/>
      <c r="B66" s="248">
        <v>61</v>
      </c>
      <c r="C66" s="91" t="str">
        <f>VLOOKUP(B:B,'START_LIST_JUN-ELI'!C:F,2,FALSE)</f>
        <v>URSPRUNG Svea</v>
      </c>
      <c r="D66" s="115" t="str">
        <f>VLOOKUP(B:B,'START_LIST_JUN-ELI'!C:F,4,FALSE)</f>
        <v>MORG</v>
      </c>
      <c r="E66" s="12">
        <v>2</v>
      </c>
      <c r="F66" s="44">
        <v>5</v>
      </c>
      <c r="G66" s="204">
        <f t="shared" si="0"/>
        <v>5</v>
      </c>
    </row>
    <row r="67" spans="1:7" ht="16.5" customHeight="1" x14ac:dyDescent="0.3">
      <c r="A67" s="245"/>
      <c r="B67" s="248">
        <v>62</v>
      </c>
      <c r="C67" s="91" t="str">
        <f>VLOOKUP(B:B,'START_LIST_JUN-ELI'!C:F,2,FALSE)</f>
        <v>RADAELLI Giulia</v>
      </c>
      <c r="D67" s="115" t="str">
        <f>VLOOKUP(B:B,'START_LIST_JUN-ELI'!C:F,4,FALSE)</f>
        <v>LUG</v>
      </c>
      <c r="E67" s="12">
        <v>3</v>
      </c>
      <c r="F67" s="44">
        <v>8</v>
      </c>
      <c r="G67" s="204">
        <f t="shared" si="0"/>
        <v>8</v>
      </c>
    </row>
    <row r="68" spans="1:7" ht="16.5" customHeight="1" x14ac:dyDescent="0.3">
      <c r="A68" s="245"/>
      <c r="B68" s="248">
        <v>63</v>
      </c>
      <c r="C68" s="91" t="str">
        <f>VLOOKUP(B:B,'START_LIST_JUN-ELI'!C:F,2,FALSE)</f>
        <v>COSENTINO Francesco</v>
      </c>
      <c r="D68" s="115" t="str">
        <f>VLOOKUP(B:B,'START_LIST_JUN-ELI'!C:F,4,FALSE)</f>
        <v>SVB</v>
      </c>
      <c r="E68" s="12" t="s">
        <v>322</v>
      </c>
      <c r="F68" s="44" t="s">
        <v>322</v>
      </c>
      <c r="G68" s="204" t="str">
        <f t="shared" si="0"/>
        <v/>
      </c>
    </row>
    <row r="69" spans="1:7" ht="16.5" hidden="1" customHeight="1" x14ac:dyDescent="0.3">
      <c r="A69" s="245"/>
      <c r="B69" s="248">
        <v>64</v>
      </c>
      <c r="C69" s="91" t="e">
        <f>VLOOKUP(B:B,'START_LIST_JUN-ELI'!C:F,2,FALSE)</f>
        <v>#N/A</v>
      </c>
      <c r="D69" s="115" t="e">
        <f>VLOOKUP(B:B,'START_LIST_JUN-ELI'!C:F,4,FALSE)</f>
        <v>#N/A</v>
      </c>
      <c r="E69" s="12"/>
      <c r="F69" s="44"/>
      <c r="G69" s="204">
        <f t="shared" si="0"/>
        <v>0</v>
      </c>
    </row>
    <row r="70" spans="1:7" ht="16.5" hidden="1" customHeight="1" x14ac:dyDescent="0.3">
      <c r="A70" s="245"/>
      <c r="B70" s="248">
        <v>65</v>
      </c>
      <c r="C70" s="91" t="e">
        <f>VLOOKUP(B:B,'START_LIST_JUN-ELI'!C:F,2,FALSE)</f>
        <v>#N/A</v>
      </c>
      <c r="D70" s="115" t="e">
        <f>VLOOKUP(B:B,'START_LIST_JUN-ELI'!C:F,4,FALSE)</f>
        <v>#N/A</v>
      </c>
      <c r="E70" s="12"/>
      <c r="F70" s="44"/>
      <c r="G70" s="204">
        <f t="shared" si="0"/>
        <v>0</v>
      </c>
    </row>
    <row r="71" spans="1:7" ht="16.5" hidden="1" customHeight="1" x14ac:dyDescent="0.3">
      <c r="A71" s="245"/>
      <c r="B71" s="248">
        <v>66</v>
      </c>
      <c r="C71" s="91" t="e">
        <f>VLOOKUP(B:B,'START_LIST_JUN-ELI'!C:F,2,FALSE)</f>
        <v>#N/A</v>
      </c>
      <c r="D71" s="115" t="e">
        <f>VLOOKUP(B:B,'START_LIST_JUN-ELI'!C:F,4,FALSE)</f>
        <v>#N/A</v>
      </c>
      <c r="E71" s="12"/>
      <c r="F71" s="44"/>
      <c r="G71" s="204">
        <f t="shared" si="0"/>
        <v>0</v>
      </c>
    </row>
    <row r="72" spans="1:7" ht="16.5" hidden="1" customHeight="1" x14ac:dyDescent="0.3">
      <c r="A72" s="245"/>
      <c r="B72" s="248">
        <v>67</v>
      </c>
      <c r="C72" s="91" t="e">
        <f>VLOOKUP(B:B,'START_LIST_JUN-ELI'!C:F,2,FALSE)</f>
        <v>#N/A</v>
      </c>
      <c r="D72" s="115" t="e">
        <f>VLOOKUP(B:B,'START_LIST_JUN-ELI'!C:F,4,FALSE)</f>
        <v>#N/A</v>
      </c>
      <c r="E72" s="12"/>
      <c r="F72" s="44"/>
      <c r="G72" s="204">
        <f t="shared" ref="G72:G135" si="1">F72</f>
        <v>0</v>
      </c>
    </row>
    <row r="73" spans="1:7" ht="16.5" hidden="1" customHeight="1" x14ac:dyDescent="0.3">
      <c r="A73" s="245"/>
      <c r="B73" s="248">
        <v>68</v>
      </c>
      <c r="C73" s="91" t="e">
        <f>VLOOKUP(B:B,'START_LIST_JUN-ELI'!C:F,2,FALSE)</f>
        <v>#N/A</v>
      </c>
      <c r="D73" s="115" t="e">
        <f>VLOOKUP(B:B,'START_LIST_JUN-ELI'!C:F,4,FALSE)</f>
        <v>#N/A</v>
      </c>
      <c r="E73" s="12"/>
      <c r="F73" s="44"/>
      <c r="G73" s="204">
        <f t="shared" si="1"/>
        <v>0</v>
      </c>
    </row>
    <row r="74" spans="1:7" ht="16.5" hidden="1" customHeight="1" x14ac:dyDescent="0.3">
      <c r="A74" s="245"/>
      <c r="B74" s="248">
        <v>69</v>
      </c>
      <c r="C74" s="91" t="e">
        <f>VLOOKUP(B:B,'START_LIST_JUN-ELI'!C:F,2,FALSE)</f>
        <v>#N/A</v>
      </c>
      <c r="D74" s="115" t="e">
        <f>VLOOKUP(B:B,'START_LIST_JUN-ELI'!C:F,4,FALSE)</f>
        <v>#N/A</v>
      </c>
      <c r="E74" s="12"/>
      <c r="F74" s="44"/>
      <c r="G74" s="204">
        <f t="shared" si="1"/>
        <v>0</v>
      </c>
    </row>
    <row r="75" spans="1:7" ht="16.5" hidden="1" customHeight="1" x14ac:dyDescent="0.3">
      <c r="A75" s="245"/>
      <c r="B75" s="248">
        <v>70</v>
      </c>
      <c r="C75" s="91" t="e">
        <f>VLOOKUP(B:B,'START_LIST_JUN-ELI'!C:F,2,FALSE)</f>
        <v>#N/A</v>
      </c>
      <c r="D75" s="115" t="e">
        <f>VLOOKUP(B:B,'START_LIST_JUN-ELI'!C:F,4,FALSE)</f>
        <v>#N/A</v>
      </c>
      <c r="E75" s="12"/>
      <c r="F75" s="44"/>
      <c r="G75" s="204">
        <f t="shared" si="1"/>
        <v>0</v>
      </c>
    </row>
    <row r="76" spans="1:7" ht="16.5" hidden="1" customHeight="1" x14ac:dyDescent="0.3">
      <c r="A76" s="245"/>
      <c r="B76" s="248">
        <v>71</v>
      </c>
      <c r="C76" s="91" t="e">
        <f>VLOOKUP(B:B,'START_LIST_JUN-ELI'!C:F,2,FALSE)</f>
        <v>#N/A</v>
      </c>
      <c r="D76" s="115" t="e">
        <f>VLOOKUP(B:B,'START_LIST_JUN-ELI'!C:F,4,FALSE)</f>
        <v>#N/A</v>
      </c>
      <c r="E76" s="12"/>
      <c r="F76" s="44"/>
      <c r="G76" s="204">
        <f t="shared" si="1"/>
        <v>0</v>
      </c>
    </row>
    <row r="77" spans="1:7" ht="16.5" hidden="1" customHeight="1" thickBot="1" x14ac:dyDescent="0.35">
      <c r="A77" s="245"/>
      <c r="B77" s="248">
        <v>72</v>
      </c>
      <c r="C77" s="91" t="e">
        <f>VLOOKUP(B:B,'START_LIST_JUN-ELI'!C:F,2,FALSE)</f>
        <v>#N/A</v>
      </c>
      <c r="D77" s="115" t="e">
        <f>VLOOKUP(B:B,'START_LIST_JUN-ELI'!C:F,4,FALSE)</f>
        <v>#N/A</v>
      </c>
      <c r="E77" s="12"/>
      <c r="F77" s="44"/>
      <c r="G77" s="204">
        <f t="shared" si="1"/>
        <v>0</v>
      </c>
    </row>
    <row r="78" spans="1:7" ht="16.5" hidden="1" customHeight="1" thickBot="1" x14ac:dyDescent="0.35">
      <c r="A78" s="245"/>
      <c r="B78" s="248">
        <v>73</v>
      </c>
      <c r="C78" s="91" t="e">
        <f>VLOOKUP(B:B,'START_LIST_JUN-ELI'!C:F,2,FALSE)</f>
        <v>#N/A</v>
      </c>
      <c r="D78" s="115" t="e">
        <f>VLOOKUP(B:B,'START_LIST_JUN-ELI'!C:F,4,FALSE)</f>
        <v>#N/A</v>
      </c>
      <c r="E78" s="12"/>
      <c r="F78" s="44"/>
      <c r="G78" s="204">
        <f t="shared" si="1"/>
        <v>0</v>
      </c>
    </row>
    <row r="79" spans="1:7" ht="16.5" hidden="1" customHeight="1" thickBot="1" x14ac:dyDescent="0.35">
      <c r="A79" s="245"/>
      <c r="B79" s="248">
        <v>74</v>
      </c>
      <c r="C79" s="91" t="e">
        <f>VLOOKUP(B:B,'START_LIST_JUN-ELI'!C:F,2,FALSE)</f>
        <v>#N/A</v>
      </c>
      <c r="D79" s="115" t="e">
        <f>VLOOKUP(B:B,'START_LIST_JUN-ELI'!C:F,4,FALSE)</f>
        <v>#N/A</v>
      </c>
      <c r="E79" s="12"/>
      <c r="F79" s="44"/>
      <c r="G79" s="204">
        <f t="shared" si="1"/>
        <v>0</v>
      </c>
    </row>
    <row r="80" spans="1:7" ht="16.5" hidden="1" customHeight="1" thickBot="1" x14ac:dyDescent="0.35">
      <c r="A80" s="245"/>
      <c r="B80" s="248">
        <v>75</v>
      </c>
      <c r="C80" s="91" t="e">
        <f>VLOOKUP(B:B,'START_LIST_JUN-ELI'!C:F,2,FALSE)</f>
        <v>#N/A</v>
      </c>
      <c r="D80" s="115" t="e">
        <f>VLOOKUP(B:B,'START_LIST_JUN-ELI'!C:F,4,FALSE)</f>
        <v>#N/A</v>
      </c>
      <c r="E80" s="12"/>
      <c r="F80" s="44"/>
      <c r="G80" s="204">
        <f t="shared" si="1"/>
        <v>0</v>
      </c>
    </row>
    <row r="81" spans="1:7" ht="16.5" hidden="1" customHeight="1" thickBot="1" x14ac:dyDescent="0.35">
      <c r="A81" s="245"/>
      <c r="B81" s="248">
        <v>76</v>
      </c>
      <c r="C81" s="91" t="e">
        <f>VLOOKUP(B:B,'START_LIST_JUN-ELI'!C:F,2,FALSE)</f>
        <v>#N/A</v>
      </c>
      <c r="D81" s="115" t="e">
        <f>VLOOKUP(B:B,'START_LIST_JUN-ELI'!C:F,4,FALSE)</f>
        <v>#N/A</v>
      </c>
      <c r="E81" s="12"/>
      <c r="F81" s="44"/>
      <c r="G81" s="204">
        <f t="shared" si="1"/>
        <v>0</v>
      </c>
    </row>
    <row r="82" spans="1:7" ht="16.5" hidden="1" customHeight="1" thickBot="1" x14ac:dyDescent="0.35">
      <c r="A82" s="245"/>
      <c r="B82" s="248">
        <v>77</v>
      </c>
      <c r="C82" s="91" t="e">
        <f>VLOOKUP(B:B,'START_LIST_JUN-ELI'!C:F,2,FALSE)</f>
        <v>#N/A</v>
      </c>
      <c r="D82" s="115" t="e">
        <f>VLOOKUP(B:B,'START_LIST_JUN-ELI'!C:F,4,FALSE)</f>
        <v>#N/A</v>
      </c>
      <c r="E82" s="12"/>
      <c r="F82" s="44"/>
      <c r="G82" s="204">
        <f t="shared" si="1"/>
        <v>0</v>
      </c>
    </row>
    <row r="83" spans="1:7" ht="16.5" hidden="1" customHeight="1" thickBot="1" x14ac:dyDescent="0.35">
      <c r="A83" s="245"/>
      <c r="B83" s="248">
        <v>78</v>
      </c>
      <c r="C83" s="91" t="e">
        <f>VLOOKUP(B:B,'START_LIST_JUN-ELI'!C:F,2,FALSE)</f>
        <v>#N/A</v>
      </c>
      <c r="D83" s="115" t="e">
        <f>VLOOKUP(B:B,'START_LIST_JUN-ELI'!C:F,4,FALSE)</f>
        <v>#N/A</v>
      </c>
      <c r="E83" s="12"/>
      <c r="F83" s="44"/>
      <c r="G83" s="204">
        <f t="shared" si="1"/>
        <v>0</v>
      </c>
    </row>
    <row r="84" spans="1:7" ht="16.5" hidden="1" customHeight="1" thickBot="1" x14ac:dyDescent="0.35">
      <c r="A84" s="245"/>
      <c r="B84" s="248">
        <v>79</v>
      </c>
      <c r="C84" s="91" t="e">
        <f>VLOOKUP(B:B,'START_LIST_JUN-ELI'!C:F,2,FALSE)</f>
        <v>#N/A</v>
      </c>
      <c r="D84" s="115" t="e">
        <f>VLOOKUP(B:B,'START_LIST_JUN-ELI'!C:F,4,FALSE)</f>
        <v>#N/A</v>
      </c>
      <c r="E84" s="12"/>
      <c r="F84" s="44"/>
      <c r="G84" s="204">
        <f t="shared" si="1"/>
        <v>0</v>
      </c>
    </row>
    <row r="85" spans="1:7" ht="16.5" hidden="1" customHeight="1" thickBot="1" x14ac:dyDescent="0.35">
      <c r="A85" s="245"/>
      <c r="B85" s="248">
        <v>80</v>
      </c>
      <c r="C85" s="91" t="e">
        <f>VLOOKUP(B:B,'START_LIST_JUN-ELI'!C:F,2,FALSE)</f>
        <v>#N/A</v>
      </c>
      <c r="D85" s="115" t="e">
        <f>VLOOKUP(B:B,'START_LIST_JUN-ELI'!C:F,4,FALSE)</f>
        <v>#N/A</v>
      </c>
      <c r="E85" s="12"/>
      <c r="F85" s="44"/>
      <c r="G85" s="204">
        <f t="shared" si="1"/>
        <v>0</v>
      </c>
    </row>
    <row r="86" spans="1:7" ht="16.5" hidden="1" customHeight="1" thickBot="1" x14ac:dyDescent="0.35">
      <c r="A86" s="245"/>
      <c r="B86" s="248">
        <v>81</v>
      </c>
      <c r="C86" s="91" t="e">
        <f>VLOOKUP(B:B,'START_LIST_JUN-ELI'!C:F,2,FALSE)</f>
        <v>#N/A</v>
      </c>
      <c r="D86" s="115" t="e">
        <f>VLOOKUP(B:B,'START_LIST_JUN-ELI'!C:F,4,FALSE)</f>
        <v>#N/A</v>
      </c>
      <c r="E86" s="12"/>
      <c r="F86" s="44"/>
      <c r="G86" s="204">
        <f t="shared" si="1"/>
        <v>0</v>
      </c>
    </row>
    <row r="87" spans="1:7" ht="16.5" hidden="1" customHeight="1" thickBot="1" x14ac:dyDescent="0.35">
      <c r="A87" s="245"/>
      <c r="B87" s="248">
        <v>82</v>
      </c>
      <c r="C87" s="91" t="e">
        <f>VLOOKUP(B:B,'START_LIST_JUN-ELI'!C:F,2,FALSE)</f>
        <v>#N/A</v>
      </c>
      <c r="D87" s="115" t="e">
        <f>VLOOKUP(B:B,'START_LIST_JUN-ELI'!C:F,4,FALSE)</f>
        <v>#N/A</v>
      </c>
      <c r="E87" s="12"/>
      <c r="F87" s="44"/>
      <c r="G87" s="204">
        <f t="shared" si="1"/>
        <v>0</v>
      </c>
    </row>
    <row r="88" spans="1:7" ht="16.5" hidden="1" customHeight="1" thickBot="1" x14ac:dyDescent="0.35">
      <c r="A88" s="245"/>
      <c r="B88" s="248">
        <v>83</v>
      </c>
      <c r="C88" s="91" t="e">
        <f>VLOOKUP(B:B,'START_LIST_JUN-ELI'!C:F,2,FALSE)</f>
        <v>#N/A</v>
      </c>
      <c r="D88" s="115" t="e">
        <f>VLOOKUP(B:B,'START_LIST_JUN-ELI'!C:F,4,FALSE)</f>
        <v>#N/A</v>
      </c>
      <c r="E88" s="12"/>
      <c r="F88" s="44"/>
      <c r="G88" s="204">
        <f t="shared" si="1"/>
        <v>0</v>
      </c>
    </row>
    <row r="89" spans="1:7" ht="16.5" hidden="1" customHeight="1" thickBot="1" x14ac:dyDescent="0.35">
      <c r="A89" s="245"/>
      <c r="B89" s="248">
        <v>84</v>
      </c>
      <c r="C89" s="91" t="e">
        <f>VLOOKUP(B:B,'START_LIST_JUN-ELI'!C:F,2,FALSE)</f>
        <v>#N/A</v>
      </c>
      <c r="D89" s="115" t="e">
        <f>VLOOKUP(B:B,'START_LIST_JUN-ELI'!C:F,4,FALSE)</f>
        <v>#N/A</v>
      </c>
      <c r="E89" s="12"/>
      <c r="F89" s="44"/>
      <c r="G89" s="204">
        <f t="shared" si="1"/>
        <v>0</v>
      </c>
    </row>
    <row r="90" spans="1:7" ht="16.5" hidden="1" customHeight="1" thickBot="1" x14ac:dyDescent="0.35">
      <c r="A90" s="245"/>
      <c r="B90" s="248">
        <v>85</v>
      </c>
      <c r="C90" s="91" t="e">
        <f>VLOOKUP(B:B,'START_LIST_JUN-ELI'!C:F,2,FALSE)</f>
        <v>#N/A</v>
      </c>
      <c r="D90" s="115" t="e">
        <f>VLOOKUP(B:B,'START_LIST_JUN-ELI'!C:F,4,FALSE)</f>
        <v>#N/A</v>
      </c>
      <c r="E90" s="12"/>
      <c r="F90" s="44"/>
      <c r="G90" s="204">
        <f t="shared" si="1"/>
        <v>0</v>
      </c>
    </row>
    <row r="91" spans="1:7" ht="16.5" hidden="1" customHeight="1" thickBot="1" x14ac:dyDescent="0.35">
      <c r="A91" s="245"/>
      <c r="B91" s="248">
        <v>86</v>
      </c>
      <c r="C91" s="91" t="e">
        <f>VLOOKUP(B:B,'START_LIST_JUN-ELI'!C:F,2,FALSE)</f>
        <v>#N/A</v>
      </c>
      <c r="D91" s="115" t="e">
        <f>VLOOKUP(B:B,'START_LIST_JUN-ELI'!C:F,4,FALSE)</f>
        <v>#N/A</v>
      </c>
      <c r="E91" s="12"/>
      <c r="F91" s="44"/>
      <c r="G91" s="204">
        <f t="shared" si="1"/>
        <v>0</v>
      </c>
    </row>
    <row r="92" spans="1:7" ht="16.5" hidden="1" customHeight="1" thickBot="1" x14ac:dyDescent="0.35">
      <c r="A92" s="245"/>
      <c r="B92" s="248">
        <v>87</v>
      </c>
      <c r="C92" s="91" t="e">
        <f>VLOOKUP(B:B,'START_LIST_JUN-ELI'!C:F,2,FALSE)</f>
        <v>#N/A</v>
      </c>
      <c r="D92" s="115" t="e">
        <f>VLOOKUP(B:B,'START_LIST_JUN-ELI'!C:F,4,FALSE)</f>
        <v>#N/A</v>
      </c>
      <c r="E92" s="12"/>
      <c r="F92" s="44"/>
      <c r="G92" s="204">
        <f t="shared" si="1"/>
        <v>0</v>
      </c>
    </row>
    <row r="93" spans="1:7" ht="16.5" hidden="1" customHeight="1" thickBot="1" x14ac:dyDescent="0.35">
      <c r="A93" s="245"/>
      <c r="B93" s="248">
        <v>88</v>
      </c>
      <c r="C93" s="91" t="e">
        <f>VLOOKUP(B:B,'START_LIST_JUN-ELI'!C:F,2,FALSE)</f>
        <v>#N/A</v>
      </c>
      <c r="D93" s="115" t="e">
        <f>VLOOKUP(B:B,'START_LIST_JUN-ELI'!C:F,4,FALSE)</f>
        <v>#N/A</v>
      </c>
      <c r="E93" s="12"/>
      <c r="F93" s="44"/>
      <c r="G93" s="204">
        <f t="shared" si="1"/>
        <v>0</v>
      </c>
    </row>
    <row r="94" spans="1:7" ht="16.5" hidden="1" customHeight="1" thickBot="1" x14ac:dyDescent="0.35">
      <c r="A94" s="245"/>
      <c r="B94" s="248">
        <v>89</v>
      </c>
      <c r="C94" s="91" t="e">
        <f>VLOOKUP(B:B,'START_LIST_JUN-ELI'!C:F,2,FALSE)</f>
        <v>#N/A</v>
      </c>
      <c r="D94" s="115" t="e">
        <f>VLOOKUP(B:B,'START_LIST_JUN-ELI'!C:F,4,FALSE)</f>
        <v>#N/A</v>
      </c>
      <c r="E94" s="12"/>
      <c r="F94" s="44"/>
      <c r="G94" s="204">
        <f t="shared" si="1"/>
        <v>0</v>
      </c>
    </row>
    <row r="95" spans="1:7" ht="16.5" hidden="1" customHeight="1" thickBot="1" x14ac:dyDescent="0.35">
      <c r="A95" s="245"/>
      <c r="B95" s="248">
        <v>90</v>
      </c>
      <c r="C95" s="91" t="e">
        <f>VLOOKUP(B:B,'START_LIST_JUN-ELI'!C:F,2,FALSE)</f>
        <v>#N/A</v>
      </c>
      <c r="D95" s="115" t="e">
        <f>VLOOKUP(B:B,'START_LIST_JUN-ELI'!C:F,4,FALSE)</f>
        <v>#N/A</v>
      </c>
      <c r="E95" s="12"/>
      <c r="F95" s="44"/>
      <c r="G95" s="204">
        <f t="shared" si="1"/>
        <v>0</v>
      </c>
    </row>
    <row r="96" spans="1:7" ht="16.5" hidden="1" customHeight="1" thickBot="1" x14ac:dyDescent="0.35">
      <c r="A96" s="245"/>
      <c r="B96" s="248">
        <v>91</v>
      </c>
      <c r="C96" s="91" t="e">
        <f>VLOOKUP(B:B,'START_LIST_JUN-ELI'!C:F,2,FALSE)</f>
        <v>#N/A</v>
      </c>
      <c r="D96" s="115" t="e">
        <f>VLOOKUP(B:B,'START_LIST_JUN-ELI'!C:F,4,FALSE)</f>
        <v>#N/A</v>
      </c>
      <c r="E96" s="12"/>
      <c r="F96" s="44"/>
      <c r="G96" s="204">
        <f t="shared" si="1"/>
        <v>0</v>
      </c>
    </row>
    <row r="97" spans="1:7" ht="16.5" hidden="1" customHeight="1" thickBot="1" x14ac:dyDescent="0.35">
      <c r="A97" s="245"/>
      <c r="B97" s="248">
        <v>92</v>
      </c>
      <c r="C97" s="91" t="e">
        <f>VLOOKUP(B:B,'START_LIST_JUN-ELI'!C:F,2,FALSE)</f>
        <v>#N/A</v>
      </c>
      <c r="D97" s="115" t="e">
        <f>VLOOKUP(B:B,'START_LIST_JUN-ELI'!C:F,4,FALSE)</f>
        <v>#N/A</v>
      </c>
      <c r="E97" s="12"/>
      <c r="F97" s="44"/>
      <c r="G97" s="204">
        <f t="shared" si="1"/>
        <v>0</v>
      </c>
    </row>
    <row r="98" spans="1:7" ht="16.5" hidden="1" customHeight="1" thickBot="1" x14ac:dyDescent="0.35">
      <c r="A98" s="245"/>
      <c r="B98" s="248">
        <v>93</v>
      </c>
      <c r="C98" s="91" t="e">
        <f>VLOOKUP(B:B,'START_LIST_JUN-ELI'!C:F,2,FALSE)</f>
        <v>#N/A</v>
      </c>
      <c r="D98" s="115" t="e">
        <f>VLOOKUP(B:B,'START_LIST_JUN-ELI'!C:F,4,FALSE)</f>
        <v>#N/A</v>
      </c>
      <c r="E98" s="12"/>
      <c r="F98" s="44"/>
      <c r="G98" s="204">
        <f t="shared" si="1"/>
        <v>0</v>
      </c>
    </row>
    <row r="99" spans="1:7" ht="16.5" hidden="1" customHeight="1" thickBot="1" x14ac:dyDescent="0.35">
      <c r="A99" s="245"/>
      <c r="B99" s="248">
        <v>94</v>
      </c>
      <c r="C99" s="91" t="e">
        <f>VLOOKUP(B:B,'START_LIST_JUN-ELI'!C:F,2,FALSE)</f>
        <v>#N/A</v>
      </c>
      <c r="D99" s="115" t="e">
        <f>VLOOKUP(B:B,'START_LIST_JUN-ELI'!C:F,4,FALSE)</f>
        <v>#N/A</v>
      </c>
      <c r="E99" s="12"/>
      <c r="F99" s="44"/>
      <c r="G99" s="204">
        <f t="shared" si="1"/>
        <v>0</v>
      </c>
    </row>
    <row r="100" spans="1:7" ht="16.5" hidden="1" customHeight="1" thickBot="1" x14ac:dyDescent="0.35">
      <c r="A100" s="245"/>
      <c r="B100" s="248">
        <v>95</v>
      </c>
      <c r="C100" s="91" t="e">
        <f>VLOOKUP(B:B,'START_LIST_JUN-ELI'!C:F,2,FALSE)</f>
        <v>#N/A</v>
      </c>
      <c r="D100" s="115" t="e">
        <f>VLOOKUP(B:B,'START_LIST_JUN-ELI'!C:F,4,FALSE)</f>
        <v>#N/A</v>
      </c>
      <c r="E100" s="12"/>
      <c r="F100" s="44"/>
      <c r="G100" s="204">
        <f t="shared" si="1"/>
        <v>0</v>
      </c>
    </row>
    <row r="101" spans="1:7" ht="16.5" hidden="1" customHeight="1" thickBot="1" x14ac:dyDescent="0.35">
      <c r="A101" s="245"/>
      <c r="B101" s="248">
        <v>96</v>
      </c>
      <c r="C101" s="91" t="e">
        <f>VLOOKUP(B:B,'START_LIST_JUN-ELI'!C:F,2,FALSE)</f>
        <v>#N/A</v>
      </c>
      <c r="D101" s="115" t="e">
        <f>VLOOKUP(B:B,'START_LIST_JUN-ELI'!C:F,4,FALSE)</f>
        <v>#N/A</v>
      </c>
      <c r="E101" s="12"/>
      <c r="F101" s="44"/>
      <c r="G101" s="204">
        <f t="shared" si="1"/>
        <v>0</v>
      </c>
    </row>
    <row r="102" spans="1:7" ht="16.5" hidden="1" customHeight="1" thickBot="1" x14ac:dyDescent="0.35">
      <c r="A102" s="245"/>
      <c r="B102" s="248">
        <v>97</v>
      </c>
      <c r="C102" s="91" t="e">
        <f>VLOOKUP(B:B,'START_LIST_JUN-ELI'!C:F,2,FALSE)</f>
        <v>#N/A</v>
      </c>
      <c r="D102" s="115" t="e">
        <f>VLOOKUP(B:B,'START_LIST_JUN-ELI'!C:F,4,FALSE)</f>
        <v>#N/A</v>
      </c>
      <c r="E102" s="12"/>
      <c r="F102" s="44"/>
      <c r="G102" s="204">
        <f t="shared" si="1"/>
        <v>0</v>
      </c>
    </row>
    <row r="103" spans="1:7" ht="16.5" hidden="1" customHeight="1" thickBot="1" x14ac:dyDescent="0.35">
      <c r="A103" s="245"/>
      <c r="B103" s="248">
        <v>98</v>
      </c>
      <c r="C103" s="91" t="e">
        <f>VLOOKUP(B:B,'START_LIST_JUN-ELI'!C:F,2,FALSE)</f>
        <v>#N/A</v>
      </c>
      <c r="D103" s="115" t="e">
        <f>VLOOKUP(B:B,'START_LIST_JUN-ELI'!C:F,4,FALSE)</f>
        <v>#N/A</v>
      </c>
      <c r="E103" s="12"/>
      <c r="F103" s="44"/>
      <c r="G103" s="204">
        <f t="shared" si="1"/>
        <v>0</v>
      </c>
    </row>
    <row r="104" spans="1:7" ht="16.5" hidden="1" customHeight="1" thickBot="1" x14ac:dyDescent="0.35">
      <c r="A104" s="245"/>
      <c r="B104" s="248">
        <v>99</v>
      </c>
      <c r="C104" s="91" t="e">
        <f>VLOOKUP(B:B,'START_LIST_JUN-ELI'!C:F,2,FALSE)</f>
        <v>#N/A</v>
      </c>
      <c r="D104" s="115" t="e">
        <f>VLOOKUP(B:B,'START_LIST_JUN-ELI'!C:F,4,FALSE)</f>
        <v>#N/A</v>
      </c>
      <c r="E104" s="12"/>
      <c r="F104" s="44"/>
      <c r="G104" s="204">
        <f t="shared" si="1"/>
        <v>0</v>
      </c>
    </row>
    <row r="105" spans="1:7" ht="16.5" hidden="1" customHeight="1" thickBot="1" x14ac:dyDescent="0.35">
      <c r="A105" s="245"/>
      <c r="B105" s="248">
        <v>100</v>
      </c>
      <c r="C105" s="91" t="e">
        <f>VLOOKUP(B:B,'START_LIST_JUN-ELI'!C:F,2,FALSE)</f>
        <v>#N/A</v>
      </c>
      <c r="D105" s="115" t="e">
        <f>VLOOKUP(B:B,'START_LIST_JUN-ELI'!C:F,4,FALSE)</f>
        <v>#N/A</v>
      </c>
      <c r="E105" s="12"/>
      <c r="F105" s="44"/>
      <c r="G105" s="204">
        <f t="shared" si="1"/>
        <v>0</v>
      </c>
    </row>
    <row r="106" spans="1:7" ht="16.5" hidden="1" customHeight="1" thickBot="1" x14ac:dyDescent="0.35">
      <c r="A106" s="245"/>
      <c r="B106" s="248">
        <v>101</v>
      </c>
      <c r="C106" s="91" t="e">
        <f>VLOOKUP(B:B,'START_LIST_JUN-ELI'!C:F,2,FALSE)</f>
        <v>#N/A</v>
      </c>
      <c r="D106" s="115" t="e">
        <f>VLOOKUP(B:B,'START_LIST_JUN-ELI'!C:F,4,FALSE)</f>
        <v>#N/A</v>
      </c>
      <c r="E106" s="12"/>
      <c r="F106" s="44"/>
      <c r="G106" s="204">
        <f t="shared" si="1"/>
        <v>0</v>
      </c>
    </row>
    <row r="107" spans="1:7" ht="16.5" hidden="1" customHeight="1" thickBot="1" x14ac:dyDescent="0.35">
      <c r="A107" s="245"/>
      <c r="B107" s="248">
        <v>102</v>
      </c>
      <c r="C107" s="91" t="e">
        <f>VLOOKUP(B:B,'START_LIST_JUN-ELI'!C:F,2,FALSE)</f>
        <v>#N/A</v>
      </c>
      <c r="D107" s="115" t="e">
        <f>VLOOKUP(B:B,'START_LIST_JUN-ELI'!C:F,4,FALSE)</f>
        <v>#N/A</v>
      </c>
      <c r="E107" s="12"/>
      <c r="F107" s="44"/>
      <c r="G107" s="204">
        <f t="shared" si="1"/>
        <v>0</v>
      </c>
    </row>
    <row r="108" spans="1:7" ht="16.5" hidden="1" customHeight="1" thickBot="1" x14ac:dyDescent="0.35">
      <c r="A108" s="245"/>
      <c r="B108" s="248">
        <v>103</v>
      </c>
      <c r="C108" s="91" t="e">
        <f>VLOOKUP(B:B,'START_LIST_JUN-ELI'!C:F,2,FALSE)</f>
        <v>#N/A</v>
      </c>
      <c r="D108" s="115" t="e">
        <f>VLOOKUP(B:B,'START_LIST_JUN-ELI'!C:F,4,FALSE)</f>
        <v>#N/A</v>
      </c>
      <c r="E108" s="12"/>
      <c r="F108" s="44"/>
      <c r="G108" s="204">
        <f t="shared" si="1"/>
        <v>0</v>
      </c>
    </row>
    <row r="109" spans="1:7" ht="16.5" hidden="1" customHeight="1" thickBot="1" x14ac:dyDescent="0.35">
      <c r="A109" s="245"/>
      <c r="B109" s="248">
        <v>104</v>
      </c>
      <c r="C109" s="91" t="e">
        <f>VLOOKUP(B:B,'START_LIST_JUN-ELI'!C:F,2,FALSE)</f>
        <v>#N/A</v>
      </c>
      <c r="D109" s="115" t="e">
        <f>VLOOKUP(B:B,'START_LIST_JUN-ELI'!C:F,4,FALSE)</f>
        <v>#N/A</v>
      </c>
      <c r="E109" s="12"/>
      <c r="F109" s="44"/>
      <c r="G109" s="204">
        <f t="shared" si="1"/>
        <v>0</v>
      </c>
    </row>
    <row r="110" spans="1:7" ht="16.5" hidden="1" customHeight="1" thickBot="1" x14ac:dyDescent="0.35">
      <c r="A110" s="245"/>
      <c r="B110" s="248">
        <v>105</v>
      </c>
      <c r="C110" s="91" t="e">
        <f>VLOOKUP(B:B,'START_LIST_JUN-ELI'!C:F,2,FALSE)</f>
        <v>#N/A</v>
      </c>
      <c r="D110" s="115" t="e">
        <f>VLOOKUP(B:B,'START_LIST_JUN-ELI'!C:F,4,FALSE)</f>
        <v>#N/A</v>
      </c>
      <c r="E110" s="12"/>
      <c r="F110" s="44"/>
      <c r="G110" s="204">
        <f t="shared" si="1"/>
        <v>0</v>
      </c>
    </row>
    <row r="111" spans="1:7" ht="16.5" hidden="1" customHeight="1" thickBot="1" x14ac:dyDescent="0.35">
      <c r="A111" s="245"/>
      <c r="B111" s="248">
        <v>106</v>
      </c>
      <c r="C111" s="91" t="e">
        <f>VLOOKUP(B:B,'START_LIST_JUN-ELI'!C:F,2,FALSE)</f>
        <v>#N/A</v>
      </c>
      <c r="D111" s="115" t="e">
        <f>VLOOKUP(B:B,'START_LIST_JUN-ELI'!C:F,4,FALSE)</f>
        <v>#N/A</v>
      </c>
      <c r="E111" s="12"/>
      <c r="F111" s="44"/>
      <c r="G111" s="204">
        <f t="shared" si="1"/>
        <v>0</v>
      </c>
    </row>
    <row r="112" spans="1:7" ht="16.5" hidden="1" customHeight="1" thickBot="1" x14ac:dyDescent="0.35">
      <c r="A112" s="245"/>
      <c r="B112" s="248">
        <v>107</v>
      </c>
      <c r="C112" s="91" t="e">
        <f>VLOOKUP(B:B,'START_LIST_JUN-ELI'!C:F,2,FALSE)</f>
        <v>#N/A</v>
      </c>
      <c r="D112" s="115" t="e">
        <f>VLOOKUP(B:B,'START_LIST_JUN-ELI'!C:F,4,FALSE)</f>
        <v>#N/A</v>
      </c>
      <c r="E112" s="12"/>
      <c r="F112" s="44"/>
      <c r="G112" s="204">
        <f t="shared" si="1"/>
        <v>0</v>
      </c>
    </row>
    <row r="113" spans="1:7" ht="16.5" hidden="1" customHeight="1" thickBot="1" x14ac:dyDescent="0.35">
      <c r="A113" s="245"/>
      <c r="B113" s="248">
        <v>108</v>
      </c>
      <c r="C113" s="91" t="e">
        <f>VLOOKUP(B:B,'START_LIST_JUN-ELI'!C:F,2,FALSE)</f>
        <v>#N/A</v>
      </c>
      <c r="D113" s="115" t="e">
        <f>VLOOKUP(B:B,'START_LIST_JUN-ELI'!C:F,4,FALSE)</f>
        <v>#N/A</v>
      </c>
      <c r="E113" s="12"/>
      <c r="F113" s="44"/>
      <c r="G113" s="204">
        <f t="shared" si="1"/>
        <v>0</v>
      </c>
    </row>
    <row r="114" spans="1:7" ht="16.5" hidden="1" customHeight="1" thickBot="1" x14ac:dyDescent="0.35">
      <c r="A114" s="245"/>
      <c r="B114" s="248">
        <v>109</v>
      </c>
      <c r="C114" s="91" t="e">
        <f>VLOOKUP(B:B,'START_LIST_JUN-ELI'!C:F,2,FALSE)</f>
        <v>#N/A</v>
      </c>
      <c r="D114" s="115" t="e">
        <f>VLOOKUP(B:B,'START_LIST_JUN-ELI'!C:F,4,FALSE)</f>
        <v>#N/A</v>
      </c>
      <c r="E114" s="12"/>
      <c r="F114" s="44"/>
      <c r="G114" s="204">
        <f t="shared" si="1"/>
        <v>0</v>
      </c>
    </row>
    <row r="115" spans="1:7" ht="16.5" hidden="1" customHeight="1" thickBot="1" x14ac:dyDescent="0.35">
      <c r="A115" s="245"/>
      <c r="B115" s="248">
        <v>110</v>
      </c>
      <c r="C115" s="91" t="e">
        <f>VLOOKUP(B:B,'START_LIST_JUN-ELI'!C:F,2,FALSE)</f>
        <v>#N/A</v>
      </c>
      <c r="D115" s="115" t="e">
        <f>VLOOKUP(B:B,'START_LIST_JUN-ELI'!C:F,4,FALSE)</f>
        <v>#N/A</v>
      </c>
      <c r="E115" s="12"/>
      <c r="F115" s="44"/>
      <c r="G115" s="204">
        <f t="shared" si="1"/>
        <v>0</v>
      </c>
    </row>
    <row r="116" spans="1:7" ht="16.5" hidden="1" customHeight="1" thickBot="1" x14ac:dyDescent="0.35">
      <c r="A116" s="245"/>
      <c r="B116" s="248">
        <v>111</v>
      </c>
      <c r="C116" s="91" t="e">
        <f>VLOOKUP(B:B,'START_LIST_JUN-ELI'!C:F,2,FALSE)</f>
        <v>#N/A</v>
      </c>
      <c r="D116" s="115" t="e">
        <f>VLOOKUP(B:B,'START_LIST_JUN-ELI'!C:F,4,FALSE)</f>
        <v>#N/A</v>
      </c>
      <c r="E116" s="12"/>
      <c r="F116" s="44"/>
      <c r="G116" s="204">
        <f t="shared" si="1"/>
        <v>0</v>
      </c>
    </row>
    <row r="117" spans="1:7" ht="16.5" hidden="1" customHeight="1" thickBot="1" x14ac:dyDescent="0.35">
      <c r="A117" s="245"/>
      <c r="B117" s="248">
        <v>112</v>
      </c>
      <c r="C117" s="91" t="e">
        <f>VLOOKUP(B:B,'START_LIST_JUN-ELI'!C:F,2,FALSE)</f>
        <v>#N/A</v>
      </c>
      <c r="D117" s="115" t="e">
        <f>VLOOKUP(B:B,'START_LIST_JUN-ELI'!C:F,4,FALSE)</f>
        <v>#N/A</v>
      </c>
      <c r="E117" s="12"/>
      <c r="F117" s="44"/>
      <c r="G117" s="204">
        <f t="shared" si="1"/>
        <v>0</v>
      </c>
    </row>
    <row r="118" spans="1:7" ht="16.5" hidden="1" customHeight="1" thickBot="1" x14ac:dyDescent="0.35">
      <c r="A118" s="245"/>
      <c r="B118" s="248">
        <v>113</v>
      </c>
      <c r="C118" s="91" t="e">
        <f>VLOOKUP(B:B,'START_LIST_JUN-ELI'!C:F,2,FALSE)</f>
        <v>#N/A</v>
      </c>
      <c r="D118" s="115" t="e">
        <f>VLOOKUP(B:B,'START_LIST_JUN-ELI'!C:F,4,FALSE)</f>
        <v>#N/A</v>
      </c>
      <c r="E118" s="12"/>
      <c r="F118" s="44"/>
      <c r="G118" s="204">
        <f t="shared" si="1"/>
        <v>0</v>
      </c>
    </row>
    <row r="119" spans="1:7" ht="16.5" hidden="1" customHeight="1" thickBot="1" x14ac:dyDescent="0.35">
      <c r="A119" s="245"/>
      <c r="B119" s="248">
        <v>114</v>
      </c>
      <c r="C119" s="91" t="e">
        <f>VLOOKUP(B:B,'START_LIST_JUN-ELI'!C:F,2,FALSE)</f>
        <v>#N/A</v>
      </c>
      <c r="D119" s="115" t="e">
        <f>VLOOKUP(B:B,'START_LIST_JUN-ELI'!C:F,4,FALSE)</f>
        <v>#N/A</v>
      </c>
      <c r="E119" s="12"/>
      <c r="F119" s="44"/>
      <c r="G119" s="204">
        <f t="shared" si="1"/>
        <v>0</v>
      </c>
    </row>
    <row r="120" spans="1:7" ht="16.5" hidden="1" customHeight="1" thickBot="1" x14ac:dyDescent="0.35">
      <c r="A120" s="245"/>
      <c r="B120" s="248">
        <v>115</v>
      </c>
      <c r="C120" s="91" t="e">
        <f>VLOOKUP(B:B,'START_LIST_JUN-ELI'!C:F,2,FALSE)</f>
        <v>#N/A</v>
      </c>
      <c r="D120" s="115" t="e">
        <f>VLOOKUP(B:B,'START_LIST_JUN-ELI'!C:F,4,FALSE)</f>
        <v>#N/A</v>
      </c>
      <c r="E120" s="12"/>
      <c r="F120" s="44"/>
      <c r="G120" s="204">
        <f t="shared" si="1"/>
        <v>0</v>
      </c>
    </row>
    <row r="121" spans="1:7" ht="16.5" hidden="1" customHeight="1" thickBot="1" x14ac:dyDescent="0.35">
      <c r="A121" s="245"/>
      <c r="B121" s="248">
        <v>116</v>
      </c>
      <c r="C121" s="91" t="e">
        <f>VLOOKUP(B:B,'START_LIST_JUN-ELI'!C:F,2,FALSE)</f>
        <v>#N/A</v>
      </c>
      <c r="D121" s="115" t="e">
        <f>VLOOKUP(B:B,'START_LIST_JUN-ELI'!C:F,4,FALSE)</f>
        <v>#N/A</v>
      </c>
      <c r="E121" s="12"/>
      <c r="F121" s="44"/>
      <c r="G121" s="204">
        <f t="shared" si="1"/>
        <v>0</v>
      </c>
    </row>
    <row r="122" spans="1:7" ht="16.5" hidden="1" customHeight="1" thickBot="1" x14ac:dyDescent="0.35">
      <c r="A122" s="245"/>
      <c r="B122" s="248">
        <v>117</v>
      </c>
      <c r="C122" s="91" t="e">
        <f>VLOOKUP(B:B,'START_LIST_JUN-ELI'!C:F,2,FALSE)</f>
        <v>#N/A</v>
      </c>
      <c r="D122" s="115" t="e">
        <f>VLOOKUP(B:B,'START_LIST_JUN-ELI'!C:F,4,FALSE)</f>
        <v>#N/A</v>
      </c>
      <c r="E122" s="12"/>
      <c r="F122" s="44"/>
      <c r="G122" s="204">
        <f t="shared" si="1"/>
        <v>0</v>
      </c>
    </row>
    <row r="123" spans="1:7" ht="16.5" hidden="1" customHeight="1" thickBot="1" x14ac:dyDescent="0.35">
      <c r="A123" s="245"/>
      <c r="B123" s="248">
        <v>118</v>
      </c>
      <c r="C123" s="91" t="e">
        <f>VLOOKUP(B:B,'START_LIST_JUN-ELI'!C:F,2,FALSE)</f>
        <v>#N/A</v>
      </c>
      <c r="D123" s="115" t="e">
        <f>VLOOKUP(B:B,'START_LIST_JUN-ELI'!C:F,4,FALSE)</f>
        <v>#N/A</v>
      </c>
      <c r="E123" s="12"/>
      <c r="F123" s="44"/>
      <c r="G123" s="204">
        <f t="shared" si="1"/>
        <v>0</v>
      </c>
    </row>
    <row r="124" spans="1:7" ht="16.5" hidden="1" customHeight="1" thickBot="1" x14ac:dyDescent="0.35">
      <c r="A124" s="245"/>
      <c r="B124" s="248">
        <v>119</v>
      </c>
      <c r="C124" s="91" t="e">
        <f>VLOOKUP(B:B,'START_LIST_JUN-ELI'!C:F,2,FALSE)</f>
        <v>#N/A</v>
      </c>
      <c r="D124" s="115" t="e">
        <f>VLOOKUP(B:B,'START_LIST_JUN-ELI'!C:F,4,FALSE)</f>
        <v>#N/A</v>
      </c>
      <c r="E124" s="12"/>
      <c r="F124" s="44"/>
      <c r="G124" s="204">
        <f t="shared" si="1"/>
        <v>0</v>
      </c>
    </row>
    <row r="125" spans="1:7" ht="16.5" hidden="1" customHeight="1" thickBot="1" x14ac:dyDescent="0.35">
      <c r="A125" s="245"/>
      <c r="B125" s="248">
        <v>120</v>
      </c>
      <c r="C125" s="91" t="e">
        <f>VLOOKUP(B:B,'START_LIST_JUN-ELI'!C:F,2,FALSE)</f>
        <v>#N/A</v>
      </c>
      <c r="D125" s="115" t="e">
        <f>VLOOKUP(B:B,'START_LIST_JUN-ELI'!C:F,4,FALSE)</f>
        <v>#N/A</v>
      </c>
      <c r="E125" s="12"/>
      <c r="F125" s="44"/>
      <c r="G125" s="204">
        <f t="shared" si="1"/>
        <v>0</v>
      </c>
    </row>
    <row r="126" spans="1:7" ht="16.5" hidden="1" customHeight="1" thickBot="1" x14ac:dyDescent="0.35">
      <c r="A126" s="245"/>
      <c r="B126" s="248">
        <v>121</v>
      </c>
      <c r="C126" s="91" t="e">
        <f>VLOOKUP(B:B,'START_LIST_JUN-ELI'!C:F,2,FALSE)</f>
        <v>#N/A</v>
      </c>
      <c r="D126" s="115" t="e">
        <f>VLOOKUP(B:B,'START_LIST_JUN-ELI'!C:F,4,FALSE)</f>
        <v>#N/A</v>
      </c>
      <c r="E126" s="12"/>
      <c r="F126" s="44"/>
      <c r="G126" s="204">
        <f t="shared" si="1"/>
        <v>0</v>
      </c>
    </row>
    <row r="127" spans="1:7" ht="16.5" hidden="1" customHeight="1" thickBot="1" x14ac:dyDescent="0.35">
      <c r="A127" s="245"/>
      <c r="B127" s="248">
        <v>122</v>
      </c>
      <c r="C127" s="91" t="e">
        <f>VLOOKUP(B:B,'START_LIST_JUN-ELI'!C:F,2,FALSE)</f>
        <v>#N/A</v>
      </c>
      <c r="D127" s="115" t="e">
        <f>VLOOKUP(B:B,'START_LIST_JUN-ELI'!C:F,4,FALSE)</f>
        <v>#N/A</v>
      </c>
      <c r="E127" s="12"/>
      <c r="F127" s="44"/>
      <c r="G127" s="204">
        <f t="shared" si="1"/>
        <v>0</v>
      </c>
    </row>
    <row r="128" spans="1:7" ht="16.5" hidden="1" customHeight="1" thickBot="1" x14ac:dyDescent="0.35">
      <c r="A128" s="245"/>
      <c r="B128" s="248">
        <v>123</v>
      </c>
      <c r="C128" s="91" t="e">
        <f>VLOOKUP(B:B,'START_LIST_JUN-ELI'!C:F,2,FALSE)</f>
        <v>#N/A</v>
      </c>
      <c r="D128" s="115" t="e">
        <f>VLOOKUP(B:B,'START_LIST_JUN-ELI'!C:F,4,FALSE)</f>
        <v>#N/A</v>
      </c>
      <c r="E128" s="12"/>
      <c r="F128" s="44"/>
      <c r="G128" s="204">
        <f t="shared" si="1"/>
        <v>0</v>
      </c>
    </row>
    <row r="129" spans="1:7" ht="16.5" hidden="1" customHeight="1" thickBot="1" x14ac:dyDescent="0.35">
      <c r="A129" s="245"/>
      <c r="B129" s="248">
        <v>124</v>
      </c>
      <c r="C129" s="91" t="e">
        <f>VLOOKUP(B:B,'START_LIST_JUN-ELI'!C:F,2,FALSE)</f>
        <v>#N/A</v>
      </c>
      <c r="D129" s="115" t="e">
        <f>VLOOKUP(B:B,'START_LIST_JUN-ELI'!C:F,4,FALSE)</f>
        <v>#N/A</v>
      </c>
      <c r="E129" s="12"/>
      <c r="F129" s="44"/>
      <c r="G129" s="204">
        <f t="shared" si="1"/>
        <v>0</v>
      </c>
    </row>
    <row r="130" spans="1:7" ht="16.5" hidden="1" customHeight="1" thickBot="1" x14ac:dyDescent="0.35">
      <c r="A130" s="245"/>
      <c r="B130" s="248">
        <v>125</v>
      </c>
      <c r="C130" s="91" t="e">
        <f>VLOOKUP(B:B,'START_LIST_JUN-ELI'!C:F,2,FALSE)</f>
        <v>#N/A</v>
      </c>
      <c r="D130" s="115" t="e">
        <f>VLOOKUP(B:B,'START_LIST_JUN-ELI'!C:F,4,FALSE)</f>
        <v>#N/A</v>
      </c>
      <c r="E130" s="12"/>
      <c r="F130" s="44"/>
      <c r="G130" s="204">
        <f t="shared" si="1"/>
        <v>0</v>
      </c>
    </row>
    <row r="131" spans="1:7" ht="16.5" hidden="1" customHeight="1" thickBot="1" x14ac:dyDescent="0.35">
      <c r="A131" s="245"/>
      <c r="B131" s="248">
        <v>126</v>
      </c>
      <c r="C131" s="91" t="e">
        <f>VLOOKUP(B:B,'START_LIST_JUN-ELI'!C:F,2,FALSE)</f>
        <v>#N/A</v>
      </c>
      <c r="D131" s="115" t="e">
        <f>VLOOKUP(B:B,'START_LIST_JUN-ELI'!C:F,4,FALSE)</f>
        <v>#N/A</v>
      </c>
      <c r="E131" s="12"/>
      <c r="F131" s="44"/>
      <c r="G131" s="204">
        <f t="shared" si="1"/>
        <v>0</v>
      </c>
    </row>
    <row r="132" spans="1:7" ht="16.5" hidden="1" customHeight="1" thickBot="1" x14ac:dyDescent="0.35">
      <c r="A132" s="245"/>
      <c r="B132" s="248">
        <v>127</v>
      </c>
      <c r="C132" s="91" t="e">
        <f>VLOOKUP(B:B,'START_LIST_JUN-ELI'!C:F,2,FALSE)</f>
        <v>#N/A</v>
      </c>
      <c r="D132" s="115" t="e">
        <f>VLOOKUP(B:B,'START_LIST_JUN-ELI'!C:F,4,FALSE)</f>
        <v>#N/A</v>
      </c>
      <c r="E132" s="12"/>
      <c r="F132" s="44"/>
      <c r="G132" s="204">
        <f t="shared" si="1"/>
        <v>0</v>
      </c>
    </row>
    <row r="133" spans="1:7" ht="16.5" hidden="1" customHeight="1" thickBot="1" x14ac:dyDescent="0.35">
      <c r="A133" s="245"/>
      <c r="B133" s="248">
        <v>128</v>
      </c>
      <c r="C133" s="91" t="e">
        <f>VLOOKUP(B:B,'START_LIST_JUN-ELI'!C:F,2,FALSE)</f>
        <v>#N/A</v>
      </c>
      <c r="D133" s="115" t="e">
        <f>VLOOKUP(B:B,'START_LIST_JUN-ELI'!C:F,4,FALSE)</f>
        <v>#N/A</v>
      </c>
      <c r="E133" s="12"/>
      <c r="F133" s="44"/>
      <c r="G133" s="204">
        <f t="shared" si="1"/>
        <v>0</v>
      </c>
    </row>
    <row r="134" spans="1:7" ht="16.5" hidden="1" customHeight="1" thickBot="1" x14ac:dyDescent="0.35">
      <c r="A134" s="245"/>
      <c r="B134" s="248">
        <v>129</v>
      </c>
      <c r="C134" s="91" t="e">
        <f>VLOOKUP(B:B,'START_LIST_JUN-ELI'!C:F,2,FALSE)</f>
        <v>#N/A</v>
      </c>
      <c r="D134" s="115" t="e">
        <f>VLOOKUP(B:B,'START_LIST_JUN-ELI'!C:F,4,FALSE)</f>
        <v>#N/A</v>
      </c>
      <c r="E134" s="12"/>
      <c r="F134" s="44"/>
      <c r="G134" s="204">
        <f t="shared" si="1"/>
        <v>0</v>
      </c>
    </row>
    <row r="135" spans="1:7" ht="16.5" hidden="1" customHeight="1" thickBot="1" x14ac:dyDescent="0.35">
      <c r="A135" s="245"/>
      <c r="B135" s="248">
        <v>130</v>
      </c>
      <c r="C135" s="91" t="e">
        <f>VLOOKUP(B:B,'START_LIST_JUN-ELI'!C:F,2,FALSE)</f>
        <v>#N/A</v>
      </c>
      <c r="D135" s="115" t="e">
        <f>VLOOKUP(B:B,'START_LIST_JUN-ELI'!C:F,4,FALSE)</f>
        <v>#N/A</v>
      </c>
      <c r="E135" s="12"/>
      <c r="F135" s="44"/>
      <c r="G135" s="204">
        <f t="shared" si="1"/>
        <v>0</v>
      </c>
    </row>
    <row r="136" spans="1:7" ht="16.5" hidden="1" customHeight="1" thickBot="1" x14ac:dyDescent="0.35">
      <c r="A136" s="245"/>
      <c r="B136" s="248">
        <v>131</v>
      </c>
      <c r="C136" s="91" t="e">
        <f>VLOOKUP(B:B,'START_LIST_JUN-ELI'!C:F,2,FALSE)</f>
        <v>#N/A</v>
      </c>
      <c r="D136" s="115" t="e">
        <f>VLOOKUP(B:B,'START_LIST_JUN-ELI'!C:F,4,FALSE)</f>
        <v>#N/A</v>
      </c>
      <c r="E136" s="12"/>
      <c r="F136" s="44"/>
      <c r="G136" s="204">
        <f t="shared" ref="G136:G154" si="2">F136</f>
        <v>0</v>
      </c>
    </row>
    <row r="137" spans="1:7" ht="16.5" hidden="1" customHeight="1" thickBot="1" x14ac:dyDescent="0.35">
      <c r="A137" s="245"/>
      <c r="B137" s="248">
        <v>132</v>
      </c>
      <c r="C137" s="91" t="e">
        <f>VLOOKUP(B:B,'START_LIST_JUN-ELI'!C:F,2,FALSE)</f>
        <v>#N/A</v>
      </c>
      <c r="D137" s="115" t="e">
        <f>VLOOKUP(B:B,'START_LIST_JUN-ELI'!C:F,4,FALSE)</f>
        <v>#N/A</v>
      </c>
      <c r="E137" s="12"/>
      <c r="F137" s="44"/>
      <c r="G137" s="204">
        <f t="shared" si="2"/>
        <v>0</v>
      </c>
    </row>
    <row r="138" spans="1:7" ht="16.5" hidden="1" customHeight="1" thickBot="1" x14ac:dyDescent="0.35">
      <c r="A138" s="245"/>
      <c r="B138" s="248">
        <v>133</v>
      </c>
      <c r="C138" s="91" t="e">
        <f>VLOOKUP(B:B,'START_LIST_JUN-ELI'!C:F,2,FALSE)</f>
        <v>#N/A</v>
      </c>
      <c r="D138" s="115" t="e">
        <f>VLOOKUP(B:B,'START_LIST_JUN-ELI'!C:F,4,FALSE)</f>
        <v>#N/A</v>
      </c>
      <c r="E138" s="12"/>
      <c r="F138" s="44"/>
      <c r="G138" s="204">
        <f t="shared" si="2"/>
        <v>0</v>
      </c>
    </row>
    <row r="139" spans="1:7" ht="16.5" hidden="1" customHeight="1" thickBot="1" x14ac:dyDescent="0.35">
      <c r="A139" s="245"/>
      <c r="B139" s="248">
        <v>134</v>
      </c>
      <c r="C139" s="91" t="e">
        <f>VLOOKUP(B:B,'START_LIST_JUN-ELI'!C:F,2,FALSE)</f>
        <v>#N/A</v>
      </c>
      <c r="D139" s="115" t="e">
        <f>VLOOKUP(B:B,'START_LIST_JUN-ELI'!C:F,4,FALSE)</f>
        <v>#N/A</v>
      </c>
      <c r="E139" s="12"/>
      <c r="F139" s="44"/>
      <c r="G139" s="204">
        <f t="shared" si="2"/>
        <v>0</v>
      </c>
    </row>
    <row r="140" spans="1:7" ht="16.5" hidden="1" customHeight="1" thickBot="1" x14ac:dyDescent="0.35">
      <c r="A140" s="245"/>
      <c r="B140" s="248">
        <v>135</v>
      </c>
      <c r="C140" s="91" t="e">
        <f>VLOOKUP(B:B,'START_LIST_JUN-ELI'!C:F,2,FALSE)</f>
        <v>#N/A</v>
      </c>
      <c r="D140" s="115" t="e">
        <f>VLOOKUP(B:B,'START_LIST_JUN-ELI'!C:F,4,FALSE)</f>
        <v>#N/A</v>
      </c>
      <c r="E140" s="12"/>
      <c r="F140" s="44"/>
      <c r="G140" s="204">
        <f t="shared" si="2"/>
        <v>0</v>
      </c>
    </row>
    <row r="141" spans="1:7" ht="16.5" hidden="1" customHeight="1" thickBot="1" x14ac:dyDescent="0.35">
      <c r="A141" s="245"/>
      <c r="B141" s="248">
        <v>136</v>
      </c>
      <c r="C141" s="91" t="e">
        <f>VLOOKUP(B:B,'START_LIST_JUN-ELI'!C:F,2,FALSE)</f>
        <v>#N/A</v>
      </c>
      <c r="D141" s="115" t="e">
        <f>VLOOKUP(B:B,'START_LIST_JUN-ELI'!C:F,4,FALSE)</f>
        <v>#N/A</v>
      </c>
      <c r="E141" s="12"/>
      <c r="F141" s="44"/>
      <c r="G141" s="204">
        <f t="shared" si="2"/>
        <v>0</v>
      </c>
    </row>
    <row r="142" spans="1:7" ht="16.5" hidden="1" customHeight="1" thickBot="1" x14ac:dyDescent="0.35">
      <c r="A142" s="245"/>
      <c r="B142" s="248">
        <v>137</v>
      </c>
      <c r="C142" s="91" t="e">
        <f>VLOOKUP(B:B,'START_LIST_JUN-ELI'!C:F,2,FALSE)</f>
        <v>#N/A</v>
      </c>
      <c r="D142" s="115" t="e">
        <f>VLOOKUP(B:B,'START_LIST_JUN-ELI'!C:F,4,FALSE)</f>
        <v>#N/A</v>
      </c>
      <c r="E142" s="12"/>
      <c r="F142" s="44"/>
      <c r="G142" s="204">
        <f t="shared" si="2"/>
        <v>0</v>
      </c>
    </row>
    <row r="143" spans="1:7" ht="16.5" hidden="1" customHeight="1" thickBot="1" x14ac:dyDescent="0.35">
      <c r="A143" s="245"/>
      <c r="B143" s="248">
        <v>138</v>
      </c>
      <c r="C143" s="91" t="e">
        <f>VLOOKUP(B:B,'START_LIST_JUN-ELI'!C:F,2,FALSE)</f>
        <v>#N/A</v>
      </c>
      <c r="D143" s="115" t="e">
        <f>VLOOKUP(B:B,'START_LIST_JUN-ELI'!C:F,4,FALSE)</f>
        <v>#N/A</v>
      </c>
      <c r="E143" s="12"/>
      <c r="F143" s="44"/>
      <c r="G143" s="204">
        <f t="shared" si="2"/>
        <v>0</v>
      </c>
    </row>
    <row r="144" spans="1:7" ht="16.5" hidden="1" customHeight="1" thickBot="1" x14ac:dyDescent="0.35">
      <c r="A144" s="245"/>
      <c r="B144" s="248">
        <v>139</v>
      </c>
      <c r="C144" s="91" t="e">
        <f>VLOOKUP(B:B,'START_LIST_JUN-ELI'!C:F,2,FALSE)</f>
        <v>#N/A</v>
      </c>
      <c r="D144" s="115" t="e">
        <f>VLOOKUP(B:B,'START_LIST_JUN-ELI'!C:F,4,FALSE)</f>
        <v>#N/A</v>
      </c>
      <c r="E144" s="12"/>
      <c r="F144" s="44"/>
      <c r="G144" s="204">
        <f t="shared" si="2"/>
        <v>0</v>
      </c>
    </row>
    <row r="145" spans="1:7" ht="16.5" hidden="1" customHeight="1" thickBot="1" x14ac:dyDescent="0.35">
      <c r="A145" s="245"/>
      <c r="B145" s="248">
        <v>140</v>
      </c>
      <c r="C145" s="91" t="e">
        <f>VLOOKUP(B:B,'START_LIST_JUN-ELI'!C:F,2,FALSE)</f>
        <v>#N/A</v>
      </c>
      <c r="D145" s="115" t="e">
        <f>VLOOKUP(B:B,'START_LIST_JUN-ELI'!C:F,4,FALSE)</f>
        <v>#N/A</v>
      </c>
      <c r="E145" s="12"/>
      <c r="F145" s="44"/>
      <c r="G145" s="204">
        <f t="shared" si="2"/>
        <v>0</v>
      </c>
    </row>
    <row r="146" spans="1:7" ht="16.5" hidden="1" customHeight="1" thickBot="1" x14ac:dyDescent="0.35">
      <c r="A146" s="245"/>
      <c r="B146" s="248">
        <v>141</v>
      </c>
      <c r="C146" s="91" t="e">
        <f>VLOOKUP(B:B,'START_LIST_JUN-ELI'!C:F,2,FALSE)</f>
        <v>#N/A</v>
      </c>
      <c r="D146" s="115" t="e">
        <f>VLOOKUP(B:B,'START_LIST_JUN-ELI'!C:F,4,FALSE)</f>
        <v>#N/A</v>
      </c>
      <c r="E146" s="12"/>
      <c r="F146" s="44"/>
      <c r="G146" s="204">
        <f t="shared" si="2"/>
        <v>0</v>
      </c>
    </row>
    <row r="147" spans="1:7" ht="16.5" hidden="1" customHeight="1" thickBot="1" x14ac:dyDescent="0.35">
      <c r="A147" s="245"/>
      <c r="B147" s="248">
        <v>142</v>
      </c>
      <c r="C147" s="91" t="e">
        <f>VLOOKUP(B:B,'START_LIST_JUN-ELI'!C:F,2,FALSE)</f>
        <v>#N/A</v>
      </c>
      <c r="D147" s="115" t="e">
        <f>VLOOKUP(B:B,'START_LIST_JUN-ELI'!C:F,4,FALSE)</f>
        <v>#N/A</v>
      </c>
      <c r="E147" s="12"/>
      <c r="F147" s="44"/>
      <c r="G147" s="204">
        <f t="shared" si="2"/>
        <v>0</v>
      </c>
    </row>
    <row r="148" spans="1:7" ht="16.5" hidden="1" customHeight="1" thickBot="1" x14ac:dyDescent="0.35">
      <c r="A148" s="245"/>
      <c r="B148" s="248">
        <v>143</v>
      </c>
      <c r="C148" s="91" t="e">
        <f>VLOOKUP(B:B,'START_LIST_JUN-ELI'!C:F,2,FALSE)</f>
        <v>#N/A</v>
      </c>
      <c r="D148" s="115" t="e">
        <f>VLOOKUP(B:B,'START_LIST_JUN-ELI'!C:F,4,FALSE)</f>
        <v>#N/A</v>
      </c>
      <c r="E148" s="12"/>
      <c r="F148" s="44"/>
      <c r="G148" s="204">
        <f t="shared" si="2"/>
        <v>0</v>
      </c>
    </row>
    <row r="149" spans="1:7" ht="16.5" hidden="1" customHeight="1" thickBot="1" x14ac:dyDescent="0.35">
      <c r="A149" s="245"/>
      <c r="B149" s="248">
        <v>144</v>
      </c>
      <c r="C149" s="91" t="e">
        <f>VLOOKUP(B:B,'START_LIST_JUN-ELI'!C:F,2,FALSE)</f>
        <v>#N/A</v>
      </c>
      <c r="D149" s="115" t="e">
        <f>VLOOKUP(B:B,'START_LIST_JUN-ELI'!C:F,4,FALSE)</f>
        <v>#N/A</v>
      </c>
      <c r="E149" s="12"/>
      <c r="F149" s="44"/>
      <c r="G149" s="204">
        <f t="shared" si="2"/>
        <v>0</v>
      </c>
    </row>
    <row r="150" spans="1:7" ht="16.5" hidden="1" customHeight="1" thickBot="1" x14ac:dyDescent="0.35">
      <c r="A150" s="245"/>
      <c r="B150" s="248">
        <v>145</v>
      </c>
      <c r="C150" s="91" t="e">
        <f>VLOOKUP(B:B,'START_LIST_JUN-ELI'!C:F,2,FALSE)</f>
        <v>#N/A</v>
      </c>
      <c r="D150" s="115" t="e">
        <f>VLOOKUP(B:B,'START_LIST_JUN-ELI'!C:F,4,FALSE)</f>
        <v>#N/A</v>
      </c>
      <c r="E150" s="12"/>
      <c r="F150" s="44"/>
      <c r="G150" s="204">
        <f t="shared" si="2"/>
        <v>0</v>
      </c>
    </row>
    <row r="151" spans="1:7" ht="16.5" hidden="1" customHeight="1" thickBot="1" x14ac:dyDescent="0.35">
      <c r="A151" s="245"/>
      <c r="B151" s="248">
        <v>146</v>
      </c>
      <c r="C151" s="91" t="e">
        <f>VLOOKUP(B:B,'START_LIST_JUN-ELI'!C:F,2,FALSE)</f>
        <v>#N/A</v>
      </c>
      <c r="D151" s="115" t="e">
        <f>VLOOKUP(B:B,'START_LIST_JUN-ELI'!C:F,4,FALSE)</f>
        <v>#N/A</v>
      </c>
      <c r="E151" s="12"/>
      <c r="F151" s="44"/>
      <c r="G151" s="204">
        <f t="shared" si="2"/>
        <v>0</v>
      </c>
    </row>
    <row r="152" spans="1:7" ht="16.5" hidden="1" customHeight="1" thickBot="1" x14ac:dyDescent="0.35">
      <c r="A152" s="245"/>
      <c r="B152" s="248">
        <v>147</v>
      </c>
      <c r="C152" s="91" t="e">
        <f>VLOOKUP(B:B,'START_LIST_JUN-ELI'!C:F,2,FALSE)</f>
        <v>#N/A</v>
      </c>
      <c r="D152" s="115" t="e">
        <f>VLOOKUP(B:B,'START_LIST_JUN-ELI'!C:F,4,FALSE)</f>
        <v>#N/A</v>
      </c>
      <c r="E152" s="12"/>
      <c r="F152" s="44"/>
      <c r="G152" s="204">
        <f t="shared" si="2"/>
        <v>0</v>
      </c>
    </row>
    <row r="153" spans="1:7" ht="16.5" hidden="1" customHeight="1" thickBot="1" x14ac:dyDescent="0.35">
      <c r="A153" s="245"/>
      <c r="B153" s="248">
        <v>148</v>
      </c>
      <c r="C153" s="91" t="e">
        <f>VLOOKUP(B:B,'START_LIST_JUN-ELI'!C:F,2,FALSE)</f>
        <v>#N/A</v>
      </c>
      <c r="D153" s="115" t="e">
        <f>VLOOKUP(B:B,'START_LIST_JUN-ELI'!C:F,4,FALSE)</f>
        <v>#N/A</v>
      </c>
      <c r="E153" s="12"/>
      <c r="F153" s="44"/>
      <c r="G153" s="204">
        <f t="shared" si="2"/>
        <v>0</v>
      </c>
    </row>
    <row r="154" spans="1:7" ht="16.5" hidden="1" customHeight="1" thickBot="1" x14ac:dyDescent="0.35">
      <c r="A154" s="245"/>
      <c r="B154" s="248">
        <v>149</v>
      </c>
      <c r="C154" s="91" t="e">
        <f>VLOOKUP(B:B,'START_LIST_JUN-ELI'!C:F,2,FALSE)</f>
        <v>#N/A</v>
      </c>
      <c r="D154" s="115" t="e">
        <f>VLOOKUP(B:B,'START_LIST_JUN-ELI'!C:F,4,FALSE)</f>
        <v>#N/A</v>
      </c>
      <c r="E154" s="12"/>
      <c r="F154" s="44"/>
      <c r="G154" s="204">
        <f t="shared" si="2"/>
        <v>0</v>
      </c>
    </row>
  </sheetData>
  <sheetProtection algorithmName="SHA-512" hashValue="vUWWQN1hVVOfsk+j3l1OLUs/F3a0ExgYhFlRMs7tn2iOX+2SQghPca+opr8Y4myXHGfY3vcH1k3+STjsVA4HaQ==" saltValue="pzjYI7lTVAyl1TkieWbFZw==" spinCount="100000" sheet="1" objects="1" scenarios="1"/>
  <mergeCells count="7">
    <mergeCell ref="A4:A5"/>
    <mergeCell ref="E3:F3"/>
    <mergeCell ref="B4:B5"/>
    <mergeCell ref="C4:C5"/>
    <mergeCell ref="D4:D5"/>
    <mergeCell ref="E4:E5"/>
    <mergeCell ref="F4:F5"/>
  </mergeCells>
  <conditionalFormatting sqref="C6:D154">
    <cfRule type="expression" dxfId="9" priority="1">
      <formula>$H6="x"</formula>
    </cfRule>
  </conditionalFormatting>
  <pageMargins left="0.7" right="0.7" top="0.78740157499999996" bottom="0.78740157499999996" header="0.3" footer="0.3"/>
  <pageSetup paperSize="9" scale="95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70822-4693-47DE-BBAF-EBD5B160D14B}">
  <sheetPr>
    <tabColor rgb="FF0070C0"/>
    <pageSetUpPr fitToPage="1"/>
  </sheetPr>
  <dimension ref="A1:BJ1261"/>
  <sheetViews>
    <sheetView topLeftCell="B1" zoomScaleNormal="100" workbookViewId="0">
      <pane ySplit="5" topLeftCell="A6" activePane="bottomLeft" state="frozen"/>
      <selection pane="bottomLeft" activeCell="AL159" sqref="AL159"/>
    </sheetView>
  </sheetViews>
  <sheetFormatPr baseColWidth="10" defaultColWidth="11.54296875" defaultRowHeight="14" x14ac:dyDescent="0.3"/>
  <cols>
    <col min="1" max="1" width="6.7265625" style="26" hidden="1" customWidth="1"/>
    <col min="2" max="2" width="6.453125" style="1" customWidth="1"/>
    <col min="3" max="3" width="24.54296875" style="2" customWidth="1"/>
    <col min="4" max="4" width="7.1796875" style="2" customWidth="1"/>
    <col min="5" max="19" width="8" style="13" customWidth="1"/>
    <col min="20" max="29" width="8" style="13" hidden="1" customWidth="1"/>
    <col min="30" max="30" width="11.54296875" style="19" hidden="1" customWidth="1"/>
    <col min="31" max="31" width="11.1796875" style="19" hidden="1" customWidth="1"/>
    <col min="32" max="32" width="11.54296875" style="19" customWidth="1"/>
    <col min="33" max="33" width="10.81640625" style="13" hidden="1" customWidth="1"/>
    <col min="34" max="34" width="10.7265625" style="13" hidden="1" customWidth="1"/>
    <col min="35" max="35" width="11.453125" style="13" customWidth="1"/>
    <col min="36" max="37" width="13.1796875" style="20" hidden="1" customWidth="1"/>
    <col min="38" max="38" width="13.1796875" style="20" customWidth="1"/>
    <col min="39" max="40" width="13.1796875" style="21" hidden="1" customWidth="1"/>
    <col min="41" max="41" width="13.1796875" style="21" customWidth="1"/>
    <col min="42" max="42" width="13.1796875" style="22" hidden="1" customWidth="1"/>
    <col min="43" max="43" width="13.54296875" style="22" hidden="1" customWidth="1"/>
    <col min="44" max="44" width="13.54296875" style="22" customWidth="1"/>
    <col min="45" max="45" width="18.453125" style="5" customWidth="1"/>
    <col min="46" max="16384" width="11.54296875" style="2"/>
  </cols>
  <sheetData>
    <row r="1" spans="1:47" s="116" customFormat="1" ht="20" x14ac:dyDescent="0.4">
      <c r="A1" s="122"/>
      <c r="B1" s="700" t="s">
        <v>355</v>
      </c>
      <c r="C1" s="700"/>
      <c r="D1" s="700"/>
      <c r="E1" s="700"/>
      <c r="F1" s="700"/>
      <c r="G1" s="700"/>
      <c r="H1" s="700"/>
      <c r="I1" s="700"/>
      <c r="J1" s="700"/>
      <c r="K1" s="699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3"/>
      <c r="AK1" s="13"/>
      <c r="AL1" s="13"/>
      <c r="AM1" s="13"/>
      <c r="AN1" s="13"/>
      <c r="AO1" s="13"/>
      <c r="AP1" s="13"/>
      <c r="AQ1" s="13"/>
      <c r="AR1" s="13"/>
      <c r="AS1" s="5"/>
    </row>
    <row r="2" spans="1:47" ht="18.5" thickBot="1" x14ac:dyDescent="0.35">
      <c r="A2" s="105"/>
      <c r="C2" s="685"/>
      <c r="AD2" s="13"/>
      <c r="AE2" s="13"/>
      <c r="AF2" s="13"/>
      <c r="AJ2" s="13"/>
      <c r="AK2" s="13"/>
      <c r="AL2" s="13"/>
      <c r="AM2" s="13"/>
      <c r="AN2" s="13"/>
      <c r="AO2" s="13"/>
      <c r="AP2" s="13"/>
      <c r="AQ2" s="13"/>
      <c r="AR2" s="13"/>
    </row>
    <row r="3" spans="1:47" ht="18.5" thickBot="1" x14ac:dyDescent="0.35">
      <c r="E3" s="824" t="s">
        <v>64</v>
      </c>
      <c r="F3" s="825"/>
      <c r="G3" s="825"/>
      <c r="H3" s="825"/>
      <c r="I3" s="825"/>
      <c r="J3" s="825"/>
      <c r="K3" s="825"/>
      <c r="L3" s="825"/>
      <c r="M3" s="825"/>
      <c r="N3" s="825"/>
      <c r="O3" s="825"/>
      <c r="P3" s="825"/>
      <c r="Q3" s="825"/>
      <c r="R3" s="825"/>
      <c r="S3" s="825"/>
      <c r="T3" s="825"/>
      <c r="U3" s="825"/>
      <c r="V3" s="825"/>
      <c r="W3" s="825"/>
      <c r="X3" s="825"/>
      <c r="Y3" s="825"/>
      <c r="Z3" s="825"/>
      <c r="AA3" s="825"/>
      <c r="AB3" s="825"/>
      <c r="AC3" s="826"/>
      <c r="AD3" s="118"/>
      <c r="AE3" s="118"/>
      <c r="AF3" s="118"/>
      <c r="AG3" s="118"/>
      <c r="AH3" s="118"/>
      <c r="AI3" s="118"/>
      <c r="AJ3" s="13"/>
      <c r="AK3" s="13"/>
      <c r="AL3" s="13"/>
      <c r="AM3" s="13"/>
      <c r="AN3" s="13"/>
      <c r="AO3" s="13"/>
      <c r="AP3" s="13"/>
      <c r="AQ3" s="13"/>
      <c r="AR3" s="13"/>
      <c r="AS3" s="119"/>
    </row>
    <row r="4" spans="1:47" s="3" customFormat="1" ht="17.25" customHeight="1" thickBot="1" x14ac:dyDescent="0.4">
      <c r="A4" s="768" t="s">
        <v>0</v>
      </c>
      <c r="B4" s="777" t="s">
        <v>10</v>
      </c>
      <c r="C4" s="766" t="s">
        <v>1</v>
      </c>
      <c r="D4" s="779" t="s">
        <v>2</v>
      </c>
      <c r="E4" s="812" t="s">
        <v>61</v>
      </c>
      <c r="F4" s="813"/>
      <c r="G4" s="813"/>
      <c r="H4" s="813"/>
      <c r="I4" s="814"/>
      <c r="J4" s="812" t="s">
        <v>62</v>
      </c>
      <c r="K4" s="813"/>
      <c r="L4" s="813"/>
      <c r="M4" s="813"/>
      <c r="N4" s="814"/>
      <c r="O4" s="812" t="s">
        <v>63</v>
      </c>
      <c r="P4" s="813"/>
      <c r="Q4" s="813"/>
      <c r="R4" s="813"/>
      <c r="S4" s="814"/>
      <c r="T4" s="823" t="s">
        <v>101</v>
      </c>
      <c r="U4" s="823"/>
      <c r="V4" s="823"/>
      <c r="W4" s="823"/>
      <c r="X4" s="823"/>
      <c r="Y4" s="827" t="s">
        <v>100</v>
      </c>
      <c r="Z4" s="828"/>
      <c r="AA4" s="828"/>
      <c r="AB4" s="828"/>
      <c r="AC4" s="829"/>
      <c r="AD4" s="803" t="s">
        <v>117</v>
      </c>
      <c r="AE4" s="804"/>
      <c r="AF4" s="805"/>
      <c r="AG4" s="806" t="s">
        <v>118</v>
      </c>
      <c r="AH4" s="807"/>
      <c r="AI4" s="808"/>
      <c r="AJ4" s="809" t="s">
        <v>119</v>
      </c>
      <c r="AK4" s="810"/>
      <c r="AL4" s="811"/>
      <c r="AM4" s="817" t="s">
        <v>120</v>
      </c>
      <c r="AN4" s="818"/>
      <c r="AO4" s="819"/>
      <c r="AP4" s="820" t="s">
        <v>121</v>
      </c>
      <c r="AQ4" s="821"/>
      <c r="AR4" s="822"/>
      <c r="AS4" s="815" t="s">
        <v>172</v>
      </c>
    </row>
    <row r="5" spans="1:47" s="3" customFormat="1" ht="17.25" customHeight="1" thickBot="1" x14ac:dyDescent="0.4">
      <c r="A5" s="769"/>
      <c r="B5" s="778"/>
      <c r="C5" s="767"/>
      <c r="D5" s="780"/>
      <c r="E5" s="264" t="s">
        <v>65</v>
      </c>
      <c r="F5" s="265" t="s">
        <v>66</v>
      </c>
      <c r="G5" s="265" t="s">
        <v>67</v>
      </c>
      <c r="H5" s="266" t="s">
        <v>68</v>
      </c>
      <c r="I5" s="267" t="s">
        <v>29</v>
      </c>
      <c r="J5" s="264" t="s">
        <v>65</v>
      </c>
      <c r="K5" s="265" t="s">
        <v>66</v>
      </c>
      <c r="L5" s="265" t="s">
        <v>67</v>
      </c>
      <c r="M5" s="266" t="s">
        <v>68</v>
      </c>
      <c r="N5" s="267" t="s">
        <v>29</v>
      </c>
      <c r="O5" s="264" t="s">
        <v>65</v>
      </c>
      <c r="P5" s="265" t="s">
        <v>66</v>
      </c>
      <c r="Q5" s="265" t="s">
        <v>67</v>
      </c>
      <c r="R5" s="266" t="s">
        <v>68</v>
      </c>
      <c r="S5" s="267" t="s">
        <v>29</v>
      </c>
      <c r="T5" s="268" t="s">
        <v>65</v>
      </c>
      <c r="U5" s="268" t="s">
        <v>66</v>
      </c>
      <c r="V5" s="268" t="s">
        <v>67</v>
      </c>
      <c r="W5" s="269" t="s">
        <v>68</v>
      </c>
      <c r="X5" s="270" t="s">
        <v>29</v>
      </c>
      <c r="Y5" s="271" t="s">
        <v>65</v>
      </c>
      <c r="Z5" s="268" t="s">
        <v>66</v>
      </c>
      <c r="AA5" s="268" t="s">
        <v>67</v>
      </c>
      <c r="AB5" s="269" t="s">
        <v>68</v>
      </c>
      <c r="AC5" s="272" t="s">
        <v>29</v>
      </c>
      <c r="AD5" s="273" t="s">
        <v>69</v>
      </c>
      <c r="AE5" s="274" t="s">
        <v>70</v>
      </c>
      <c r="AF5" s="275" t="s">
        <v>71</v>
      </c>
      <c r="AG5" s="276" t="s">
        <v>72</v>
      </c>
      <c r="AH5" s="277" t="s">
        <v>73</v>
      </c>
      <c r="AI5" s="278" t="s">
        <v>74</v>
      </c>
      <c r="AJ5" s="271" t="s">
        <v>75</v>
      </c>
      <c r="AK5" s="268" t="s">
        <v>76</v>
      </c>
      <c r="AL5" s="279" t="s">
        <v>77</v>
      </c>
      <c r="AM5" s="280" t="s">
        <v>78</v>
      </c>
      <c r="AN5" s="281" t="s">
        <v>79</v>
      </c>
      <c r="AO5" s="282" t="s">
        <v>80</v>
      </c>
      <c r="AP5" s="283" t="s">
        <v>81</v>
      </c>
      <c r="AQ5" s="284" t="s">
        <v>82</v>
      </c>
      <c r="AR5" s="285" t="s">
        <v>83</v>
      </c>
      <c r="AS5" s="816"/>
      <c r="AT5" s="352">
        <v>100</v>
      </c>
      <c r="AU5" s="347" t="s">
        <v>171</v>
      </c>
    </row>
    <row r="6" spans="1:47" ht="17.5" customHeight="1" x14ac:dyDescent="0.3">
      <c r="A6" s="236"/>
      <c r="B6" s="247">
        <v>1</v>
      </c>
      <c r="C6" s="142" t="str">
        <f>VLOOKUP(B:B,'START_LIST_JUN-ELI'!C:F,2,FALSE)</f>
        <v>BLASER Nélia</v>
      </c>
      <c r="D6" s="89" t="str">
        <f>VLOOKUP(B:B,'START_LIST_JUN-ELI'!C:F,4,FALSE)</f>
        <v>GN1885</v>
      </c>
      <c r="E6" s="348">
        <v>650</v>
      </c>
      <c r="F6" s="349">
        <v>650</v>
      </c>
      <c r="G6" s="349">
        <v>550</v>
      </c>
      <c r="H6" s="349">
        <v>550</v>
      </c>
      <c r="I6" s="350">
        <v>350</v>
      </c>
      <c r="J6" s="348">
        <v>600</v>
      </c>
      <c r="K6" s="349">
        <v>650</v>
      </c>
      <c r="L6" s="349">
        <v>650</v>
      </c>
      <c r="M6" s="349">
        <v>600</v>
      </c>
      <c r="N6" s="350">
        <v>550</v>
      </c>
      <c r="O6" s="348">
        <v>825</v>
      </c>
      <c r="P6" s="349">
        <v>750</v>
      </c>
      <c r="Q6" s="349">
        <v>600</v>
      </c>
      <c r="R6" s="349">
        <v>575</v>
      </c>
      <c r="S6" s="351">
        <v>400</v>
      </c>
      <c r="T6" s="193">
        <f>+(E6+J6+O6)/3</f>
        <v>691.66666666666663</v>
      </c>
      <c r="U6" s="194">
        <f>+(F6+K6+P6)/3</f>
        <v>683.33333333333337</v>
      </c>
      <c r="V6" s="194">
        <f>+(G6+L6+Q6)/3</f>
        <v>600</v>
      </c>
      <c r="W6" s="194">
        <f>+(H6+M6+R6)/3</f>
        <v>575</v>
      </c>
      <c r="X6" s="195">
        <f>+(I6+N6+S6)/3</f>
        <v>433.33333333333331</v>
      </c>
      <c r="Y6" s="193">
        <f>+(E6+J6+O6+T6)/4</f>
        <v>691.66666666666663</v>
      </c>
      <c r="Z6" s="194">
        <f>+(F6+K6+P6+U6)/4</f>
        <v>683.33333333333337</v>
      </c>
      <c r="AA6" s="194">
        <f>+(G6+L6+Q6+V6)/4</f>
        <v>600</v>
      </c>
      <c r="AB6" s="194">
        <f>+(H6+M6+R6+W6)/4</f>
        <v>575</v>
      </c>
      <c r="AC6" s="196">
        <f>+(I6+N6+S6+X6)/4</f>
        <v>433.33333333333331</v>
      </c>
      <c r="AD6" s="60">
        <f>MAX(E6,J6,O6,T6,Y6)</f>
        <v>825</v>
      </c>
      <c r="AE6" s="14">
        <f>MIN(E6,J6,O6,T6,Y6)</f>
        <v>600</v>
      </c>
      <c r="AF6" s="14">
        <f>(SUM(E6,J6,O6,T6,Y6)-AD6-AE6)/3</f>
        <v>677.77777777777771</v>
      </c>
      <c r="AG6" s="15">
        <f>MAX(F6,K6,P6,U6,Z6)</f>
        <v>750</v>
      </c>
      <c r="AH6" s="15">
        <f>MIN(F6,K6,P6,U6,Z6)</f>
        <v>650</v>
      </c>
      <c r="AI6" s="15">
        <f>(SUM(F6,K6,P6,U6,Z6)-AG6-AH6)/3</f>
        <v>672.22222222222229</v>
      </c>
      <c r="AJ6" s="16">
        <f>MAX(G6,L6,Q6,V6,AA6)</f>
        <v>650</v>
      </c>
      <c r="AK6" s="16">
        <f>MIN(G6,L6,Q6,V6,AA6)</f>
        <v>550</v>
      </c>
      <c r="AL6" s="16">
        <f>(SUM(G6,L6,Q6,V6,AA6)-AJ6-AK6)/3</f>
        <v>600</v>
      </c>
      <c r="AM6" s="17">
        <f>MAX(H6,M6,R6,W6,AB6)</f>
        <v>600</v>
      </c>
      <c r="AN6" s="17">
        <f>MIN(H6,M6,R6,W6,AB6)</f>
        <v>550</v>
      </c>
      <c r="AO6" s="17">
        <f>(SUM(H6,M6,R6,W6,AB6)-AM6-AN6)/3</f>
        <v>575</v>
      </c>
      <c r="AP6" s="18">
        <f>MAX(I6,N6,S6,X6,AC6)</f>
        <v>550</v>
      </c>
      <c r="AQ6" s="18">
        <f>MIN(I6,N6,S6,X6,AC6)</f>
        <v>350</v>
      </c>
      <c r="AR6" s="18">
        <f>(SUM(I6,N6,S6,X6,AC6)-AP6-AQ6)/3</f>
        <v>422.22222222222217</v>
      </c>
      <c r="AS6" s="120">
        <f>AVERAGE(AF6,AI6,AL6,AO6,AR6)/$AT$5</f>
        <v>5.8944444444444448</v>
      </c>
    </row>
    <row r="7" spans="1:47" x14ac:dyDescent="0.3">
      <c r="A7" s="245"/>
      <c r="B7" s="248">
        <v>2</v>
      </c>
      <c r="C7" s="91" t="str">
        <f>VLOOKUP(B:B,'START_LIST_JUN-ELI'!C:F,2,FALSE)</f>
        <v>REULET Letizia</v>
      </c>
      <c r="D7" s="115" t="str">
        <f>VLOOKUP(B:B,'START_LIST_JUN-ELI'!C:F,4,FALSE)</f>
        <v>MORG</v>
      </c>
      <c r="E7" s="12">
        <v>550</v>
      </c>
      <c r="F7" s="28">
        <v>650</v>
      </c>
      <c r="G7" s="28">
        <v>750</v>
      </c>
      <c r="H7" s="28">
        <v>750</v>
      </c>
      <c r="I7" s="30">
        <v>500</v>
      </c>
      <c r="J7" s="12">
        <v>650</v>
      </c>
      <c r="K7" s="28">
        <v>650</v>
      </c>
      <c r="L7" s="28">
        <v>600</v>
      </c>
      <c r="M7" s="28">
        <v>650</v>
      </c>
      <c r="N7" s="30">
        <v>500</v>
      </c>
      <c r="O7" s="12">
        <v>650</v>
      </c>
      <c r="P7" s="28">
        <v>650</v>
      </c>
      <c r="Q7" s="28">
        <v>525</v>
      </c>
      <c r="R7" s="28">
        <v>700</v>
      </c>
      <c r="S7" s="32">
        <v>450</v>
      </c>
      <c r="T7" s="16">
        <f t="shared" ref="T7:X32" si="0">+(E7+J7+O7)/3</f>
        <v>616.66666666666663</v>
      </c>
      <c r="U7" s="197">
        <f t="shared" si="0"/>
        <v>650</v>
      </c>
      <c r="V7" s="197">
        <f t="shared" si="0"/>
        <v>625</v>
      </c>
      <c r="W7" s="197">
        <f t="shared" si="0"/>
        <v>700</v>
      </c>
      <c r="X7" s="198">
        <f t="shared" si="0"/>
        <v>483.33333333333331</v>
      </c>
      <c r="Y7" s="16">
        <f t="shared" ref="Y7:AC32" si="1">+(E7+J7+O7+T7)/4</f>
        <v>616.66666666666663</v>
      </c>
      <c r="Z7" s="197">
        <f t="shared" si="1"/>
        <v>650</v>
      </c>
      <c r="AA7" s="197">
        <f t="shared" si="1"/>
        <v>625</v>
      </c>
      <c r="AB7" s="197">
        <f t="shared" si="1"/>
        <v>700</v>
      </c>
      <c r="AC7" s="199">
        <f t="shared" si="1"/>
        <v>483.33333333333331</v>
      </c>
      <c r="AD7" s="60">
        <f t="shared" ref="AD7:AD37" si="2">MAX(E7,J7,O7,T7,Y7)</f>
        <v>650</v>
      </c>
      <c r="AE7" s="14">
        <f>MIN(E7,J7,O7,T7,Y7)</f>
        <v>550</v>
      </c>
      <c r="AF7" s="14">
        <f t="shared" ref="AF7:AF70" si="3">(SUM(E7,J7,O7,T7,Y7)-AD7-AE7)/3</f>
        <v>627.77777777777771</v>
      </c>
      <c r="AG7" s="15">
        <f t="shared" ref="AG7:AG70" si="4">MAX(F7,K7,P7,U7,Z7)</f>
        <v>650</v>
      </c>
      <c r="AH7" s="15">
        <f t="shared" ref="AH7:AH70" si="5">MIN(F7,K7,P7,U7,Z7)</f>
        <v>650</v>
      </c>
      <c r="AI7" s="15">
        <f t="shared" ref="AI7:AI70" si="6">(SUM(F7,K7,P7,U7,Z7)-AG7-AH7)/3</f>
        <v>650</v>
      </c>
      <c r="AJ7" s="16">
        <f t="shared" ref="AJ7:AJ70" si="7">MAX(G7,L7,Q7,V7,AA7)</f>
        <v>750</v>
      </c>
      <c r="AK7" s="16">
        <f t="shared" ref="AK7:AK70" si="8">MIN(G7,L7,Q7,V7,AA7)</f>
        <v>525</v>
      </c>
      <c r="AL7" s="16">
        <f t="shared" ref="AL7:AL70" si="9">(SUM(G7,L7,Q7,V7,AA7)-AJ7-AK7)/3</f>
        <v>616.66666666666663</v>
      </c>
      <c r="AM7" s="17">
        <f t="shared" ref="AM7:AM70" si="10">MAX(H7,M7,R7,W7,AB7)</f>
        <v>750</v>
      </c>
      <c r="AN7" s="17">
        <f t="shared" ref="AN7:AN70" si="11">MIN(H7,M7,R7,W7,AB7)</f>
        <v>650</v>
      </c>
      <c r="AO7" s="17">
        <f t="shared" ref="AO7:AO70" si="12">(SUM(H7,M7,R7,W7,AB7)-AM7-AN7)/3</f>
        <v>700</v>
      </c>
      <c r="AP7" s="18">
        <f t="shared" ref="AP7:AP70" si="13">MAX(I7,N7,S7,X7,AC7)</f>
        <v>500</v>
      </c>
      <c r="AQ7" s="18">
        <f t="shared" ref="AQ7:AQ70" si="14">MIN(I7,N7,S7,X7,AC7)</f>
        <v>450</v>
      </c>
      <c r="AR7" s="18">
        <f t="shared" ref="AR7:AR70" si="15">(SUM(I7,N7,S7,X7,AC7)-AP7-AQ7)/3</f>
        <v>488.88888888888886</v>
      </c>
      <c r="AS7" s="120">
        <f>AVERAGE(AF7,AI7,AL7,AO7,AR7)/$AT$5</f>
        <v>6.1666666666666661</v>
      </c>
    </row>
    <row r="8" spans="1:47" x14ac:dyDescent="0.3">
      <c r="A8" s="245"/>
      <c r="B8" s="248">
        <v>3</v>
      </c>
      <c r="C8" s="91" t="str">
        <f>VLOOKUP(B:B,'START_LIST_JUN-ELI'!C:F,2,FALSE)</f>
        <v>ROULLIER Eva</v>
      </c>
      <c r="D8" s="115" t="str">
        <f>VLOOKUP(B:B,'START_LIST_JUN-ELI'!C:F,4,FALSE)</f>
        <v>GN1885</v>
      </c>
      <c r="E8" s="12">
        <v>750</v>
      </c>
      <c r="F8" s="28">
        <v>650</v>
      </c>
      <c r="G8" s="28">
        <v>750</v>
      </c>
      <c r="H8" s="28">
        <v>550</v>
      </c>
      <c r="I8" s="30">
        <v>450</v>
      </c>
      <c r="J8" s="12">
        <v>650</v>
      </c>
      <c r="K8" s="28">
        <v>650</v>
      </c>
      <c r="L8" s="28">
        <v>600</v>
      </c>
      <c r="M8" s="28">
        <v>600</v>
      </c>
      <c r="N8" s="30">
        <v>550</v>
      </c>
      <c r="O8" s="12">
        <v>625</v>
      </c>
      <c r="P8" s="28">
        <v>625</v>
      </c>
      <c r="Q8" s="28">
        <v>475</v>
      </c>
      <c r="R8" s="28">
        <v>550</v>
      </c>
      <c r="S8" s="32">
        <v>425</v>
      </c>
      <c r="T8" s="16">
        <f t="shared" si="0"/>
        <v>675</v>
      </c>
      <c r="U8" s="197">
        <f t="shared" si="0"/>
        <v>641.66666666666663</v>
      </c>
      <c r="V8" s="197">
        <f t="shared" si="0"/>
        <v>608.33333333333337</v>
      </c>
      <c r="W8" s="197">
        <f t="shared" si="0"/>
        <v>566.66666666666663</v>
      </c>
      <c r="X8" s="198">
        <f t="shared" si="0"/>
        <v>475</v>
      </c>
      <c r="Y8" s="16">
        <f t="shared" si="1"/>
        <v>675</v>
      </c>
      <c r="Z8" s="197">
        <f t="shared" si="1"/>
        <v>641.66666666666663</v>
      </c>
      <c r="AA8" s="197">
        <f t="shared" si="1"/>
        <v>608.33333333333337</v>
      </c>
      <c r="AB8" s="197">
        <f t="shared" si="1"/>
        <v>566.66666666666663</v>
      </c>
      <c r="AC8" s="199">
        <f t="shared" si="1"/>
        <v>475</v>
      </c>
      <c r="AD8" s="60">
        <f t="shared" si="2"/>
        <v>750</v>
      </c>
      <c r="AE8" s="14">
        <f>MIN(E8,J8,O8,T8,Y8)</f>
        <v>625</v>
      </c>
      <c r="AF8" s="14">
        <f t="shared" si="3"/>
        <v>666.66666666666663</v>
      </c>
      <c r="AG8" s="15">
        <f t="shared" si="4"/>
        <v>650</v>
      </c>
      <c r="AH8" s="15">
        <f t="shared" si="5"/>
        <v>625</v>
      </c>
      <c r="AI8" s="15">
        <f t="shared" si="6"/>
        <v>644.44444444444434</v>
      </c>
      <c r="AJ8" s="16">
        <f t="shared" si="7"/>
        <v>750</v>
      </c>
      <c r="AK8" s="16">
        <f t="shared" si="8"/>
        <v>475</v>
      </c>
      <c r="AL8" s="16">
        <f t="shared" si="9"/>
        <v>605.55555555555566</v>
      </c>
      <c r="AM8" s="17">
        <f t="shared" si="10"/>
        <v>600</v>
      </c>
      <c r="AN8" s="17">
        <f t="shared" si="11"/>
        <v>550</v>
      </c>
      <c r="AO8" s="17">
        <f t="shared" si="12"/>
        <v>561.11111111111097</v>
      </c>
      <c r="AP8" s="18">
        <f t="shared" si="13"/>
        <v>550</v>
      </c>
      <c r="AQ8" s="18">
        <f t="shared" si="14"/>
        <v>425</v>
      </c>
      <c r="AR8" s="18">
        <f t="shared" si="15"/>
        <v>466.66666666666669</v>
      </c>
      <c r="AS8" s="120">
        <f t="shared" ref="AS8:AS71" si="16">AVERAGE(AF8,AI8,AL8,AO8,AR8)/$AT$5</f>
        <v>5.8888888888888884</v>
      </c>
    </row>
    <row r="9" spans="1:47" x14ac:dyDescent="0.3">
      <c r="A9" s="245"/>
      <c r="B9" s="248">
        <v>4</v>
      </c>
      <c r="C9" s="91" t="str">
        <f>VLOOKUP(B:B,'START_LIST_JUN-ELI'!C:F,2,FALSE)</f>
        <v>SCHENK Lilou</v>
      </c>
      <c r="D9" s="115" t="str">
        <f>VLOOKUP(B:B,'START_LIST_JUN-ELI'!C:F,4,FALSE)</f>
        <v>MORG</v>
      </c>
      <c r="E9" s="12">
        <v>650</v>
      </c>
      <c r="F9" s="28">
        <v>650</v>
      </c>
      <c r="G9" s="28">
        <v>650</v>
      </c>
      <c r="H9" s="28">
        <v>800</v>
      </c>
      <c r="I9" s="30">
        <v>650</v>
      </c>
      <c r="J9" s="12">
        <v>600</v>
      </c>
      <c r="K9" s="28">
        <v>650</v>
      </c>
      <c r="L9" s="28">
        <v>550</v>
      </c>
      <c r="M9" s="28">
        <v>600</v>
      </c>
      <c r="N9" s="30">
        <v>650</v>
      </c>
      <c r="O9" s="12">
        <v>700</v>
      </c>
      <c r="P9" s="28">
        <v>625</v>
      </c>
      <c r="Q9" s="28">
        <v>500</v>
      </c>
      <c r="R9" s="28">
        <v>550</v>
      </c>
      <c r="S9" s="32">
        <v>400</v>
      </c>
      <c r="T9" s="16">
        <f t="shared" si="0"/>
        <v>650</v>
      </c>
      <c r="U9" s="197">
        <f t="shared" si="0"/>
        <v>641.66666666666663</v>
      </c>
      <c r="V9" s="197">
        <f t="shared" si="0"/>
        <v>566.66666666666663</v>
      </c>
      <c r="W9" s="197">
        <f t="shared" si="0"/>
        <v>650</v>
      </c>
      <c r="X9" s="198">
        <f t="shared" si="0"/>
        <v>566.66666666666663</v>
      </c>
      <c r="Y9" s="16">
        <f t="shared" si="1"/>
        <v>650</v>
      </c>
      <c r="Z9" s="197">
        <f t="shared" si="1"/>
        <v>641.66666666666663</v>
      </c>
      <c r="AA9" s="197">
        <f t="shared" si="1"/>
        <v>566.66666666666663</v>
      </c>
      <c r="AB9" s="197">
        <f t="shared" si="1"/>
        <v>650</v>
      </c>
      <c r="AC9" s="199">
        <f t="shared" si="1"/>
        <v>566.66666666666663</v>
      </c>
      <c r="AD9" s="60">
        <f t="shared" si="2"/>
        <v>700</v>
      </c>
      <c r="AE9" s="14">
        <f t="shared" ref="AE9:AE70" si="17">MIN(E9,J9,O9,T9,Y9)</f>
        <v>600</v>
      </c>
      <c r="AF9" s="14">
        <f t="shared" si="3"/>
        <v>650</v>
      </c>
      <c r="AG9" s="15">
        <f t="shared" si="4"/>
        <v>650</v>
      </c>
      <c r="AH9" s="15">
        <f t="shared" si="5"/>
        <v>625</v>
      </c>
      <c r="AI9" s="15">
        <f t="shared" si="6"/>
        <v>644.44444444444434</v>
      </c>
      <c r="AJ9" s="16">
        <f t="shared" si="7"/>
        <v>650</v>
      </c>
      <c r="AK9" s="16">
        <f t="shared" si="8"/>
        <v>500</v>
      </c>
      <c r="AL9" s="16">
        <f t="shared" si="9"/>
        <v>561.11111111111097</v>
      </c>
      <c r="AM9" s="17">
        <f t="shared" si="10"/>
        <v>800</v>
      </c>
      <c r="AN9" s="17">
        <f t="shared" si="11"/>
        <v>550</v>
      </c>
      <c r="AO9" s="17">
        <f t="shared" si="12"/>
        <v>633.33333333333337</v>
      </c>
      <c r="AP9" s="18">
        <f t="shared" si="13"/>
        <v>650</v>
      </c>
      <c r="AQ9" s="18">
        <f t="shared" si="14"/>
        <v>400</v>
      </c>
      <c r="AR9" s="18">
        <f t="shared" si="15"/>
        <v>594.44444444444434</v>
      </c>
      <c r="AS9" s="120">
        <f t="shared" si="16"/>
        <v>6.1666666666666661</v>
      </c>
    </row>
    <row r="10" spans="1:47" x14ac:dyDescent="0.3">
      <c r="A10" s="245"/>
      <c r="B10" s="248">
        <v>5</v>
      </c>
      <c r="C10" s="91" t="str">
        <f>VLOOKUP(B:B,'START_LIST_JUN-ELI'!C:F,2,FALSE)</f>
        <v>RÜEGG Lena</v>
      </c>
      <c r="D10" s="115" t="str">
        <f>VLOOKUP(B:B,'START_LIST_JUN-ELI'!C:F,4,FALSE)</f>
        <v>ASB</v>
      </c>
      <c r="E10" s="12">
        <v>650</v>
      </c>
      <c r="F10" s="28">
        <v>700</v>
      </c>
      <c r="G10" s="28">
        <v>600</v>
      </c>
      <c r="H10" s="28">
        <v>550</v>
      </c>
      <c r="I10" s="30">
        <v>450</v>
      </c>
      <c r="J10" s="12">
        <v>750</v>
      </c>
      <c r="K10" s="28">
        <v>750</v>
      </c>
      <c r="L10" s="28">
        <v>650</v>
      </c>
      <c r="M10" s="28">
        <v>600</v>
      </c>
      <c r="N10" s="30">
        <v>550</v>
      </c>
      <c r="O10" s="12">
        <v>700</v>
      </c>
      <c r="P10" s="28">
        <v>625</v>
      </c>
      <c r="Q10" s="28">
        <v>600</v>
      </c>
      <c r="R10" s="28">
        <v>500</v>
      </c>
      <c r="S10" s="32">
        <v>475</v>
      </c>
      <c r="T10" s="16">
        <f t="shared" si="0"/>
        <v>700</v>
      </c>
      <c r="U10" s="197">
        <f t="shared" si="0"/>
        <v>691.66666666666663</v>
      </c>
      <c r="V10" s="197">
        <f t="shared" si="0"/>
        <v>616.66666666666663</v>
      </c>
      <c r="W10" s="197">
        <f t="shared" si="0"/>
        <v>550</v>
      </c>
      <c r="X10" s="198">
        <f t="shared" si="0"/>
        <v>491.66666666666669</v>
      </c>
      <c r="Y10" s="16">
        <f t="shared" si="1"/>
        <v>700</v>
      </c>
      <c r="Z10" s="197">
        <f t="shared" si="1"/>
        <v>691.66666666666663</v>
      </c>
      <c r="AA10" s="197">
        <f t="shared" si="1"/>
        <v>616.66666666666663</v>
      </c>
      <c r="AB10" s="197">
        <f t="shared" si="1"/>
        <v>550</v>
      </c>
      <c r="AC10" s="199">
        <f t="shared" si="1"/>
        <v>491.66666666666669</v>
      </c>
      <c r="AD10" s="60">
        <f t="shared" si="2"/>
        <v>750</v>
      </c>
      <c r="AE10" s="14">
        <f t="shared" si="17"/>
        <v>650</v>
      </c>
      <c r="AF10" s="14">
        <f t="shared" si="3"/>
        <v>700</v>
      </c>
      <c r="AG10" s="15">
        <f t="shared" si="4"/>
        <v>750</v>
      </c>
      <c r="AH10" s="15">
        <f t="shared" si="5"/>
        <v>625</v>
      </c>
      <c r="AI10" s="15">
        <f t="shared" si="6"/>
        <v>694.44444444444434</v>
      </c>
      <c r="AJ10" s="16">
        <f t="shared" si="7"/>
        <v>650</v>
      </c>
      <c r="AK10" s="16">
        <f t="shared" si="8"/>
        <v>600</v>
      </c>
      <c r="AL10" s="16">
        <f t="shared" si="9"/>
        <v>611.11111111111097</v>
      </c>
      <c r="AM10" s="17">
        <f t="shared" si="10"/>
        <v>600</v>
      </c>
      <c r="AN10" s="17">
        <f>MIN(H10,M10,R10,W10,AB10)</f>
        <v>500</v>
      </c>
      <c r="AO10" s="17">
        <f t="shared" si="12"/>
        <v>550</v>
      </c>
      <c r="AP10" s="18">
        <f t="shared" si="13"/>
        <v>550</v>
      </c>
      <c r="AQ10" s="18">
        <f t="shared" si="14"/>
        <v>450</v>
      </c>
      <c r="AR10" s="18">
        <f t="shared" si="15"/>
        <v>486.11111111111114</v>
      </c>
      <c r="AS10" s="120">
        <f t="shared" si="16"/>
        <v>6.0833333333333321</v>
      </c>
    </row>
    <row r="11" spans="1:47" x14ac:dyDescent="0.3">
      <c r="A11" s="245"/>
      <c r="B11" s="248">
        <v>6</v>
      </c>
      <c r="C11" s="91" t="str">
        <f>VLOOKUP(B:B,'START_LIST_JUN-ELI'!C:F,2,FALSE)</f>
        <v>DUDNIK Nelli</v>
      </c>
      <c r="D11" s="115" t="str">
        <f>VLOOKUP(B:B,'START_LIST_JUN-ELI'!C:F,4,FALSE)</f>
        <v>ASB</v>
      </c>
      <c r="E11" s="12">
        <v>650</v>
      </c>
      <c r="F11" s="28">
        <v>700</v>
      </c>
      <c r="G11" s="28">
        <v>700</v>
      </c>
      <c r="H11" s="28">
        <v>600</v>
      </c>
      <c r="I11" s="30">
        <v>350</v>
      </c>
      <c r="J11" s="12">
        <v>650</v>
      </c>
      <c r="K11" s="28">
        <v>700</v>
      </c>
      <c r="L11" s="28">
        <v>700</v>
      </c>
      <c r="M11" s="28">
        <v>650</v>
      </c>
      <c r="N11" s="30">
        <v>550</v>
      </c>
      <c r="O11" s="12">
        <v>650</v>
      </c>
      <c r="P11" s="28">
        <v>625</v>
      </c>
      <c r="Q11" s="28">
        <v>650</v>
      </c>
      <c r="R11" s="28">
        <v>600</v>
      </c>
      <c r="S11" s="32">
        <v>400</v>
      </c>
      <c r="T11" s="16">
        <f t="shared" si="0"/>
        <v>650</v>
      </c>
      <c r="U11" s="197">
        <f t="shared" si="0"/>
        <v>675</v>
      </c>
      <c r="V11" s="197">
        <f t="shared" si="0"/>
        <v>683.33333333333337</v>
      </c>
      <c r="W11" s="197">
        <f t="shared" si="0"/>
        <v>616.66666666666663</v>
      </c>
      <c r="X11" s="198">
        <f t="shared" si="0"/>
        <v>433.33333333333331</v>
      </c>
      <c r="Y11" s="16">
        <f t="shared" si="1"/>
        <v>650</v>
      </c>
      <c r="Z11" s="197">
        <f t="shared" si="1"/>
        <v>675</v>
      </c>
      <c r="AA11" s="197">
        <f t="shared" si="1"/>
        <v>683.33333333333337</v>
      </c>
      <c r="AB11" s="197">
        <f t="shared" si="1"/>
        <v>616.66666666666663</v>
      </c>
      <c r="AC11" s="199">
        <f t="shared" si="1"/>
        <v>433.33333333333331</v>
      </c>
      <c r="AD11" s="60">
        <f t="shared" si="2"/>
        <v>650</v>
      </c>
      <c r="AE11" s="14">
        <f t="shared" si="17"/>
        <v>650</v>
      </c>
      <c r="AF11" s="14">
        <f t="shared" si="3"/>
        <v>650</v>
      </c>
      <c r="AG11" s="15">
        <f t="shared" si="4"/>
        <v>700</v>
      </c>
      <c r="AH11" s="15">
        <f t="shared" si="5"/>
        <v>625</v>
      </c>
      <c r="AI11" s="15">
        <f t="shared" si="6"/>
        <v>683.33333333333337</v>
      </c>
      <c r="AJ11" s="16">
        <f t="shared" si="7"/>
        <v>700</v>
      </c>
      <c r="AK11" s="16">
        <f t="shared" si="8"/>
        <v>650</v>
      </c>
      <c r="AL11" s="16">
        <f t="shared" si="9"/>
        <v>688.88888888888903</v>
      </c>
      <c r="AM11" s="17">
        <f t="shared" si="10"/>
        <v>650</v>
      </c>
      <c r="AN11" s="17">
        <f t="shared" si="11"/>
        <v>600</v>
      </c>
      <c r="AO11" s="17">
        <f t="shared" si="12"/>
        <v>611.11111111111097</v>
      </c>
      <c r="AP11" s="18">
        <f t="shared" si="13"/>
        <v>550</v>
      </c>
      <c r="AQ11" s="18">
        <f t="shared" si="14"/>
        <v>350</v>
      </c>
      <c r="AR11" s="18">
        <f t="shared" si="15"/>
        <v>422.22222222222217</v>
      </c>
      <c r="AS11" s="120">
        <f t="shared" si="16"/>
        <v>6.1111111111111107</v>
      </c>
    </row>
    <row r="12" spans="1:47" x14ac:dyDescent="0.3">
      <c r="A12" s="245"/>
      <c r="B12" s="248">
        <v>7</v>
      </c>
      <c r="C12" s="91" t="str">
        <f>VLOOKUP(B:B,'START_LIST_JUN-ELI'!C:F,2,FALSE)</f>
        <v>AESCHBACHER Anna-Sophia</v>
      </c>
      <c r="D12" s="115" t="str">
        <f>VLOOKUP(B:B,'START_LIST_JUN-ELI'!C:F,4,FALSE)</f>
        <v>ASB</v>
      </c>
      <c r="E12" s="12">
        <v>500</v>
      </c>
      <c r="F12" s="28">
        <v>600</v>
      </c>
      <c r="G12" s="28">
        <v>700</v>
      </c>
      <c r="H12" s="28">
        <v>650</v>
      </c>
      <c r="I12" s="30">
        <v>600</v>
      </c>
      <c r="J12" s="12">
        <v>650</v>
      </c>
      <c r="K12" s="28">
        <v>750</v>
      </c>
      <c r="L12" s="28">
        <v>600</v>
      </c>
      <c r="M12" s="28">
        <v>700</v>
      </c>
      <c r="N12" s="30">
        <v>750</v>
      </c>
      <c r="O12" s="12">
        <v>725</v>
      </c>
      <c r="P12" s="28">
        <v>700</v>
      </c>
      <c r="Q12" s="28">
        <v>525</v>
      </c>
      <c r="R12" s="28">
        <v>700</v>
      </c>
      <c r="S12" s="32">
        <v>525</v>
      </c>
      <c r="T12" s="16">
        <f t="shared" si="0"/>
        <v>625</v>
      </c>
      <c r="U12" s="197">
        <f t="shared" si="0"/>
        <v>683.33333333333337</v>
      </c>
      <c r="V12" s="197">
        <f t="shared" si="0"/>
        <v>608.33333333333337</v>
      </c>
      <c r="W12" s="197">
        <f t="shared" si="0"/>
        <v>683.33333333333337</v>
      </c>
      <c r="X12" s="198">
        <f t="shared" si="0"/>
        <v>625</v>
      </c>
      <c r="Y12" s="16">
        <f t="shared" si="1"/>
        <v>625</v>
      </c>
      <c r="Z12" s="197">
        <f t="shared" si="1"/>
        <v>683.33333333333337</v>
      </c>
      <c r="AA12" s="197">
        <f t="shared" si="1"/>
        <v>608.33333333333337</v>
      </c>
      <c r="AB12" s="197">
        <f t="shared" si="1"/>
        <v>683.33333333333337</v>
      </c>
      <c r="AC12" s="199">
        <f t="shared" si="1"/>
        <v>625</v>
      </c>
      <c r="AD12" s="60">
        <f t="shared" si="2"/>
        <v>725</v>
      </c>
      <c r="AE12" s="14">
        <f t="shared" si="17"/>
        <v>500</v>
      </c>
      <c r="AF12" s="14">
        <f t="shared" si="3"/>
        <v>633.33333333333337</v>
      </c>
      <c r="AG12" s="15">
        <f t="shared" si="4"/>
        <v>750</v>
      </c>
      <c r="AH12" s="15">
        <f t="shared" si="5"/>
        <v>600</v>
      </c>
      <c r="AI12" s="15">
        <f t="shared" si="6"/>
        <v>688.88888888888903</v>
      </c>
      <c r="AJ12" s="16">
        <f t="shared" si="7"/>
        <v>700</v>
      </c>
      <c r="AK12" s="16">
        <f t="shared" si="8"/>
        <v>525</v>
      </c>
      <c r="AL12" s="16">
        <f t="shared" si="9"/>
        <v>605.55555555555566</v>
      </c>
      <c r="AM12" s="17">
        <f t="shared" si="10"/>
        <v>700</v>
      </c>
      <c r="AN12" s="17">
        <f t="shared" si="11"/>
        <v>650</v>
      </c>
      <c r="AO12" s="17">
        <f t="shared" si="12"/>
        <v>688.88888888888903</v>
      </c>
      <c r="AP12" s="18">
        <f t="shared" si="13"/>
        <v>750</v>
      </c>
      <c r="AQ12" s="18">
        <f t="shared" si="14"/>
        <v>525</v>
      </c>
      <c r="AR12" s="18">
        <f t="shared" si="15"/>
        <v>616.66666666666663</v>
      </c>
      <c r="AS12" s="120">
        <f t="shared" si="16"/>
        <v>6.4666666666666677</v>
      </c>
    </row>
    <row r="13" spans="1:47" x14ac:dyDescent="0.3">
      <c r="A13" s="245"/>
      <c r="B13" s="248">
        <v>8</v>
      </c>
      <c r="C13" s="91" t="str">
        <f>VLOOKUP(B:B,'START_LIST_JUN-ELI'!C:F,2,FALSE)</f>
        <v>CASATI Greta</v>
      </c>
      <c r="D13" s="115" t="str">
        <f>VLOOKUP(B:B,'START_LIST_JUN-ELI'!C:F,4,FALSE)</f>
        <v>LUG</v>
      </c>
      <c r="E13" s="12">
        <v>500</v>
      </c>
      <c r="F13" s="28">
        <v>600</v>
      </c>
      <c r="G13" s="28">
        <v>700</v>
      </c>
      <c r="H13" s="28">
        <v>650</v>
      </c>
      <c r="I13" s="30">
        <v>500</v>
      </c>
      <c r="J13" s="12">
        <v>650</v>
      </c>
      <c r="K13" s="28">
        <v>750</v>
      </c>
      <c r="L13" s="28">
        <v>600</v>
      </c>
      <c r="M13" s="28">
        <v>750</v>
      </c>
      <c r="N13" s="30">
        <v>700</v>
      </c>
      <c r="O13" s="12">
        <v>625</v>
      </c>
      <c r="P13" s="28">
        <v>675</v>
      </c>
      <c r="Q13" s="28">
        <v>625</v>
      </c>
      <c r="R13" s="28">
        <v>625</v>
      </c>
      <c r="S13" s="32">
        <v>550</v>
      </c>
      <c r="T13" s="16">
        <f t="shared" si="0"/>
        <v>591.66666666666663</v>
      </c>
      <c r="U13" s="197">
        <f t="shared" si="0"/>
        <v>675</v>
      </c>
      <c r="V13" s="197">
        <f t="shared" si="0"/>
        <v>641.66666666666663</v>
      </c>
      <c r="W13" s="197">
        <f t="shared" si="0"/>
        <v>675</v>
      </c>
      <c r="X13" s="198">
        <f t="shared" si="0"/>
        <v>583.33333333333337</v>
      </c>
      <c r="Y13" s="16">
        <f t="shared" si="1"/>
        <v>591.66666666666663</v>
      </c>
      <c r="Z13" s="197">
        <f t="shared" si="1"/>
        <v>675</v>
      </c>
      <c r="AA13" s="197">
        <f t="shared" si="1"/>
        <v>641.66666666666663</v>
      </c>
      <c r="AB13" s="197">
        <f t="shared" si="1"/>
        <v>675</v>
      </c>
      <c r="AC13" s="199">
        <f t="shared" si="1"/>
        <v>583.33333333333337</v>
      </c>
      <c r="AD13" s="60">
        <f t="shared" si="2"/>
        <v>650</v>
      </c>
      <c r="AE13" s="14">
        <f t="shared" si="17"/>
        <v>500</v>
      </c>
      <c r="AF13" s="14">
        <f t="shared" si="3"/>
        <v>602.77777777777771</v>
      </c>
      <c r="AG13" s="15">
        <f t="shared" si="4"/>
        <v>750</v>
      </c>
      <c r="AH13" s="15">
        <f t="shared" si="5"/>
        <v>600</v>
      </c>
      <c r="AI13" s="15">
        <f t="shared" si="6"/>
        <v>675</v>
      </c>
      <c r="AJ13" s="16">
        <f t="shared" si="7"/>
        <v>700</v>
      </c>
      <c r="AK13" s="16">
        <f t="shared" si="8"/>
        <v>600</v>
      </c>
      <c r="AL13" s="16">
        <f t="shared" si="9"/>
        <v>636.11111111111097</v>
      </c>
      <c r="AM13" s="17">
        <f t="shared" si="10"/>
        <v>750</v>
      </c>
      <c r="AN13" s="17">
        <f t="shared" si="11"/>
        <v>625</v>
      </c>
      <c r="AO13" s="17">
        <f t="shared" si="12"/>
        <v>666.66666666666663</v>
      </c>
      <c r="AP13" s="18">
        <f t="shared" si="13"/>
        <v>700</v>
      </c>
      <c r="AQ13" s="18">
        <f t="shared" si="14"/>
        <v>500</v>
      </c>
      <c r="AR13" s="18">
        <f t="shared" si="15"/>
        <v>572.22222222222229</v>
      </c>
      <c r="AS13" s="120">
        <f>AVERAGE(AF13,AI13,AL13,AO13,AR13)/$AT$5</f>
        <v>6.3055555555555545</v>
      </c>
    </row>
    <row r="14" spans="1:47" x14ac:dyDescent="0.3">
      <c r="A14" s="245"/>
      <c r="B14" s="248">
        <v>9</v>
      </c>
      <c r="C14" s="91" t="str">
        <f>VLOOKUP(B:B,'START_LIST_JUN-ELI'!C:F,2,FALSE)</f>
        <v>ZUCCHETTO Chiara</v>
      </c>
      <c r="D14" s="115" t="str">
        <f>VLOOKUP(B:B,'START_LIST_JUN-ELI'!C:F,4,FALSE)</f>
        <v>GN1885</v>
      </c>
      <c r="E14" s="12">
        <v>600</v>
      </c>
      <c r="F14" s="28">
        <v>500</v>
      </c>
      <c r="G14" s="28">
        <v>600</v>
      </c>
      <c r="H14" s="28">
        <v>750</v>
      </c>
      <c r="I14" s="30">
        <v>500</v>
      </c>
      <c r="J14" s="12">
        <v>550</v>
      </c>
      <c r="K14" s="28">
        <v>600</v>
      </c>
      <c r="L14" s="28">
        <v>550</v>
      </c>
      <c r="M14" s="28">
        <v>550</v>
      </c>
      <c r="N14" s="30">
        <v>600</v>
      </c>
      <c r="O14" s="12">
        <v>800</v>
      </c>
      <c r="P14" s="28">
        <v>700</v>
      </c>
      <c r="Q14" s="28">
        <v>500</v>
      </c>
      <c r="R14" s="28">
        <v>675</v>
      </c>
      <c r="S14" s="32">
        <v>550</v>
      </c>
      <c r="T14" s="16">
        <f t="shared" si="0"/>
        <v>650</v>
      </c>
      <c r="U14" s="197">
        <f t="shared" si="0"/>
        <v>600</v>
      </c>
      <c r="V14" s="197">
        <f t="shared" si="0"/>
        <v>550</v>
      </c>
      <c r="W14" s="197">
        <f t="shared" si="0"/>
        <v>658.33333333333337</v>
      </c>
      <c r="X14" s="198">
        <f t="shared" si="0"/>
        <v>550</v>
      </c>
      <c r="Y14" s="16">
        <f t="shared" si="1"/>
        <v>650</v>
      </c>
      <c r="Z14" s="197">
        <f t="shared" si="1"/>
        <v>600</v>
      </c>
      <c r="AA14" s="197">
        <f t="shared" si="1"/>
        <v>550</v>
      </c>
      <c r="AB14" s="197">
        <f t="shared" si="1"/>
        <v>658.33333333333337</v>
      </c>
      <c r="AC14" s="199">
        <f t="shared" si="1"/>
        <v>550</v>
      </c>
      <c r="AD14" s="60">
        <f t="shared" si="2"/>
        <v>800</v>
      </c>
      <c r="AE14" s="14">
        <f t="shared" si="17"/>
        <v>550</v>
      </c>
      <c r="AF14" s="14">
        <f t="shared" si="3"/>
        <v>633.33333333333337</v>
      </c>
      <c r="AG14" s="15">
        <f t="shared" si="4"/>
        <v>700</v>
      </c>
      <c r="AH14" s="15">
        <f t="shared" si="5"/>
        <v>500</v>
      </c>
      <c r="AI14" s="15">
        <f t="shared" si="6"/>
        <v>600</v>
      </c>
      <c r="AJ14" s="16">
        <f t="shared" si="7"/>
        <v>600</v>
      </c>
      <c r="AK14" s="16">
        <f t="shared" si="8"/>
        <v>500</v>
      </c>
      <c r="AL14" s="16">
        <f t="shared" si="9"/>
        <v>550</v>
      </c>
      <c r="AM14" s="17">
        <f t="shared" si="10"/>
        <v>750</v>
      </c>
      <c r="AN14" s="17">
        <f t="shared" si="11"/>
        <v>550</v>
      </c>
      <c r="AO14" s="17">
        <f t="shared" si="12"/>
        <v>663.88888888888903</v>
      </c>
      <c r="AP14" s="18">
        <f t="shared" si="13"/>
        <v>600</v>
      </c>
      <c r="AQ14" s="18">
        <f t="shared" si="14"/>
        <v>500</v>
      </c>
      <c r="AR14" s="18">
        <f t="shared" si="15"/>
        <v>550</v>
      </c>
      <c r="AS14" s="120">
        <f t="shared" si="16"/>
        <v>5.9944444444444454</v>
      </c>
    </row>
    <row r="15" spans="1:47" x14ac:dyDescent="0.3">
      <c r="A15" s="245"/>
      <c r="B15" s="248">
        <v>10</v>
      </c>
      <c r="C15" s="91" t="str">
        <f>VLOOKUP(B:B,'START_LIST_JUN-ELI'!C:F,2,FALSE)</f>
        <v>HASLER Yael</v>
      </c>
      <c r="D15" s="115" t="str">
        <f>VLOOKUP(B:B,'START_LIST_JUN-ELI'!C:F,4,FALSE)</f>
        <v>ASB</v>
      </c>
      <c r="E15" s="12">
        <v>650</v>
      </c>
      <c r="F15" s="28">
        <v>650</v>
      </c>
      <c r="G15" s="28">
        <v>650</v>
      </c>
      <c r="H15" s="28">
        <v>600</v>
      </c>
      <c r="I15" s="30">
        <v>600</v>
      </c>
      <c r="J15" s="12">
        <v>600</v>
      </c>
      <c r="K15" s="28">
        <v>650</v>
      </c>
      <c r="L15" s="28">
        <v>600</v>
      </c>
      <c r="M15" s="28">
        <v>650</v>
      </c>
      <c r="N15" s="30">
        <v>500</v>
      </c>
      <c r="O15" s="12">
        <v>775</v>
      </c>
      <c r="P15" s="28">
        <v>700</v>
      </c>
      <c r="Q15" s="28">
        <v>625</v>
      </c>
      <c r="R15" s="28">
        <v>600</v>
      </c>
      <c r="S15" s="32">
        <v>500</v>
      </c>
      <c r="T15" s="16">
        <f t="shared" si="0"/>
        <v>675</v>
      </c>
      <c r="U15" s="197">
        <f t="shared" si="0"/>
        <v>666.66666666666663</v>
      </c>
      <c r="V15" s="197">
        <f t="shared" si="0"/>
        <v>625</v>
      </c>
      <c r="W15" s="197">
        <f t="shared" si="0"/>
        <v>616.66666666666663</v>
      </c>
      <c r="X15" s="198">
        <f t="shared" si="0"/>
        <v>533.33333333333337</v>
      </c>
      <c r="Y15" s="16">
        <f t="shared" si="1"/>
        <v>675</v>
      </c>
      <c r="Z15" s="197">
        <f t="shared" si="1"/>
        <v>666.66666666666663</v>
      </c>
      <c r="AA15" s="197">
        <f t="shared" si="1"/>
        <v>625</v>
      </c>
      <c r="AB15" s="197">
        <f t="shared" si="1"/>
        <v>616.66666666666663</v>
      </c>
      <c r="AC15" s="199">
        <f t="shared" si="1"/>
        <v>533.33333333333337</v>
      </c>
      <c r="AD15" s="60">
        <f t="shared" si="2"/>
        <v>775</v>
      </c>
      <c r="AE15" s="14">
        <f t="shared" si="17"/>
        <v>600</v>
      </c>
      <c r="AF15" s="14">
        <f t="shared" si="3"/>
        <v>666.66666666666663</v>
      </c>
      <c r="AG15" s="15">
        <f t="shared" si="4"/>
        <v>700</v>
      </c>
      <c r="AH15" s="15">
        <f t="shared" si="5"/>
        <v>650</v>
      </c>
      <c r="AI15" s="15">
        <f t="shared" si="6"/>
        <v>661.11111111111097</v>
      </c>
      <c r="AJ15" s="16">
        <f t="shared" si="7"/>
        <v>650</v>
      </c>
      <c r="AK15" s="16">
        <f t="shared" si="8"/>
        <v>600</v>
      </c>
      <c r="AL15" s="16">
        <f t="shared" si="9"/>
        <v>625</v>
      </c>
      <c r="AM15" s="17">
        <f t="shared" si="10"/>
        <v>650</v>
      </c>
      <c r="AN15" s="17">
        <f t="shared" si="11"/>
        <v>600</v>
      </c>
      <c r="AO15" s="17">
        <f t="shared" si="12"/>
        <v>611.11111111111097</v>
      </c>
      <c r="AP15" s="18">
        <f t="shared" si="13"/>
        <v>600</v>
      </c>
      <c r="AQ15" s="18">
        <f t="shared" si="14"/>
        <v>500</v>
      </c>
      <c r="AR15" s="18">
        <f t="shared" si="15"/>
        <v>522.22222222222229</v>
      </c>
      <c r="AS15" s="120">
        <f t="shared" si="16"/>
        <v>6.1722222222222216</v>
      </c>
    </row>
    <row r="16" spans="1:47" x14ac:dyDescent="0.3">
      <c r="A16" s="245"/>
      <c r="B16" s="248">
        <v>11</v>
      </c>
      <c r="C16" s="91" t="str">
        <f>VLOOKUP(B:B,'START_LIST_JUN-ELI'!C:F,2,FALSE)</f>
        <v>MICHEL Aimée</v>
      </c>
      <c r="D16" s="115" t="str">
        <f>VLOOKUP(B:B,'START_LIST_JUN-ELI'!C:F,4,FALSE)</f>
        <v>ASB</v>
      </c>
      <c r="E16" s="12">
        <v>600</v>
      </c>
      <c r="F16" s="28">
        <v>650</v>
      </c>
      <c r="G16" s="28">
        <v>500</v>
      </c>
      <c r="H16" s="28">
        <v>700</v>
      </c>
      <c r="I16" s="30">
        <v>650</v>
      </c>
      <c r="J16" s="12">
        <v>500</v>
      </c>
      <c r="K16" s="28">
        <v>650</v>
      </c>
      <c r="L16" s="28">
        <v>550</v>
      </c>
      <c r="M16" s="28">
        <v>700</v>
      </c>
      <c r="N16" s="30">
        <v>500</v>
      </c>
      <c r="O16" s="12">
        <v>625</v>
      </c>
      <c r="P16" s="28">
        <v>725</v>
      </c>
      <c r="Q16" s="28">
        <v>625</v>
      </c>
      <c r="R16" s="28">
        <v>700</v>
      </c>
      <c r="S16" s="32">
        <v>525</v>
      </c>
      <c r="T16" s="16">
        <f t="shared" si="0"/>
        <v>575</v>
      </c>
      <c r="U16" s="197">
        <f t="shared" si="0"/>
        <v>675</v>
      </c>
      <c r="V16" s="197">
        <f t="shared" si="0"/>
        <v>558.33333333333337</v>
      </c>
      <c r="W16" s="197">
        <f t="shared" si="0"/>
        <v>700</v>
      </c>
      <c r="X16" s="198">
        <f t="shared" si="0"/>
        <v>558.33333333333337</v>
      </c>
      <c r="Y16" s="16">
        <f t="shared" si="1"/>
        <v>575</v>
      </c>
      <c r="Z16" s="197">
        <f t="shared" si="1"/>
        <v>675</v>
      </c>
      <c r="AA16" s="197">
        <f t="shared" si="1"/>
        <v>558.33333333333337</v>
      </c>
      <c r="AB16" s="197">
        <f t="shared" si="1"/>
        <v>700</v>
      </c>
      <c r="AC16" s="199">
        <f t="shared" si="1"/>
        <v>558.33333333333337</v>
      </c>
      <c r="AD16" s="60">
        <f t="shared" si="2"/>
        <v>625</v>
      </c>
      <c r="AE16" s="14">
        <f t="shared" si="17"/>
        <v>500</v>
      </c>
      <c r="AF16" s="14">
        <f t="shared" si="3"/>
        <v>583.33333333333337</v>
      </c>
      <c r="AG16" s="15">
        <f t="shared" si="4"/>
        <v>725</v>
      </c>
      <c r="AH16" s="15">
        <f t="shared" si="5"/>
        <v>650</v>
      </c>
      <c r="AI16" s="15">
        <f t="shared" si="6"/>
        <v>666.66666666666663</v>
      </c>
      <c r="AJ16" s="16">
        <f t="shared" si="7"/>
        <v>625</v>
      </c>
      <c r="AK16" s="16">
        <f t="shared" si="8"/>
        <v>500</v>
      </c>
      <c r="AL16" s="16">
        <f t="shared" si="9"/>
        <v>555.55555555555566</v>
      </c>
      <c r="AM16" s="17">
        <f t="shared" si="10"/>
        <v>700</v>
      </c>
      <c r="AN16" s="17">
        <f t="shared" si="11"/>
        <v>700</v>
      </c>
      <c r="AO16" s="17">
        <f t="shared" si="12"/>
        <v>700</v>
      </c>
      <c r="AP16" s="18">
        <f t="shared" si="13"/>
        <v>650</v>
      </c>
      <c r="AQ16" s="18">
        <f t="shared" si="14"/>
        <v>500</v>
      </c>
      <c r="AR16" s="18">
        <f t="shared" si="15"/>
        <v>547.22222222222229</v>
      </c>
      <c r="AS16" s="120">
        <f t="shared" si="16"/>
        <v>6.1055555555555552</v>
      </c>
    </row>
    <row r="17" spans="1:45" x14ac:dyDescent="0.3">
      <c r="A17" s="245"/>
      <c r="B17" s="248">
        <v>12</v>
      </c>
      <c r="C17" s="91" t="str">
        <f>VLOOKUP(B:B,'START_LIST_JUN-ELI'!C:F,2,FALSE)</f>
        <v>NAKOURI Sofia</v>
      </c>
      <c r="D17" s="115" t="str">
        <f>VLOOKUP(B:B,'START_LIST_JUN-ELI'!C:F,4,FALSE)</f>
        <v>VA</v>
      </c>
      <c r="E17" s="12">
        <v>650</v>
      </c>
      <c r="F17" s="28">
        <v>500</v>
      </c>
      <c r="G17" s="28">
        <v>300</v>
      </c>
      <c r="H17" s="28">
        <v>400</v>
      </c>
      <c r="I17" s="30">
        <v>500</v>
      </c>
      <c r="J17" s="12">
        <v>650</v>
      </c>
      <c r="K17" s="28">
        <v>650</v>
      </c>
      <c r="L17" s="28">
        <v>350</v>
      </c>
      <c r="M17" s="28">
        <v>300</v>
      </c>
      <c r="N17" s="30">
        <v>300</v>
      </c>
      <c r="O17" s="12">
        <v>600</v>
      </c>
      <c r="P17" s="28">
        <v>600</v>
      </c>
      <c r="Q17" s="28">
        <v>325</v>
      </c>
      <c r="R17" s="28">
        <v>400</v>
      </c>
      <c r="S17" s="32">
        <v>400</v>
      </c>
      <c r="T17" s="16">
        <f t="shared" si="0"/>
        <v>633.33333333333337</v>
      </c>
      <c r="U17" s="197">
        <f t="shared" si="0"/>
        <v>583.33333333333337</v>
      </c>
      <c r="V17" s="197">
        <f t="shared" si="0"/>
        <v>325</v>
      </c>
      <c r="W17" s="197">
        <f t="shared" si="0"/>
        <v>366.66666666666669</v>
      </c>
      <c r="X17" s="198">
        <f t="shared" si="0"/>
        <v>400</v>
      </c>
      <c r="Y17" s="16">
        <f t="shared" si="1"/>
        <v>633.33333333333337</v>
      </c>
      <c r="Z17" s="197">
        <f t="shared" si="1"/>
        <v>583.33333333333337</v>
      </c>
      <c r="AA17" s="197">
        <f t="shared" si="1"/>
        <v>325</v>
      </c>
      <c r="AB17" s="197">
        <f t="shared" si="1"/>
        <v>366.66666666666669</v>
      </c>
      <c r="AC17" s="199">
        <f t="shared" si="1"/>
        <v>400</v>
      </c>
      <c r="AD17" s="60">
        <f t="shared" si="2"/>
        <v>650</v>
      </c>
      <c r="AE17" s="14">
        <f t="shared" si="17"/>
        <v>600</v>
      </c>
      <c r="AF17" s="14">
        <f t="shared" si="3"/>
        <v>638.88888888888903</v>
      </c>
      <c r="AG17" s="15">
        <f t="shared" si="4"/>
        <v>650</v>
      </c>
      <c r="AH17" s="15">
        <f>MIN(F17,K17,P17,U17,Z17)</f>
        <v>500</v>
      </c>
      <c r="AI17" s="15">
        <f t="shared" si="6"/>
        <v>588.88888888888903</v>
      </c>
      <c r="AJ17" s="16">
        <f t="shared" si="7"/>
        <v>350</v>
      </c>
      <c r="AK17" s="16">
        <f t="shared" si="8"/>
        <v>300</v>
      </c>
      <c r="AL17" s="16">
        <f t="shared" si="9"/>
        <v>325</v>
      </c>
      <c r="AM17" s="17">
        <f t="shared" si="10"/>
        <v>400</v>
      </c>
      <c r="AN17" s="17">
        <f t="shared" si="11"/>
        <v>300</v>
      </c>
      <c r="AO17" s="17">
        <f t="shared" si="12"/>
        <v>377.77777777777783</v>
      </c>
      <c r="AP17" s="18">
        <f t="shared" si="13"/>
        <v>500</v>
      </c>
      <c r="AQ17" s="18">
        <f t="shared" si="14"/>
        <v>300</v>
      </c>
      <c r="AR17" s="18">
        <f t="shared" si="15"/>
        <v>400</v>
      </c>
      <c r="AS17" s="120">
        <f t="shared" si="16"/>
        <v>4.6611111111111114</v>
      </c>
    </row>
    <row r="18" spans="1:45" x14ac:dyDescent="0.3">
      <c r="A18" s="245"/>
      <c r="B18" s="248">
        <v>13</v>
      </c>
      <c r="C18" s="91" t="str">
        <f>VLOOKUP(B:B,'START_LIST_JUN-ELI'!C:F,2,FALSE)</f>
        <v>PÄFFGEN Siri Charlotte</v>
      </c>
      <c r="D18" s="115" t="str">
        <f>VLOOKUP(B:B,'START_LIST_JUN-ELI'!C:F,4,FALSE)</f>
        <v>ASB</v>
      </c>
      <c r="E18" s="12">
        <v>700</v>
      </c>
      <c r="F18" s="28">
        <v>700</v>
      </c>
      <c r="G18" s="28">
        <v>600</v>
      </c>
      <c r="H18" s="28">
        <v>650</v>
      </c>
      <c r="I18" s="30">
        <v>350</v>
      </c>
      <c r="J18" s="12">
        <v>500</v>
      </c>
      <c r="K18" s="28">
        <v>600</v>
      </c>
      <c r="L18" s="28">
        <v>550</v>
      </c>
      <c r="M18" s="28">
        <v>550</v>
      </c>
      <c r="N18" s="30">
        <v>450</v>
      </c>
      <c r="O18" s="12">
        <v>725</v>
      </c>
      <c r="P18" s="28">
        <v>650</v>
      </c>
      <c r="Q18" s="28">
        <v>600</v>
      </c>
      <c r="R18" s="28">
        <v>525</v>
      </c>
      <c r="S18" s="32">
        <v>650</v>
      </c>
      <c r="T18" s="16">
        <f t="shared" si="0"/>
        <v>641.66666666666663</v>
      </c>
      <c r="U18" s="197">
        <f t="shared" si="0"/>
        <v>650</v>
      </c>
      <c r="V18" s="197">
        <f t="shared" si="0"/>
        <v>583.33333333333337</v>
      </c>
      <c r="W18" s="197">
        <f t="shared" si="0"/>
        <v>575</v>
      </c>
      <c r="X18" s="198">
        <f t="shared" si="0"/>
        <v>483.33333333333331</v>
      </c>
      <c r="Y18" s="16">
        <f t="shared" si="1"/>
        <v>641.66666666666663</v>
      </c>
      <c r="Z18" s="197">
        <f t="shared" si="1"/>
        <v>650</v>
      </c>
      <c r="AA18" s="197">
        <f t="shared" si="1"/>
        <v>583.33333333333337</v>
      </c>
      <c r="AB18" s="197">
        <f t="shared" si="1"/>
        <v>575</v>
      </c>
      <c r="AC18" s="199">
        <f t="shared" si="1"/>
        <v>483.33333333333331</v>
      </c>
      <c r="AD18" s="60">
        <f t="shared" si="2"/>
        <v>725</v>
      </c>
      <c r="AE18" s="14">
        <f t="shared" si="17"/>
        <v>500</v>
      </c>
      <c r="AF18" s="14">
        <f t="shared" si="3"/>
        <v>661.11111111111097</v>
      </c>
      <c r="AG18" s="15">
        <f t="shared" si="4"/>
        <v>700</v>
      </c>
      <c r="AH18" s="15">
        <f t="shared" si="5"/>
        <v>600</v>
      </c>
      <c r="AI18" s="15">
        <f t="shared" si="6"/>
        <v>650</v>
      </c>
      <c r="AJ18" s="16">
        <f t="shared" si="7"/>
        <v>600</v>
      </c>
      <c r="AK18" s="16">
        <f t="shared" si="8"/>
        <v>550</v>
      </c>
      <c r="AL18" s="16">
        <f t="shared" si="9"/>
        <v>588.88888888888903</v>
      </c>
      <c r="AM18" s="17">
        <f t="shared" si="10"/>
        <v>650</v>
      </c>
      <c r="AN18" s="17">
        <f t="shared" si="11"/>
        <v>525</v>
      </c>
      <c r="AO18" s="17">
        <f t="shared" si="12"/>
        <v>566.66666666666663</v>
      </c>
      <c r="AP18" s="18">
        <f t="shared" si="13"/>
        <v>650</v>
      </c>
      <c r="AQ18" s="18">
        <f t="shared" si="14"/>
        <v>350</v>
      </c>
      <c r="AR18" s="18">
        <f t="shared" si="15"/>
        <v>472.22222222222217</v>
      </c>
      <c r="AS18" s="120">
        <f t="shared" si="16"/>
        <v>5.8777777777777773</v>
      </c>
    </row>
    <row r="19" spans="1:45" x14ac:dyDescent="0.3">
      <c r="A19" s="245"/>
      <c r="B19" s="248">
        <v>14</v>
      </c>
      <c r="C19" s="91" t="str">
        <f>VLOOKUP(B:B,'START_LIST_JUN-ELI'!C:F,2,FALSE)</f>
        <v>MARCLAY Iris</v>
      </c>
      <c r="D19" s="115" t="str">
        <f>VLOOKUP(B:B,'START_LIST_JUN-ELI'!C:F,4,FALSE)</f>
        <v>GN1885</v>
      </c>
      <c r="E19" s="12">
        <v>600</v>
      </c>
      <c r="F19" s="28">
        <v>600</v>
      </c>
      <c r="G19" s="28">
        <v>600</v>
      </c>
      <c r="H19" s="28">
        <v>550</v>
      </c>
      <c r="I19" s="30">
        <v>500</v>
      </c>
      <c r="J19" s="12">
        <v>550</v>
      </c>
      <c r="K19" s="28">
        <v>600</v>
      </c>
      <c r="L19" s="28">
        <v>550</v>
      </c>
      <c r="M19" s="28">
        <v>500</v>
      </c>
      <c r="N19" s="30">
        <v>700</v>
      </c>
      <c r="O19" s="12">
        <v>675</v>
      </c>
      <c r="P19" s="28">
        <v>575</v>
      </c>
      <c r="Q19" s="28">
        <v>600</v>
      </c>
      <c r="R19" s="28">
        <v>650</v>
      </c>
      <c r="S19" s="32">
        <v>625</v>
      </c>
      <c r="T19" s="16">
        <f t="shared" si="0"/>
        <v>608.33333333333337</v>
      </c>
      <c r="U19" s="197">
        <f t="shared" si="0"/>
        <v>591.66666666666663</v>
      </c>
      <c r="V19" s="197">
        <f t="shared" si="0"/>
        <v>583.33333333333337</v>
      </c>
      <c r="W19" s="197">
        <f t="shared" si="0"/>
        <v>566.66666666666663</v>
      </c>
      <c r="X19" s="198">
        <f t="shared" si="0"/>
        <v>608.33333333333337</v>
      </c>
      <c r="Y19" s="16">
        <f t="shared" si="1"/>
        <v>608.33333333333337</v>
      </c>
      <c r="Z19" s="197">
        <f t="shared" si="1"/>
        <v>591.66666666666663</v>
      </c>
      <c r="AA19" s="197">
        <f t="shared" si="1"/>
        <v>583.33333333333337</v>
      </c>
      <c r="AB19" s="197">
        <f t="shared" si="1"/>
        <v>566.66666666666663</v>
      </c>
      <c r="AC19" s="199">
        <f t="shared" si="1"/>
        <v>608.33333333333337</v>
      </c>
      <c r="AD19" s="60">
        <f t="shared" si="2"/>
        <v>675</v>
      </c>
      <c r="AE19" s="14">
        <f t="shared" si="17"/>
        <v>550</v>
      </c>
      <c r="AF19" s="14">
        <f t="shared" si="3"/>
        <v>605.55555555555566</v>
      </c>
      <c r="AG19" s="15">
        <f t="shared" si="4"/>
        <v>600</v>
      </c>
      <c r="AH19" s="15">
        <f t="shared" si="5"/>
        <v>575</v>
      </c>
      <c r="AI19" s="15">
        <f t="shared" si="6"/>
        <v>594.44444444444434</v>
      </c>
      <c r="AJ19" s="16">
        <f t="shared" si="7"/>
        <v>600</v>
      </c>
      <c r="AK19" s="16">
        <f t="shared" si="8"/>
        <v>550</v>
      </c>
      <c r="AL19" s="16">
        <f t="shared" si="9"/>
        <v>588.88888888888903</v>
      </c>
      <c r="AM19" s="17">
        <f t="shared" si="10"/>
        <v>650</v>
      </c>
      <c r="AN19" s="17">
        <f t="shared" si="11"/>
        <v>500</v>
      </c>
      <c r="AO19" s="17">
        <f t="shared" si="12"/>
        <v>561.11111111111097</v>
      </c>
      <c r="AP19" s="18">
        <f t="shared" si="13"/>
        <v>700</v>
      </c>
      <c r="AQ19" s="18">
        <f t="shared" si="14"/>
        <v>500</v>
      </c>
      <c r="AR19" s="18">
        <f t="shared" si="15"/>
        <v>613.88888888888903</v>
      </c>
      <c r="AS19" s="120">
        <f t="shared" si="16"/>
        <v>5.927777777777778</v>
      </c>
    </row>
    <row r="20" spans="1:45" x14ac:dyDescent="0.3">
      <c r="A20" s="245"/>
      <c r="B20" s="248">
        <v>15</v>
      </c>
      <c r="C20" s="91" t="str">
        <f>VLOOKUP(B:B,'START_LIST_JUN-ELI'!C:F,2,FALSE)</f>
        <v>HEIZMANN Lana</v>
      </c>
      <c r="D20" s="115" t="str">
        <f>VLOOKUP(B:B,'START_LIST_JUN-ELI'!C:F,4,FALSE)</f>
        <v>MORG</v>
      </c>
      <c r="E20" s="12">
        <v>750</v>
      </c>
      <c r="F20" s="28">
        <v>750</v>
      </c>
      <c r="G20" s="28">
        <v>700</v>
      </c>
      <c r="H20" s="28">
        <v>800</v>
      </c>
      <c r="I20" s="30">
        <v>750</v>
      </c>
      <c r="J20" s="12">
        <v>650</v>
      </c>
      <c r="K20" s="28">
        <v>650</v>
      </c>
      <c r="L20" s="28">
        <v>600</v>
      </c>
      <c r="M20" s="28">
        <v>700</v>
      </c>
      <c r="N20" s="30">
        <v>600</v>
      </c>
      <c r="O20" s="12">
        <v>800</v>
      </c>
      <c r="P20" s="28">
        <v>800</v>
      </c>
      <c r="Q20" s="28">
        <v>675</v>
      </c>
      <c r="R20" s="28">
        <v>800</v>
      </c>
      <c r="S20" s="32">
        <v>775</v>
      </c>
      <c r="T20" s="16">
        <f t="shared" si="0"/>
        <v>733.33333333333337</v>
      </c>
      <c r="U20" s="197">
        <f t="shared" si="0"/>
        <v>733.33333333333337</v>
      </c>
      <c r="V20" s="197">
        <f t="shared" si="0"/>
        <v>658.33333333333337</v>
      </c>
      <c r="W20" s="197">
        <f t="shared" si="0"/>
        <v>766.66666666666663</v>
      </c>
      <c r="X20" s="198">
        <f t="shared" si="0"/>
        <v>708.33333333333337</v>
      </c>
      <c r="Y20" s="16">
        <f t="shared" si="1"/>
        <v>733.33333333333337</v>
      </c>
      <c r="Z20" s="197">
        <f t="shared" si="1"/>
        <v>733.33333333333337</v>
      </c>
      <c r="AA20" s="197">
        <f t="shared" si="1"/>
        <v>658.33333333333337</v>
      </c>
      <c r="AB20" s="197">
        <f t="shared" si="1"/>
        <v>766.66666666666663</v>
      </c>
      <c r="AC20" s="199">
        <f t="shared" si="1"/>
        <v>708.33333333333337</v>
      </c>
      <c r="AD20" s="60">
        <f t="shared" si="2"/>
        <v>800</v>
      </c>
      <c r="AE20" s="14">
        <f t="shared" si="17"/>
        <v>650</v>
      </c>
      <c r="AF20" s="14">
        <f t="shared" si="3"/>
        <v>738.88888888888903</v>
      </c>
      <c r="AG20" s="15">
        <f t="shared" si="4"/>
        <v>800</v>
      </c>
      <c r="AH20" s="15">
        <f t="shared" si="5"/>
        <v>650</v>
      </c>
      <c r="AI20" s="15">
        <f t="shared" si="6"/>
        <v>738.88888888888903</v>
      </c>
      <c r="AJ20" s="16">
        <f t="shared" si="7"/>
        <v>700</v>
      </c>
      <c r="AK20" s="16">
        <f t="shared" si="8"/>
        <v>600</v>
      </c>
      <c r="AL20" s="16">
        <f t="shared" si="9"/>
        <v>663.88888888888903</v>
      </c>
      <c r="AM20" s="17">
        <f t="shared" si="10"/>
        <v>800</v>
      </c>
      <c r="AN20" s="17">
        <f t="shared" si="11"/>
        <v>700</v>
      </c>
      <c r="AO20" s="17">
        <f t="shared" si="12"/>
        <v>777.77777777777771</v>
      </c>
      <c r="AP20" s="18">
        <f t="shared" si="13"/>
        <v>775</v>
      </c>
      <c r="AQ20" s="18">
        <f t="shared" si="14"/>
        <v>600</v>
      </c>
      <c r="AR20" s="18">
        <f t="shared" si="15"/>
        <v>722.22222222222229</v>
      </c>
      <c r="AS20" s="120">
        <f t="shared" si="16"/>
        <v>7.2833333333333341</v>
      </c>
    </row>
    <row r="21" spans="1:45" x14ac:dyDescent="0.3">
      <c r="A21" s="245"/>
      <c r="B21" s="248">
        <v>16</v>
      </c>
      <c r="C21" s="91" t="str">
        <f>VLOOKUP(B:B,'START_LIST_JUN-ELI'!C:F,2,FALSE)</f>
        <v>KRONAUER Daria</v>
      </c>
      <c r="D21" s="115" t="str">
        <f>VLOOKUP(B:B,'START_LIST_JUN-ELI'!C:F,4,FALSE)</f>
        <v>LNZ</v>
      </c>
      <c r="E21" s="12">
        <v>550</v>
      </c>
      <c r="F21" s="28">
        <v>550</v>
      </c>
      <c r="G21" s="28">
        <v>550</v>
      </c>
      <c r="H21" s="28">
        <v>650</v>
      </c>
      <c r="I21" s="30">
        <v>450</v>
      </c>
      <c r="J21" s="12">
        <v>600</v>
      </c>
      <c r="K21" s="28">
        <v>650</v>
      </c>
      <c r="L21" s="28">
        <v>450</v>
      </c>
      <c r="M21" s="28">
        <v>550</v>
      </c>
      <c r="N21" s="30">
        <v>500</v>
      </c>
      <c r="O21" s="12">
        <v>750</v>
      </c>
      <c r="P21" s="28">
        <v>800</v>
      </c>
      <c r="Q21" s="28">
        <v>675</v>
      </c>
      <c r="R21" s="28">
        <v>750</v>
      </c>
      <c r="S21" s="32">
        <v>750</v>
      </c>
      <c r="T21" s="16">
        <f t="shared" si="0"/>
        <v>633.33333333333337</v>
      </c>
      <c r="U21" s="197">
        <f t="shared" si="0"/>
        <v>666.66666666666663</v>
      </c>
      <c r="V21" s="197">
        <f t="shared" si="0"/>
        <v>558.33333333333337</v>
      </c>
      <c r="W21" s="197">
        <f t="shared" si="0"/>
        <v>650</v>
      </c>
      <c r="X21" s="198">
        <f t="shared" si="0"/>
        <v>566.66666666666663</v>
      </c>
      <c r="Y21" s="16">
        <f t="shared" si="1"/>
        <v>633.33333333333337</v>
      </c>
      <c r="Z21" s="197">
        <f t="shared" si="1"/>
        <v>666.66666666666663</v>
      </c>
      <c r="AA21" s="197">
        <f t="shared" si="1"/>
        <v>558.33333333333337</v>
      </c>
      <c r="AB21" s="197">
        <f t="shared" si="1"/>
        <v>650</v>
      </c>
      <c r="AC21" s="199">
        <f t="shared" si="1"/>
        <v>566.66666666666663</v>
      </c>
      <c r="AD21" s="60">
        <f t="shared" si="2"/>
        <v>750</v>
      </c>
      <c r="AE21" s="14">
        <f t="shared" si="17"/>
        <v>550</v>
      </c>
      <c r="AF21" s="14">
        <f t="shared" si="3"/>
        <v>622.22222222222229</v>
      </c>
      <c r="AG21" s="15">
        <f t="shared" si="4"/>
        <v>800</v>
      </c>
      <c r="AH21" s="15">
        <f t="shared" si="5"/>
        <v>550</v>
      </c>
      <c r="AI21" s="15">
        <f t="shared" si="6"/>
        <v>661.11111111111097</v>
      </c>
      <c r="AJ21" s="16">
        <f t="shared" si="7"/>
        <v>675</v>
      </c>
      <c r="AK21" s="16">
        <f t="shared" si="8"/>
        <v>450</v>
      </c>
      <c r="AL21" s="16">
        <f t="shared" si="9"/>
        <v>555.55555555555566</v>
      </c>
      <c r="AM21" s="17">
        <f t="shared" si="10"/>
        <v>750</v>
      </c>
      <c r="AN21" s="17">
        <f t="shared" si="11"/>
        <v>550</v>
      </c>
      <c r="AO21" s="17">
        <f t="shared" si="12"/>
        <v>650</v>
      </c>
      <c r="AP21" s="18">
        <f t="shared" si="13"/>
        <v>750</v>
      </c>
      <c r="AQ21" s="18">
        <f t="shared" si="14"/>
        <v>450</v>
      </c>
      <c r="AR21" s="18">
        <f t="shared" si="15"/>
        <v>544.44444444444434</v>
      </c>
      <c r="AS21" s="120">
        <f t="shared" si="16"/>
        <v>6.0666666666666664</v>
      </c>
    </row>
    <row r="22" spans="1:45" x14ac:dyDescent="0.3">
      <c r="A22" s="245"/>
      <c r="B22" s="248">
        <v>17</v>
      </c>
      <c r="C22" s="91" t="str">
        <f>VLOOKUP(B:B,'START_LIST_JUN-ELI'!C:F,2,FALSE)</f>
        <v>HÖNER Ixchel</v>
      </c>
      <c r="D22" s="115" t="str">
        <f>VLOOKUP(B:B,'START_LIST_JUN-ELI'!C:F,4,FALSE)</f>
        <v>SVB</v>
      </c>
      <c r="E22" s="12">
        <v>700</v>
      </c>
      <c r="F22" s="28">
        <v>650</v>
      </c>
      <c r="G22" s="28">
        <v>700</v>
      </c>
      <c r="H22" s="28">
        <v>700</v>
      </c>
      <c r="I22" s="30">
        <v>700</v>
      </c>
      <c r="J22" s="12">
        <v>550</v>
      </c>
      <c r="K22" s="28">
        <v>700</v>
      </c>
      <c r="L22" s="28">
        <v>600</v>
      </c>
      <c r="M22" s="28">
        <v>650</v>
      </c>
      <c r="N22" s="30">
        <v>750</v>
      </c>
      <c r="O22" s="12">
        <v>800</v>
      </c>
      <c r="P22" s="28">
        <v>800</v>
      </c>
      <c r="Q22" s="28">
        <v>650</v>
      </c>
      <c r="R22" s="28">
        <v>675</v>
      </c>
      <c r="S22" s="32">
        <v>675</v>
      </c>
      <c r="T22" s="16">
        <f t="shared" si="0"/>
        <v>683.33333333333337</v>
      </c>
      <c r="U22" s="197">
        <f t="shared" si="0"/>
        <v>716.66666666666663</v>
      </c>
      <c r="V22" s="197">
        <f t="shared" si="0"/>
        <v>650</v>
      </c>
      <c r="W22" s="197">
        <f t="shared" si="0"/>
        <v>675</v>
      </c>
      <c r="X22" s="198">
        <f t="shared" si="0"/>
        <v>708.33333333333337</v>
      </c>
      <c r="Y22" s="16">
        <f t="shared" si="1"/>
        <v>683.33333333333337</v>
      </c>
      <c r="Z22" s="197">
        <f t="shared" si="1"/>
        <v>716.66666666666663</v>
      </c>
      <c r="AA22" s="197">
        <f t="shared" si="1"/>
        <v>650</v>
      </c>
      <c r="AB22" s="197">
        <f t="shared" si="1"/>
        <v>675</v>
      </c>
      <c r="AC22" s="199">
        <f t="shared" si="1"/>
        <v>708.33333333333337</v>
      </c>
      <c r="AD22" s="60">
        <f t="shared" si="2"/>
        <v>800</v>
      </c>
      <c r="AE22" s="14">
        <f t="shared" si="17"/>
        <v>550</v>
      </c>
      <c r="AF22" s="14">
        <f t="shared" si="3"/>
        <v>688.88888888888903</v>
      </c>
      <c r="AG22" s="15">
        <f t="shared" si="4"/>
        <v>800</v>
      </c>
      <c r="AH22" s="15">
        <f t="shared" si="5"/>
        <v>650</v>
      </c>
      <c r="AI22" s="15">
        <f t="shared" si="6"/>
        <v>711.11111111111097</v>
      </c>
      <c r="AJ22" s="16">
        <f t="shared" si="7"/>
        <v>700</v>
      </c>
      <c r="AK22" s="16">
        <f t="shared" si="8"/>
        <v>600</v>
      </c>
      <c r="AL22" s="16">
        <f t="shared" si="9"/>
        <v>650</v>
      </c>
      <c r="AM22" s="17">
        <f t="shared" si="10"/>
        <v>700</v>
      </c>
      <c r="AN22" s="17">
        <f t="shared" si="11"/>
        <v>650</v>
      </c>
      <c r="AO22" s="17">
        <f t="shared" si="12"/>
        <v>675</v>
      </c>
      <c r="AP22" s="18">
        <f t="shared" si="13"/>
        <v>750</v>
      </c>
      <c r="AQ22" s="18">
        <f t="shared" si="14"/>
        <v>675</v>
      </c>
      <c r="AR22" s="18">
        <f t="shared" si="15"/>
        <v>705.55555555555566</v>
      </c>
      <c r="AS22" s="120">
        <f t="shared" si="16"/>
        <v>6.8611111111111107</v>
      </c>
    </row>
    <row r="23" spans="1:45" x14ac:dyDescent="0.3">
      <c r="A23" s="245"/>
      <c r="B23" s="248">
        <v>18</v>
      </c>
      <c r="C23" s="91" t="str">
        <f>VLOOKUP(B:B,'START_LIST_JUN-ELI'!C:F,2,FALSE)</f>
        <v>TALLERI Samantha</v>
      </c>
      <c r="D23" s="115" t="str">
        <f>VLOOKUP(B:B,'START_LIST_JUN-ELI'!C:F,4,FALSE)</f>
        <v>LUG</v>
      </c>
      <c r="E23" s="12">
        <v>600</v>
      </c>
      <c r="F23" s="28">
        <v>550</v>
      </c>
      <c r="G23" s="28">
        <v>500</v>
      </c>
      <c r="H23" s="28">
        <v>500</v>
      </c>
      <c r="I23" s="30">
        <v>450</v>
      </c>
      <c r="J23" s="12">
        <v>650</v>
      </c>
      <c r="K23" s="28">
        <v>600</v>
      </c>
      <c r="L23" s="28">
        <v>450</v>
      </c>
      <c r="M23" s="28">
        <v>600</v>
      </c>
      <c r="N23" s="30">
        <v>300</v>
      </c>
      <c r="O23" s="12">
        <v>675</v>
      </c>
      <c r="P23" s="28">
        <v>600</v>
      </c>
      <c r="Q23" s="28">
        <v>600</v>
      </c>
      <c r="R23" s="28">
        <v>550</v>
      </c>
      <c r="S23" s="32">
        <v>450</v>
      </c>
      <c r="T23" s="16">
        <f t="shared" si="0"/>
        <v>641.66666666666663</v>
      </c>
      <c r="U23" s="197">
        <f t="shared" si="0"/>
        <v>583.33333333333337</v>
      </c>
      <c r="V23" s="197">
        <f t="shared" si="0"/>
        <v>516.66666666666663</v>
      </c>
      <c r="W23" s="197">
        <f t="shared" si="0"/>
        <v>550</v>
      </c>
      <c r="X23" s="198">
        <f t="shared" si="0"/>
        <v>400</v>
      </c>
      <c r="Y23" s="16">
        <f t="shared" si="1"/>
        <v>641.66666666666663</v>
      </c>
      <c r="Z23" s="197">
        <f t="shared" si="1"/>
        <v>583.33333333333337</v>
      </c>
      <c r="AA23" s="197">
        <f t="shared" si="1"/>
        <v>516.66666666666663</v>
      </c>
      <c r="AB23" s="197">
        <f t="shared" si="1"/>
        <v>550</v>
      </c>
      <c r="AC23" s="199">
        <f t="shared" si="1"/>
        <v>400</v>
      </c>
      <c r="AD23" s="60">
        <f t="shared" si="2"/>
        <v>675</v>
      </c>
      <c r="AE23" s="14">
        <f t="shared" si="17"/>
        <v>600</v>
      </c>
      <c r="AF23" s="14">
        <f t="shared" si="3"/>
        <v>644.44444444444434</v>
      </c>
      <c r="AG23" s="15">
        <f t="shared" si="4"/>
        <v>600</v>
      </c>
      <c r="AH23" s="15">
        <f t="shared" si="5"/>
        <v>550</v>
      </c>
      <c r="AI23" s="15">
        <f t="shared" si="6"/>
        <v>588.88888888888903</v>
      </c>
      <c r="AJ23" s="16">
        <f t="shared" si="7"/>
        <v>600</v>
      </c>
      <c r="AK23" s="16">
        <f t="shared" si="8"/>
        <v>450</v>
      </c>
      <c r="AL23" s="16">
        <f t="shared" si="9"/>
        <v>511.11111111111103</v>
      </c>
      <c r="AM23" s="17">
        <f t="shared" si="10"/>
        <v>600</v>
      </c>
      <c r="AN23" s="17">
        <f t="shared" si="11"/>
        <v>500</v>
      </c>
      <c r="AO23" s="17">
        <f t="shared" si="12"/>
        <v>550</v>
      </c>
      <c r="AP23" s="18">
        <f t="shared" si="13"/>
        <v>450</v>
      </c>
      <c r="AQ23" s="18">
        <f t="shared" si="14"/>
        <v>300</v>
      </c>
      <c r="AR23" s="18">
        <f t="shared" si="15"/>
        <v>416.66666666666669</v>
      </c>
      <c r="AS23" s="120">
        <f t="shared" si="16"/>
        <v>5.4222222222222216</v>
      </c>
    </row>
    <row r="24" spans="1:45" x14ac:dyDescent="0.3">
      <c r="A24" s="245"/>
      <c r="B24" s="248">
        <v>19</v>
      </c>
      <c r="C24" s="91" t="str">
        <f>VLOOKUP(B:B,'START_LIST_JUN-ELI'!C:F,2,FALSE)</f>
        <v>MARAI Anaïs</v>
      </c>
      <c r="D24" s="115" t="str">
        <f>VLOOKUP(B:B,'START_LIST_JUN-ELI'!C:F,4,FALSE)</f>
        <v>ASB</v>
      </c>
      <c r="E24" s="12">
        <v>700</v>
      </c>
      <c r="F24" s="28">
        <v>700</v>
      </c>
      <c r="G24" s="28">
        <v>700</v>
      </c>
      <c r="H24" s="28">
        <v>500</v>
      </c>
      <c r="I24" s="30">
        <v>400</v>
      </c>
      <c r="J24" s="12">
        <v>700</v>
      </c>
      <c r="K24" s="28">
        <v>550</v>
      </c>
      <c r="L24" s="28">
        <v>450</v>
      </c>
      <c r="M24" s="28">
        <v>350</v>
      </c>
      <c r="N24" s="30">
        <v>350</v>
      </c>
      <c r="O24" s="12">
        <v>650</v>
      </c>
      <c r="P24" s="28">
        <v>650</v>
      </c>
      <c r="Q24" s="28">
        <v>575</v>
      </c>
      <c r="R24" s="28">
        <v>550</v>
      </c>
      <c r="S24" s="32">
        <v>400</v>
      </c>
      <c r="T24" s="16">
        <f t="shared" si="0"/>
        <v>683.33333333333337</v>
      </c>
      <c r="U24" s="197">
        <f t="shared" si="0"/>
        <v>633.33333333333337</v>
      </c>
      <c r="V24" s="197">
        <f t="shared" si="0"/>
        <v>575</v>
      </c>
      <c r="W24" s="197">
        <f t="shared" si="0"/>
        <v>466.66666666666669</v>
      </c>
      <c r="X24" s="198">
        <f t="shared" si="0"/>
        <v>383.33333333333331</v>
      </c>
      <c r="Y24" s="16">
        <f t="shared" si="1"/>
        <v>683.33333333333337</v>
      </c>
      <c r="Z24" s="197">
        <f t="shared" si="1"/>
        <v>633.33333333333337</v>
      </c>
      <c r="AA24" s="197">
        <f t="shared" si="1"/>
        <v>575</v>
      </c>
      <c r="AB24" s="197">
        <f t="shared" si="1"/>
        <v>466.66666666666669</v>
      </c>
      <c r="AC24" s="199">
        <f t="shared" si="1"/>
        <v>383.33333333333331</v>
      </c>
      <c r="AD24" s="60">
        <f t="shared" si="2"/>
        <v>700</v>
      </c>
      <c r="AE24" s="14">
        <f t="shared" si="17"/>
        <v>650</v>
      </c>
      <c r="AF24" s="14">
        <f t="shared" si="3"/>
        <v>688.88888888888903</v>
      </c>
      <c r="AG24" s="15">
        <f t="shared" si="4"/>
        <v>700</v>
      </c>
      <c r="AH24" s="15">
        <f t="shared" si="5"/>
        <v>550</v>
      </c>
      <c r="AI24" s="15">
        <f t="shared" si="6"/>
        <v>638.88888888888903</v>
      </c>
      <c r="AJ24" s="16">
        <f t="shared" si="7"/>
        <v>700</v>
      </c>
      <c r="AK24" s="16">
        <f t="shared" si="8"/>
        <v>450</v>
      </c>
      <c r="AL24" s="16">
        <f t="shared" si="9"/>
        <v>575</v>
      </c>
      <c r="AM24" s="17">
        <f t="shared" si="10"/>
        <v>550</v>
      </c>
      <c r="AN24" s="17">
        <f t="shared" si="11"/>
        <v>350</v>
      </c>
      <c r="AO24" s="17">
        <f t="shared" si="12"/>
        <v>477.77777777777783</v>
      </c>
      <c r="AP24" s="18">
        <f t="shared" si="13"/>
        <v>400</v>
      </c>
      <c r="AQ24" s="18">
        <f t="shared" si="14"/>
        <v>350</v>
      </c>
      <c r="AR24" s="18">
        <f t="shared" si="15"/>
        <v>388.88888888888886</v>
      </c>
      <c r="AS24" s="120">
        <f t="shared" si="16"/>
        <v>5.5388888888888888</v>
      </c>
    </row>
    <row r="25" spans="1:45" x14ac:dyDescent="0.3">
      <c r="A25" s="245"/>
      <c r="B25" s="248">
        <v>20</v>
      </c>
      <c r="C25" s="91" t="str">
        <f>VLOOKUP(B:B,'START_LIST_JUN-ELI'!C:F,2,FALSE)</f>
        <v>WILLIMANN Léni</v>
      </c>
      <c r="D25" s="115" t="str">
        <f>VLOOKUP(B:B,'START_LIST_JUN-ELI'!C:F,4,FALSE)</f>
        <v>GN1885</v>
      </c>
      <c r="E25" s="12">
        <v>600</v>
      </c>
      <c r="F25" s="28">
        <v>550</v>
      </c>
      <c r="G25" s="28">
        <v>500</v>
      </c>
      <c r="H25" s="28">
        <v>700</v>
      </c>
      <c r="I25" s="30">
        <v>350</v>
      </c>
      <c r="J25" s="12">
        <v>600</v>
      </c>
      <c r="K25" s="28">
        <v>650</v>
      </c>
      <c r="L25" s="28">
        <v>350</v>
      </c>
      <c r="M25" s="28">
        <v>600</v>
      </c>
      <c r="N25" s="30">
        <v>350</v>
      </c>
      <c r="O25" s="12">
        <v>625</v>
      </c>
      <c r="P25" s="28">
        <v>650</v>
      </c>
      <c r="Q25" s="28">
        <v>550</v>
      </c>
      <c r="R25" s="28">
        <v>500</v>
      </c>
      <c r="S25" s="32">
        <v>400</v>
      </c>
      <c r="T25" s="16">
        <f t="shared" si="0"/>
        <v>608.33333333333337</v>
      </c>
      <c r="U25" s="197">
        <f t="shared" si="0"/>
        <v>616.66666666666663</v>
      </c>
      <c r="V25" s="197">
        <f t="shared" si="0"/>
        <v>466.66666666666669</v>
      </c>
      <c r="W25" s="197">
        <f t="shared" si="0"/>
        <v>600</v>
      </c>
      <c r="X25" s="198">
        <f t="shared" si="0"/>
        <v>366.66666666666669</v>
      </c>
      <c r="Y25" s="16">
        <f t="shared" si="1"/>
        <v>608.33333333333337</v>
      </c>
      <c r="Z25" s="197">
        <f t="shared" si="1"/>
        <v>616.66666666666663</v>
      </c>
      <c r="AA25" s="197">
        <f t="shared" si="1"/>
        <v>466.66666666666669</v>
      </c>
      <c r="AB25" s="197">
        <f t="shared" si="1"/>
        <v>600</v>
      </c>
      <c r="AC25" s="199">
        <f t="shared" si="1"/>
        <v>366.66666666666669</v>
      </c>
      <c r="AD25" s="60">
        <f t="shared" si="2"/>
        <v>625</v>
      </c>
      <c r="AE25" s="14">
        <f t="shared" si="17"/>
        <v>600</v>
      </c>
      <c r="AF25" s="14">
        <f t="shared" si="3"/>
        <v>605.55555555555566</v>
      </c>
      <c r="AG25" s="15">
        <f t="shared" si="4"/>
        <v>650</v>
      </c>
      <c r="AH25" s="15">
        <f t="shared" si="5"/>
        <v>550</v>
      </c>
      <c r="AI25" s="15">
        <f t="shared" si="6"/>
        <v>627.77777777777771</v>
      </c>
      <c r="AJ25" s="16">
        <f t="shared" si="7"/>
        <v>550</v>
      </c>
      <c r="AK25" s="16">
        <f t="shared" si="8"/>
        <v>350</v>
      </c>
      <c r="AL25" s="16">
        <f t="shared" si="9"/>
        <v>477.77777777777783</v>
      </c>
      <c r="AM25" s="17">
        <f t="shared" si="10"/>
        <v>700</v>
      </c>
      <c r="AN25" s="17">
        <f t="shared" si="11"/>
        <v>500</v>
      </c>
      <c r="AO25" s="17">
        <f t="shared" si="12"/>
        <v>600</v>
      </c>
      <c r="AP25" s="18">
        <f t="shared" si="13"/>
        <v>400</v>
      </c>
      <c r="AQ25" s="18">
        <f t="shared" si="14"/>
        <v>350</v>
      </c>
      <c r="AR25" s="18">
        <f t="shared" si="15"/>
        <v>361.11111111111114</v>
      </c>
      <c r="AS25" s="120">
        <f t="shared" si="16"/>
        <v>5.3444444444444459</v>
      </c>
    </row>
    <row r="26" spans="1:45" x14ac:dyDescent="0.3">
      <c r="A26" s="245"/>
      <c r="B26" s="248">
        <v>21</v>
      </c>
      <c r="C26" s="91" t="str">
        <f>VLOOKUP(B:B,'START_LIST_JUN-ELI'!C:F,2,FALSE)</f>
        <v>FILIPOVIC Liliana</v>
      </c>
      <c r="D26" s="115" t="str">
        <f>VLOOKUP(B:B,'START_LIST_JUN-ELI'!C:F,4,FALSE)</f>
        <v>VA</v>
      </c>
      <c r="E26" s="12">
        <v>650</v>
      </c>
      <c r="F26" s="28">
        <v>650</v>
      </c>
      <c r="G26" s="28">
        <v>650</v>
      </c>
      <c r="H26" s="28">
        <v>700</v>
      </c>
      <c r="I26" s="30">
        <v>600</v>
      </c>
      <c r="J26" s="12">
        <v>575</v>
      </c>
      <c r="K26" s="28">
        <v>575</v>
      </c>
      <c r="L26" s="28">
        <v>575</v>
      </c>
      <c r="M26" s="28">
        <v>550</v>
      </c>
      <c r="N26" s="30">
        <v>550</v>
      </c>
      <c r="O26" s="12">
        <v>800</v>
      </c>
      <c r="P26" s="28">
        <v>625</v>
      </c>
      <c r="Q26" s="28">
        <v>600</v>
      </c>
      <c r="R26" s="28">
        <v>600</v>
      </c>
      <c r="S26" s="32">
        <v>675</v>
      </c>
      <c r="T26" s="16">
        <f t="shared" si="0"/>
        <v>675</v>
      </c>
      <c r="U26" s="197">
        <f t="shared" si="0"/>
        <v>616.66666666666663</v>
      </c>
      <c r="V26" s="197">
        <f t="shared" si="0"/>
        <v>608.33333333333337</v>
      </c>
      <c r="W26" s="197">
        <f t="shared" si="0"/>
        <v>616.66666666666663</v>
      </c>
      <c r="X26" s="198">
        <f t="shared" si="0"/>
        <v>608.33333333333337</v>
      </c>
      <c r="Y26" s="16">
        <f t="shared" si="1"/>
        <v>675</v>
      </c>
      <c r="Z26" s="197">
        <f t="shared" si="1"/>
        <v>616.66666666666663</v>
      </c>
      <c r="AA26" s="197">
        <f t="shared" si="1"/>
        <v>608.33333333333337</v>
      </c>
      <c r="AB26" s="197">
        <f t="shared" si="1"/>
        <v>616.66666666666663</v>
      </c>
      <c r="AC26" s="199">
        <f t="shared" si="1"/>
        <v>608.33333333333337</v>
      </c>
      <c r="AD26" s="60">
        <f t="shared" si="2"/>
        <v>800</v>
      </c>
      <c r="AE26" s="14">
        <f t="shared" si="17"/>
        <v>575</v>
      </c>
      <c r="AF26" s="14">
        <f t="shared" si="3"/>
        <v>666.66666666666663</v>
      </c>
      <c r="AG26" s="15">
        <f t="shared" si="4"/>
        <v>650</v>
      </c>
      <c r="AH26" s="15">
        <f t="shared" si="5"/>
        <v>575</v>
      </c>
      <c r="AI26" s="15">
        <f t="shared" si="6"/>
        <v>619.44444444444434</v>
      </c>
      <c r="AJ26" s="16">
        <f t="shared" si="7"/>
        <v>650</v>
      </c>
      <c r="AK26" s="16">
        <f t="shared" si="8"/>
        <v>575</v>
      </c>
      <c r="AL26" s="16">
        <f t="shared" si="9"/>
        <v>605.55555555555566</v>
      </c>
      <c r="AM26" s="17">
        <f t="shared" si="10"/>
        <v>700</v>
      </c>
      <c r="AN26" s="17">
        <f t="shared" si="11"/>
        <v>550</v>
      </c>
      <c r="AO26" s="17">
        <f t="shared" si="12"/>
        <v>611.11111111111097</v>
      </c>
      <c r="AP26" s="18">
        <f t="shared" si="13"/>
        <v>675</v>
      </c>
      <c r="AQ26" s="18">
        <f t="shared" si="14"/>
        <v>550</v>
      </c>
      <c r="AR26" s="18">
        <f t="shared" si="15"/>
        <v>605.55555555555566</v>
      </c>
      <c r="AS26" s="120">
        <f t="shared" si="16"/>
        <v>6.2166666666666659</v>
      </c>
    </row>
    <row r="27" spans="1:45" x14ac:dyDescent="0.3">
      <c r="A27" s="245"/>
      <c r="B27" s="248">
        <v>22</v>
      </c>
      <c r="C27" s="91" t="str">
        <f>VLOOKUP(B:B,'START_LIST_JUN-ELI'!C:F,2,FALSE)</f>
        <v>CARNOVALE Sabrina</v>
      </c>
      <c r="D27" s="115" t="str">
        <f>VLOOKUP(B:B,'START_LIST_JUN-ELI'!C:F,4,FALSE)</f>
        <v>LUG</v>
      </c>
      <c r="E27" s="12">
        <v>700</v>
      </c>
      <c r="F27" s="28">
        <v>550</v>
      </c>
      <c r="G27" s="28">
        <v>500</v>
      </c>
      <c r="H27" s="28">
        <v>500</v>
      </c>
      <c r="I27" s="30">
        <v>400</v>
      </c>
      <c r="J27" s="12">
        <v>650</v>
      </c>
      <c r="K27" s="28">
        <v>625</v>
      </c>
      <c r="L27" s="28">
        <v>500</v>
      </c>
      <c r="M27" s="28">
        <v>575</v>
      </c>
      <c r="N27" s="30">
        <v>450</v>
      </c>
      <c r="O27" s="12">
        <v>700</v>
      </c>
      <c r="P27" s="28">
        <v>700</v>
      </c>
      <c r="Q27" s="28">
        <v>600</v>
      </c>
      <c r="R27" s="28">
        <v>475</v>
      </c>
      <c r="S27" s="32">
        <v>600</v>
      </c>
      <c r="T27" s="16">
        <f t="shared" si="0"/>
        <v>683.33333333333337</v>
      </c>
      <c r="U27" s="197">
        <f t="shared" si="0"/>
        <v>625</v>
      </c>
      <c r="V27" s="197">
        <f t="shared" si="0"/>
        <v>533.33333333333337</v>
      </c>
      <c r="W27" s="197">
        <f t="shared" si="0"/>
        <v>516.66666666666663</v>
      </c>
      <c r="X27" s="198">
        <f t="shared" si="0"/>
        <v>483.33333333333331</v>
      </c>
      <c r="Y27" s="16">
        <f t="shared" si="1"/>
        <v>683.33333333333337</v>
      </c>
      <c r="Z27" s="197">
        <f t="shared" si="1"/>
        <v>625</v>
      </c>
      <c r="AA27" s="197">
        <f t="shared" si="1"/>
        <v>533.33333333333337</v>
      </c>
      <c r="AB27" s="197">
        <f t="shared" si="1"/>
        <v>516.66666666666663</v>
      </c>
      <c r="AC27" s="199">
        <f t="shared" si="1"/>
        <v>483.33333333333331</v>
      </c>
      <c r="AD27" s="60">
        <f t="shared" si="2"/>
        <v>700</v>
      </c>
      <c r="AE27" s="14">
        <f t="shared" si="17"/>
        <v>650</v>
      </c>
      <c r="AF27" s="14">
        <f t="shared" si="3"/>
        <v>688.88888888888903</v>
      </c>
      <c r="AG27" s="15">
        <f t="shared" si="4"/>
        <v>700</v>
      </c>
      <c r="AH27" s="15">
        <f t="shared" si="5"/>
        <v>550</v>
      </c>
      <c r="AI27" s="15">
        <f t="shared" si="6"/>
        <v>625</v>
      </c>
      <c r="AJ27" s="16">
        <f t="shared" si="7"/>
        <v>600</v>
      </c>
      <c r="AK27" s="16">
        <f t="shared" si="8"/>
        <v>500</v>
      </c>
      <c r="AL27" s="16">
        <f t="shared" si="9"/>
        <v>522.22222222222229</v>
      </c>
      <c r="AM27" s="17">
        <f t="shared" si="10"/>
        <v>575</v>
      </c>
      <c r="AN27" s="17">
        <f t="shared" si="11"/>
        <v>475</v>
      </c>
      <c r="AO27" s="17">
        <f t="shared" si="12"/>
        <v>511.11111111111103</v>
      </c>
      <c r="AP27" s="18">
        <f t="shared" si="13"/>
        <v>600</v>
      </c>
      <c r="AQ27" s="18">
        <f t="shared" si="14"/>
        <v>400</v>
      </c>
      <c r="AR27" s="18">
        <f t="shared" si="15"/>
        <v>472.22222222222217</v>
      </c>
      <c r="AS27" s="120">
        <f t="shared" si="16"/>
        <v>5.6388888888888893</v>
      </c>
    </row>
    <row r="28" spans="1:45" x14ac:dyDescent="0.3">
      <c r="A28" s="245"/>
      <c r="B28" s="632">
        <v>23</v>
      </c>
      <c r="C28" s="629" t="str">
        <f>VLOOKUP(B:B,'START_LIST_JUN-ELI'!C:F,2,FALSE)</f>
        <v>EMCH Nadja</v>
      </c>
      <c r="D28" s="630" t="str">
        <f>VLOOKUP(B:B,'START_LIST_JUN-ELI'!C:F,4,FALSE)</f>
        <v>ASB</v>
      </c>
      <c r="E28" s="12"/>
      <c r="F28" s="28"/>
      <c r="G28" s="28"/>
      <c r="H28" s="28"/>
      <c r="I28" s="30"/>
      <c r="J28" s="12"/>
      <c r="K28" s="28"/>
      <c r="L28" s="28"/>
      <c r="M28" s="28"/>
      <c r="N28" s="30"/>
      <c r="O28" s="12"/>
      <c r="P28" s="28"/>
      <c r="Q28" s="28"/>
      <c r="R28" s="28"/>
      <c r="S28" s="32"/>
      <c r="T28" s="16">
        <f t="shared" si="0"/>
        <v>0</v>
      </c>
      <c r="U28" s="197">
        <f t="shared" si="0"/>
        <v>0</v>
      </c>
      <c r="V28" s="197">
        <f t="shared" si="0"/>
        <v>0</v>
      </c>
      <c r="W28" s="197">
        <f t="shared" si="0"/>
        <v>0</v>
      </c>
      <c r="X28" s="198">
        <f t="shared" si="0"/>
        <v>0</v>
      </c>
      <c r="Y28" s="16">
        <f t="shared" si="1"/>
        <v>0</v>
      </c>
      <c r="Z28" s="197">
        <f t="shared" si="1"/>
        <v>0</v>
      </c>
      <c r="AA28" s="197">
        <f t="shared" si="1"/>
        <v>0</v>
      </c>
      <c r="AB28" s="197">
        <f t="shared" si="1"/>
        <v>0</v>
      </c>
      <c r="AC28" s="199">
        <f t="shared" si="1"/>
        <v>0</v>
      </c>
      <c r="AD28" s="60">
        <f t="shared" si="2"/>
        <v>0</v>
      </c>
      <c r="AE28" s="14">
        <f t="shared" si="17"/>
        <v>0</v>
      </c>
      <c r="AF28" s="14">
        <f t="shared" si="3"/>
        <v>0</v>
      </c>
      <c r="AG28" s="15">
        <f t="shared" si="4"/>
        <v>0</v>
      </c>
      <c r="AH28" s="15">
        <f t="shared" si="5"/>
        <v>0</v>
      </c>
      <c r="AI28" s="15">
        <f t="shared" si="6"/>
        <v>0</v>
      </c>
      <c r="AJ28" s="16">
        <f t="shared" si="7"/>
        <v>0</v>
      </c>
      <c r="AK28" s="16">
        <f t="shared" si="8"/>
        <v>0</v>
      </c>
      <c r="AL28" s="16">
        <f t="shared" si="9"/>
        <v>0</v>
      </c>
      <c r="AM28" s="17">
        <f t="shared" si="10"/>
        <v>0</v>
      </c>
      <c r="AN28" s="17">
        <f t="shared" si="11"/>
        <v>0</v>
      </c>
      <c r="AO28" s="17">
        <f t="shared" si="12"/>
        <v>0</v>
      </c>
      <c r="AP28" s="18">
        <f t="shared" si="13"/>
        <v>0</v>
      </c>
      <c r="AQ28" s="18">
        <f t="shared" si="14"/>
        <v>0</v>
      </c>
      <c r="AR28" s="18">
        <f t="shared" si="15"/>
        <v>0</v>
      </c>
      <c r="AS28" s="120">
        <f t="shared" si="16"/>
        <v>0</v>
      </c>
    </row>
    <row r="29" spans="1:45" x14ac:dyDescent="0.3">
      <c r="A29" s="245"/>
      <c r="B29" s="248">
        <v>24</v>
      </c>
      <c r="C29" s="91" t="str">
        <f>VLOOKUP(B:B,'START_LIST_JUN-ELI'!C:F,2,FALSE)</f>
        <v>KREBS Sima</v>
      </c>
      <c r="D29" s="115" t="str">
        <f>VLOOKUP(B:B,'START_LIST_JUN-ELI'!C:F,4,FALSE)</f>
        <v>LNZ</v>
      </c>
      <c r="E29" s="12">
        <v>650</v>
      </c>
      <c r="F29" s="28">
        <v>500</v>
      </c>
      <c r="G29" s="28">
        <v>550</v>
      </c>
      <c r="H29" s="28">
        <v>550</v>
      </c>
      <c r="I29" s="30">
        <v>650</v>
      </c>
      <c r="J29" s="12">
        <v>650</v>
      </c>
      <c r="K29" s="28">
        <v>650</v>
      </c>
      <c r="L29" s="28">
        <v>550</v>
      </c>
      <c r="M29" s="28">
        <v>575</v>
      </c>
      <c r="N29" s="30">
        <v>550</v>
      </c>
      <c r="O29" s="12">
        <v>825</v>
      </c>
      <c r="P29" s="28">
        <v>825</v>
      </c>
      <c r="Q29" s="28">
        <v>600</v>
      </c>
      <c r="R29" s="28">
        <v>700</v>
      </c>
      <c r="S29" s="32">
        <v>725</v>
      </c>
      <c r="T29" s="16">
        <f t="shared" si="0"/>
        <v>708.33333333333337</v>
      </c>
      <c r="U29" s="197">
        <f t="shared" si="0"/>
        <v>658.33333333333337</v>
      </c>
      <c r="V29" s="197">
        <f t="shared" si="0"/>
        <v>566.66666666666663</v>
      </c>
      <c r="W29" s="197">
        <f t="shared" si="0"/>
        <v>608.33333333333337</v>
      </c>
      <c r="X29" s="198">
        <f t="shared" si="0"/>
        <v>641.66666666666663</v>
      </c>
      <c r="Y29" s="16">
        <f t="shared" si="1"/>
        <v>708.33333333333337</v>
      </c>
      <c r="Z29" s="197">
        <f t="shared" si="1"/>
        <v>658.33333333333337</v>
      </c>
      <c r="AA29" s="197">
        <f t="shared" si="1"/>
        <v>566.66666666666663</v>
      </c>
      <c r="AB29" s="197">
        <f t="shared" si="1"/>
        <v>608.33333333333337</v>
      </c>
      <c r="AC29" s="199">
        <f t="shared" si="1"/>
        <v>641.66666666666663</v>
      </c>
      <c r="AD29" s="60">
        <f t="shared" si="2"/>
        <v>825</v>
      </c>
      <c r="AE29" s="14">
        <f t="shared" si="17"/>
        <v>650</v>
      </c>
      <c r="AF29" s="14">
        <f t="shared" si="3"/>
        <v>688.88888888888903</v>
      </c>
      <c r="AG29" s="15">
        <f t="shared" si="4"/>
        <v>825</v>
      </c>
      <c r="AH29" s="15">
        <f t="shared" si="5"/>
        <v>500</v>
      </c>
      <c r="AI29" s="15">
        <f t="shared" si="6"/>
        <v>655.55555555555566</v>
      </c>
      <c r="AJ29" s="16">
        <f t="shared" si="7"/>
        <v>600</v>
      </c>
      <c r="AK29" s="16">
        <f t="shared" si="8"/>
        <v>550</v>
      </c>
      <c r="AL29" s="16">
        <f t="shared" si="9"/>
        <v>561.11111111111097</v>
      </c>
      <c r="AM29" s="17">
        <f t="shared" si="10"/>
        <v>700</v>
      </c>
      <c r="AN29" s="17">
        <f t="shared" si="11"/>
        <v>550</v>
      </c>
      <c r="AO29" s="17">
        <f t="shared" si="12"/>
        <v>597.22222222222229</v>
      </c>
      <c r="AP29" s="18">
        <f t="shared" si="13"/>
        <v>725</v>
      </c>
      <c r="AQ29" s="18">
        <f t="shared" si="14"/>
        <v>550</v>
      </c>
      <c r="AR29" s="18">
        <f t="shared" si="15"/>
        <v>644.44444444444434</v>
      </c>
      <c r="AS29" s="120">
        <f t="shared" si="16"/>
        <v>6.2944444444444443</v>
      </c>
    </row>
    <row r="30" spans="1:45" x14ac:dyDescent="0.3">
      <c r="A30" s="245"/>
      <c r="B30" s="248">
        <v>25</v>
      </c>
      <c r="C30" s="91" t="str">
        <f>VLOOKUP(B:B,'START_LIST_JUN-ELI'!C:F,2,FALSE)</f>
        <v>PISCITELLO Zélie</v>
      </c>
      <c r="D30" s="115" t="str">
        <f>VLOOKUP(B:B,'START_LIST_JUN-ELI'!C:F,4,FALSE)</f>
        <v>MORG</v>
      </c>
      <c r="E30" s="12">
        <v>700</v>
      </c>
      <c r="F30" s="28">
        <v>650</v>
      </c>
      <c r="G30" s="28">
        <v>650</v>
      </c>
      <c r="H30" s="28">
        <v>700</v>
      </c>
      <c r="I30" s="30">
        <v>600</v>
      </c>
      <c r="J30" s="12">
        <v>700</v>
      </c>
      <c r="K30" s="28">
        <v>675</v>
      </c>
      <c r="L30" s="28">
        <v>525</v>
      </c>
      <c r="M30" s="28">
        <v>550</v>
      </c>
      <c r="N30" s="30">
        <v>550</v>
      </c>
      <c r="O30" s="12">
        <v>675</v>
      </c>
      <c r="P30" s="28">
        <v>800</v>
      </c>
      <c r="Q30" s="28">
        <v>675</v>
      </c>
      <c r="R30" s="28">
        <v>450</v>
      </c>
      <c r="S30" s="32">
        <v>600</v>
      </c>
      <c r="T30" s="16">
        <f t="shared" si="0"/>
        <v>691.66666666666663</v>
      </c>
      <c r="U30" s="197">
        <f t="shared" si="0"/>
        <v>708.33333333333337</v>
      </c>
      <c r="V30" s="197">
        <f t="shared" si="0"/>
        <v>616.66666666666663</v>
      </c>
      <c r="W30" s="197">
        <f t="shared" si="0"/>
        <v>566.66666666666663</v>
      </c>
      <c r="X30" s="198">
        <f t="shared" si="0"/>
        <v>583.33333333333337</v>
      </c>
      <c r="Y30" s="16">
        <f t="shared" si="1"/>
        <v>691.66666666666663</v>
      </c>
      <c r="Z30" s="197">
        <f t="shared" si="1"/>
        <v>708.33333333333337</v>
      </c>
      <c r="AA30" s="197">
        <f t="shared" si="1"/>
        <v>616.66666666666663</v>
      </c>
      <c r="AB30" s="197">
        <f t="shared" si="1"/>
        <v>566.66666666666663</v>
      </c>
      <c r="AC30" s="199">
        <f t="shared" si="1"/>
        <v>583.33333333333337</v>
      </c>
      <c r="AD30" s="60">
        <f t="shared" si="2"/>
        <v>700</v>
      </c>
      <c r="AE30" s="14">
        <f t="shared" si="17"/>
        <v>675</v>
      </c>
      <c r="AF30" s="14">
        <f t="shared" si="3"/>
        <v>694.44444444444434</v>
      </c>
      <c r="AG30" s="15">
        <f t="shared" si="4"/>
        <v>800</v>
      </c>
      <c r="AH30" s="15">
        <f t="shared" si="5"/>
        <v>650</v>
      </c>
      <c r="AI30" s="15">
        <f t="shared" si="6"/>
        <v>697.22222222222229</v>
      </c>
      <c r="AJ30" s="16">
        <f t="shared" si="7"/>
        <v>675</v>
      </c>
      <c r="AK30" s="16">
        <f t="shared" si="8"/>
        <v>525</v>
      </c>
      <c r="AL30" s="16">
        <f t="shared" si="9"/>
        <v>627.77777777777771</v>
      </c>
      <c r="AM30" s="17">
        <f t="shared" si="10"/>
        <v>700</v>
      </c>
      <c r="AN30" s="17">
        <f t="shared" si="11"/>
        <v>450</v>
      </c>
      <c r="AO30" s="17">
        <f t="shared" si="12"/>
        <v>561.11111111111097</v>
      </c>
      <c r="AP30" s="18">
        <f t="shared" si="13"/>
        <v>600</v>
      </c>
      <c r="AQ30" s="18">
        <f t="shared" si="14"/>
        <v>550</v>
      </c>
      <c r="AR30" s="18">
        <f t="shared" si="15"/>
        <v>588.88888888888903</v>
      </c>
      <c r="AS30" s="120">
        <f t="shared" si="16"/>
        <v>6.3388888888888895</v>
      </c>
    </row>
    <row r="31" spans="1:45" x14ac:dyDescent="0.3">
      <c r="A31" s="245"/>
      <c r="B31" s="248">
        <v>26</v>
      </c>
      <c r="C31" s="91" t="str">
        <f>VLOOKUP(B:B,'START_LIST_JUN-ELI'!C:F,2,FALSE)</f>
        <v>ZAHND Shirley</v>
      </c>
      <c r="D31" s="115" t="str">
        <f>VLOOKUP(B:B,'START_LIST_JUN-ELI'!C:F,4,FALSE)</f>
        <v>ASB</v>
      </c>
      <c r="E31" s="12">
        <v>700</v>
      </c>
      <c r="F31" s="28">
        <v>700</v>
      </c>
      <c r="G31" s="28">
        <v>600</v>
      </c>
      <c r="H31" s="28">
        <v>700</v>
      </c>
      <c r="I31" s="30">
        <v>700</v>
      </c>
      <c r="J31" s="12">
        <v>675</v>
      </c>
      <c r="K31" s="28">
        <v>650</v>
      </c>
      <c r="L31" s="28">
        <v>500</v>
      </c>
      <c r="M31" s="28">
        <v>550</v>
      </c>
      <c r="N31" s="30">
        <v>675</v>
      </c>
      <c r="O31" s="12">
        <v>700</v>
      </c>
      <c r="P31" s="28">
        <v>625</v>
      </c>
      <c r="Q31" s="28">
        <v>600</v>
      </c>
      <c r="R31" s="28">
        <v>550</v>
      </c>
      <c r="S31" s="32">
        <v>575</v>
      </c>
      <c r="T31" s="16">
        <f t="shared" si="0"/>
        <v>691.66666666666663</v>
      </c>
      <c r="U31" s="197">
        <f t="shared" si="0"/>
        <v>658.33333333333337</v>
      </c>
      <c r="V31" s="197">
        <f t="shared" si="0"/>
        <v>566.66666666666663</v>
      </c>
      <c r="W31" s="197">
        <f t="shared" si="0"/>
        <v>600</v>
      </c>
      <c r="X31" s="198">
        <f t="shared" si="0"/>
        <v>650</v>
      </c>
      <c r="Y31" s="16">
        <f t="shared" si="1"/>
        <v>691.66666666666663</v>
      </c>
      <c r="Z31" s="197">
        <f t="shared" si="1"/>
        <v>658.33333333333337</v>
      </c>
      <c r="AA31" s="197">
        <f t="shared" si="1"/>
        <v>566.66666666666663</v>
      </c>
      <c r="AB31" s="197">
        <f t="shared" si="1"/>
        <v>600</v>
      </c>
      <c r="AC31" s="199">
        <f t="shared" si="1"/>
        <v>650</v>
      </c>
      <c r="AD31" s="60">
        <f t="shared" si="2"/>
        <v>700</v>
      </c>
      <c r="AE31" s="14">
        <f t="shared" si="17"/>
        <v>675</v>
      </c>
      <c r="AF31" s="14">
        <f t="shared" si="3"/>
        <v>694.44444444444434</v>
      </c>
      <c r="AG31" s="15">
        <f t="shared" si="4"/>
        <v>700</v>
      </c>
      <c r="AH31" s="15">
        <f t="shared" si="5"/>
        <v>625</v>
      </c>
      <c r="AI31" s="15">
        <f t="shared" si="6"/>
        <v>655.55555555555566</v>
      </c>
      <c r="AJ31" s="16">
        <f t="shared" si="7"/>
        <v>600</v>
      </c>
      <c r="AK31" s="16">
        <f t="shared" si="8"/>
        <v>500</v>
      </c>
      <c r="AL31" s="16">
        <f t="shared" si="9"/>
        <v>577.77777777777771</v>
      </c>
      <c r="AM31" s="17">
        <f t="shared" si="10"/>
        <v>700</v>
      </c>
      <c r="AN31" s="17">
        <f t="shared" si="11"/>
        <v>550</v>
      </c>
      <c r="AO31" s="17">
        <f t="shared" si="12"/>
        <v>583.33333333333337</v>
      </c>
      <c r="AP31" s="18">
        <f t="shared" si="13"/>
        <v>700</v>
      </c>
      <c r="AQ31" s="18">
        <f t="shared" si="14"/>
        <v>575</v>
      </c>
      <c r="AR31" s="18">
        <f t="shared" si="15"/>
        <v>658.33333333333337</v>
      </c>
      <c r="AS31" s="120">
        <f t="shared" si="16"/>
        <v>6.3388888888888895</v>
      </c>
    </row>
    <row r="32" spans="1:45" x14ac:dyDescent="0.3">
      <c r="A32" s="245"/>
      <c r="B32" s="248">
        <v>27</v>
      </c>
      <c r="C32" s="91" t="str">
        <f>VLOOKUP(B:B,'START_LIST_JUN-ELI'!C:F,2,FALSE)</f>
        <v>SCHLEICH Sarah</v>
      </c>
      <c r="D32" s="115" t="str">
        <f>VLOOKUP(B:B,'START_LIST_JUN-ELI'!C:F,4,FALSE)</f>
        <v>LNZ</v>
      </c>
      <c r="E32" s="12">
        <v>600</v>
      </c>
      <c r="F32" s="28">
        <v>600</v>
      </c>
      <c r="G32" s="28">
        <v>650</v>
      </c>
      <c r="H32" s="28">
        <v>600</v>
      </c>
      <c r="I32" s="30">
        <v>450</v>
      </c>
      <c r="J32" s="12">
        <v>450</v>
      </c>
      <c r="K32" s="28">
        <v>600</v>
      </c>
      <c r="L32" s="28">
        <v>600</v>
      </c>
      <c r="M32" s="28">
        <v>650</v>
      </c>
      <c r="N32" s="30">
        <v>525</v>
      </c>
      <c r="O32" s="12">
        <v>800</v>
      </c>
      <c r="P32" s="28">
        <v>775</v>
      </c>
      <c r="Q32" s="28">
        <v>650</v>
      </c>
      <c r="R32" s="28">
        <v>675</v>
      </c>
      <c r="S32" s="32">
        <v>700</v>
      </c>
      <c r="T32" s="16">
        <f t="shared" si="0"/>
        <v>616.66666666666663</v>
      </c>
      <c r="U32" s="197">
        <f t="shared" si="0"/>
        <v>658.33333333333337</v>
      </c>
      <c r="V32" s="197">
        <f t="shared" si="0"/>
        <v>633.33333333333337</v>
      </c>
      <c r="W32" s="197">
        <f t="shared" si="0"/>
        <v>641.66666666666663</v>
      </c>
      <c r="X32" s="198">
        <f t="shared" si="0"/>
        <v>558.33333333333337</v>
      </c>
      <c r="Y32" s="16">
        <f t="shared" si="1"/>
        <v>616.66666666666663</v>
      </c>
      <c r="Z32" s="197">
        <f t="shared" si="1"/>
        <v>658.33333333333337</v>
      </c>
      <c r="AA32" s="197">
        <f t="shared" si="1"/>
        <v>633.33333333333337</v>
      </c>
      <c r="AB32" s="197">
        <f t="shared" si="1"/>
        <v>641.66666666666663</v>
      </c>
      <c r="AC32" s="199">
        <f t="shared" si="1"/>
        <v>558.33333333333337</v>
      </c>
      <c r="AD32" s="60">
        <f t="shared" si="2"/>
        <v>800</v>
      </c>
      <c r="AE32" s="14">
        <f t="shared" si="17"/>
        <v>450</v>
      </c>
      <c r="AF32" s="14">
        <f t="shared" si="3"/>
        <v>611.11111111111097</v>
      </c>
      <c r="AG32" s="15">
        <f t="shared" si="4"/>
        <v>775</v>
      </c>
      <c r="AH32" s="15">
        <f t="shared" si="5"/>
        <v>600</v>
      </c>
      <c r="AI32" s="15">
        <f t="shared" si="6"/>
        <v>638.88888888888903</v>
      </c>
      <c r="AJ32" s="16">
        <f t="shared" si="7"/>
        <v>650</v>
      </c>
      <c r="AK32" s="16">
        <f t="shared" si="8"/>
        <v>600</v>
      </c>
      <c r="AL32" s="16">
        <f t="shared" si="9"/>
        <v>638.88888888888903</v>
      </c>
      <c r="AM32" s="17">
        <f t="shared" si="10"/>
        <v>675</v>
      </c>
      <c r="AN32" s="17">
        <f t="shared" si="11"/>
        <v>600</v>
      </c>
      <c r="AO32" s="17">
        <f t="shared" si="12"/>
        <v>644.44444444444434</v>
      </c>
      <c r="AP32" s="18">
        <f t="shared" si="13"/>
        <v>700</v>
      </c>
      <c r="AQ32" s="18">
        <f t="shared" si="14"/>
        <v>450</v>
      </c>
      <c r="AR32" s="18">
        <f t="shared" si="15"/>
        <v>547.22222222222229</v>
      </c>
      <c r="AS32" s="120">
        <f t="shared" si="16"/>
        <v>6.1611111111111105</v>
      </c>
    </row>
    <row r="33" spans="1:45" x14ac:dyDescent="0.3">
      <c r="A33" s="245"/>
      <c r="B33" s="248">
        <v>28</v>
      </c>
      <c r="C33" s="91" t="str">
        <f>VLOOKUP(B:B,'START_LIST_JUN-ELI'!C:F,2,FALSE)</f>
        <v>CESAR Suany</v>
      </c>
      <c r="D33" s="115" t="str">
        <f>VLOOKUP(B:B,'START_LIST_JUN-ELI'!C:F,4,FALSE)</f>
        <v>SRSO</v>
      </c>
      <c r="E33" s="12">
        <v>550</v>
      </c>
      <c r="F33" s="28">
        <v>500</v>
      </c>
      <c r="G33" s="28">
        <v>500</v>
      </c>
      <c r="H33" s="28">
        <v>650</v>
      </c>
      <c r="I33" s="30">
        <v>450</v>
      </c>
      <c r="J33" s="12">
        <v>500</v>
      </c>
      <c r="K33" s="28">
        <v>650</v>
      </c>
      <c r="L33" s="28">
        <v>600</v>
      </c>
      <c r="M33" s="28">
        <v>575</v>
      </c>
      <c r="N33" s="30">
        <v>550</v>
      </c>
      <c r="O33" s="12">
        <v>700</v>
      </c>
      <c r="P33" s="28">
        <v>700</v>
      </c>
      <c r="Q33" s="28">
        <v>600</v>
      </c>
      <c r="R33" s="28">
        <v>475</v>
      </c>
      <c r="S33" s="32">
        <v>550</v>
      </c>
      <c r="T33" s="16">
        <f t="shared" ref="T33:X83" si="18">+(E33+J33+O33)/3</f>
        <v>583.33333333333337</v>
      </c>
      <c r="U33" s="197">
        <f t="shared" si="18"/>
        <v>616.66666666666663</v>
      </c>
      <c r="V33" s="197">
        <f t="shared" si="18"/>
        <v>566.66666666666663</v>
      </c>
      <c r="W33" s="197">
        <f t="shared" si="18"/>
        <v>566.66666666666663</v>
      </c>
      <c r="X33" s="198">
        <f t="shared" si="18"/>
        <v>516.66666666666663</v>
      </c>
      <c r="Y33" s="16">
        <f t="shared" ref="Y33:AC83" si="19">+(E33+J33+O33+T33)/4</f>
        <v>583.33333333333337</v>
      </c>
      <c r="Z33" s="197">
        <f t="shared" si="19"/>
        <v>616.66666666666663</v>
      </c>
      <c r="AA33" s="197">
        <f t="shared" si="19"/>
        <v>566.66666666666663</v>
      </c>
      <c r="AB33" s="197">
        <f t="shared" si="19"/>
        <v>566.66666666666663</v>
      </c>
      <c r="AC33" s="199">
        <f t="shared" si="19"/>
        <v>516.66666666666663</v>
      </c>
      <c r="AD33" s="60">
        <f t="shared" si="2"/>
        <v>700</v>
      </c>
      <c r="AE33" s="14">
        <f t="shared" si="17"/>
        <v>500</v>
      </c>
      <c r="AF33" s="14">
        <f t="shared" si="3"/>
        <v>572.22222222222229</v>
      </c>
      <c r="AG33" s="15">
        <f t="shared" si="4"/>
        <v>700</v>
      </c>
      <c r="AH33" s="15">
        <f t="shared" si="5"/>
        <v>500</v>
      </c>
      <c r="AI33" s="15">
        <f t="shared" si="6"/>
        <v>627.77777777777771</v>
      </c>
      <c r="AJ33" s="16">
        <f t="shared" si="7"/>
        <v>600</v>
      </c>
      <c r="AK33" s="16">
        <f t="shared" si="8"/>
        <v>500</v>
      </c>
      <c r="AL33" s="16">
        <f t="shared" si="9"/>
        <v>577.77777777777771</v>
      </c>
      <c r="AM33" s="17">
        <f t="shared" si="10"/>
        <v>650</v>
      </c>
      <c r="AN33" s="17">
        <f t="shared" si="11"/>
        <v>475</v>
      </c>
      <c r="AO33" s="17">
        <f t="shared" si="12"/>
        <v>569.44444444444434</v>
      </c>
      <c r="AP33" s="18">
        <f t="shared" si="13"/>
        <v>550</v>
      </c>
      <c r="AQ33" s="18">
        <f t="shared" si="14"/>
        <v>450</v>
      </c>
      <c r="AR33" s="18">
        <f t="shared" si="15"/>
        <v>527.77777777777771</v>
      </c>
      <c r="AS33" s="120">
        <f t="shared" si="16"/>
        <v>5.75</v>
      </c>
    </row>
    <row r="34" spans="1:45" x14ac:dyDescent="0.3">
      <c r="A34" s="245"/>
      <c r="B34" s="248">
        <v>29</v>
      </c>
      <c r="C34" s="91" t="str">
        <f>VLOOKUP(B:B,'START_LIST_JUN-ELI'!C:F,2,FALSE)</f>
        <v>PRINCE Polly</v>
      </c>
      <c r="D34" s="115" t="str">
        <f>VLOOKUP(B:B,'START_LIST_JUN-ELI'!C:F,4,FALSE)</f>
        <v>ASB</v>
      </c>
      <c r="E34" s="12">
        <v>650</v>
      </c>
      <c r="F34" s="28">
        <v>600</v>
      </c>
      <c r="G34" s="28">
        <v>650</v>
      </c>
      <c r="H34" s="28">
        <v>550</v>
      </c>
      <c r="I34" s="30">
        <v>350</v>
      </c>
      <c r="J34" s="12">
        <v>500</v>
      </c>
      <c r="K34" s="28">
        <v>600</v>
      </c>
      <c r="L34" s="28">
        <v>600</v>
      </c>
      <c r="M34" s="28">
        <v>625</v>
      </c>
      <c r="N34" s="30">
        <v>350</v>
      </c>
      <c r="O34" s="12">
        <v>800</v>
      </c>
      <c r="P34" s="28">
        <v>775</v>
      </c>
      <c r="Q34" s="28">
        <v>600</v>
      </c>
      <c r="R34" s="28">
        <v>475</v>
      </c>
      <c r="S34" s="32">
        <v>575</v>
      </c>
      <c r="T34" s="16">
        <f t="shared" si="18"/>
        <v>650</v>
      </c>
      <c r="U34" s="197">
        <f t="shared" si="18"/>
        <v>658.33333333333337</v>
      </c>
      <c r="V34" s="197">
        <f t="shared" si="18"/>
        <v>616.66666666666663</v>
      </c>
      <c r="W34" s="197">
        <f t="shared" si="18"/>
        <v>550</v>
      </c>
      <c r="X34" s="198">
        <f t="shared" si="18"/>
        <v>425</v>
      </c>
      <c r="Y34" s="16">
        <f t="shared" si="19"/>
        <v>650</v>
      </c>
      <c r="Z34" s="197">
        <f t="shared" si="19"/>
        <v>658.33333333333337</v>
      </c>
      <c r="AA34" s="197">
        <f t="shared" si="19"/>
        <v>616.66666666666663</v>
      </c>
      <c r="AB34" s="197">
        <f t="shared" si="19"/>
        <v>550</v>
      </c>
      <c r="AC34" s="199">
        <f t="shared" si="19"/>
        <v>425</v>
      </c>
      <c r="AD34" s="60">
        <f t="shared" si="2"/>
        <v>800</v>
      </c>
      <c r="AE34" s="14">
        <f t="shared" si="17"/>
        <v>500</v>
      </c>
      <c r="AF34" s="14">
        <f t="shared" si="3"/>
        <v>650</v>
      </c>
      <c r="AG34" s="15">
        <f t="shared" si="4"/>
        <v>775</v>
      </c>
      <c r="AH34" s="15">
        <f t="shared" si="5"/>
        <v>600</v>
      </c>
      <c r="AI34" s="15">
        <f t="shared" si="6"/>
        <v>638.88888888888903</v>
      </c>
      <c r="AJ34" s="16">
        <f t="shared" si="7"/>
        <v>650</v>
      </c>
      <c r="AK34" s="16">
        <f t="shared" si="8"/>
        <v>600</v>
      </c>
      <c r="AL34" s="16">
        <f t="shared" si="9"/>
        <v>611.11111111111097</v>
      </c>
      <c r="AM34" s="17">
        <f t="shared" si="10"/>
        <v>625</v>
      </c>
      <c r="AN34" s="17">
        <f t="shared" si="11"/>
        <v>475</v>
      </c>
      <c r="AO34" s="17">
        <f t="shared" si="12"/>
        <v>550</v>
      </c>
      <c r="AP34" s="18">
        <f t="shared" si="13"/>
        <v>575</v>
      </c>
      <c r="AQ34" s="18">
        <f t="shared" si="14"/>
        <v>350</v>
      </c>
      <c r="AR34" s="18">
        <f t="shared" si="15"/>
        <v>400</v>
      </c>
      <c r="AS34" s="120">
        <f t="shared" si="16"/>
        <v>5.7</v>
      </c>
    </row>
    <row r="35" spans="1:45" x14ac:dyDescent="0.3">
      <c r="A35" s="245"/>
      <c r="B35" s="248">
        <v>30</v>
      </c>
      <c r="C35" s="91" t="str">
        <f>VLOOKUP(B:B,'START_LIST_JUN-ELI'!C:F,2,FALSE)</f>
        <v>ROBERT Kelia</v>
      </c>
      <c r="D35" s="115" t="str">
        <f>VLOOKUP(B:B,'START_LIST_JUN-ELI'!C:F,4,FALSE)</f>
        <v>VA</v>
      </c>
      <c r="E35" s="12">
        <v>650</v>
      </c>
      <c r="F35" s="28">
        <v>600</v>
      </c>
      <c r="G35" s="28">
        <v>600</v>
      </c>
      <c r="H35" s="28">
        <v>650</v>
      </c>
      <c r="I35" s="30">
        <v>450</v>
      </c>
      <c r="J35" s="12">
        <v>625</v>
      </c>
      <c r="K35" s="28">
        <v>750</v>
      </c>
      <c r="L35" s="28">
        <v>575</v>
      </c>
      <c r="M35" s="28">
        <v>575</v>
      </c>
      <c r="N35" s="30">
        <v>550</v>
      </c>
      <c r="O35" s="12">
        <v>750</v>
      </c>
      <c r="P35" s="28">
        <v>775</v>
      </c>
      <c r="Q35" s="28">
        <v>575</v>
      </c>
      <c r="R35" s="28">
        <v>625</v>
      </c>
      <c r="S35" s="32">
        <v>600</v>
      </c>
      <c r="T35" s="16">
        <f t="shared" si="18"/>
        <v>675</v>
      </c>
      <c r="U35" s="197">
        <f t="shared" si="18"/>
        <v>708.33333333333337</v>
      </c>
      <c r="V35" s="197">
        <f t="shared" si="18"/>
        <v>583.33333333333337</v>
      </c>
      <c r="W35" s="197">
        <f t="shared" si="18"/>
        <v>616.66666666666663</v>
      </c>
      <c r="X35" s="198">
        <f t="shared" si="18"/>
        <v>533.33333333333337</v>
      </c>
      <c r="Y35" s="16">
        <f t="shared" si="19"/>
        <v>675</v>
      </c>
      <c r="Z35" s="197">
        <f t="shared" si="19"/>
        <v>708.33333333333337</v>
      </c>
      <c r="AA35" s="197">
        <f t="shared" si="19"/>
        <v>583.33333333333337</v>
      </c>
      <c r="AB35" s="197">
        <f t="shared" si="19"/>
        <v>616.66666666666663</v>
      </c>
      <c r="AC35" s="199">
        <f t="shared" si="19"/>
        <v>533.33333333333337</v>
      </c>
      <c r="AD35" s="60">
        <f t="shared" si="2"/>
        <v>750</v>
      </c>
      <c r="AE35" s="14">
        <f t="shared" si="17"/>
        <v>625</v>
      </c>
      <c r="AF35" s="14">
        <f t="shared" si="3"/>
        <v>666.66666666666663</v>
      </c>
      <c r="AG35" s="15">
        <f t="shared" si="4"/>
        <v>775</v>
      </c>
      <c r="AH35" s="15">
        <f t="shared" si="5"/>
        <v>600</v>
      </c>
      <c r="AI35" s="15">
        <f t="shared" si="6"/>
        <v>722.22222222222229</v>
      </c>
      <c r="AJ35" s="16">
        <f t="shared" si="7"/>
        <v>600</v>
      </c>
      <c r="AK35" s="16">
        <f t="shared" si="8"/>
        <v>575</v>
      </c>
      <c r="AL35" s="16">
        <f t="shared" si="9"/>
        <v>580.55555555555566</v>
      </c>
      <c r="AM35" s="17">
        <f t="shared" si="10"/>
        <v>650</v>
      </c>
      <c r="AN35" s="17">
        <f t="shared" si="11"/>
        <v>575</v>
      </c>
      <c r="AO35" s="17">
        <f t="shared" si="12"/>
        <v>619.44444444444434</v>
      </c>
      <c r="AP35" s="18">
        <f t="shared" si="13"/>
        <v>600</v>
      </c>
      <c r="AQ35" s="18">
        <f t="shared" si="14"/>
        <v>450</v>
      </c>
      <c r="AR35" s="18">
        <f t="shared" si="15"/>
        <v>538.88888888888903</v>
      </c>
      <c r="AS35" s="120">
        <f t="shared" si="16"/>
        <v>6.2555555555555555</v>
      </c>
    </row>
    <row r="36" spans="1:45" x14ac:dyDescent="0.3">
      <c r="A36" s="245"/>
      <c r="B36" s="632">
        <v>31</v>
      </c>
      <c r="C36" s="629" t="str">
        <f>VLOOKUP(B:B,'START_LIST_JUN-ELI'!C:F,2,FALSE)</f>
        <v>D'AGOSTINO Laura</v>
      </c>
      <c r="D36" s="630" t="str">
        <f>VLOOKUP(B:B,'START_LIST_JUN-ELI'!C:F,4,FALSE)</f>
        <v>MORG</v>
      </c>
      <c r="E36" s="12"/>
      <c r="F36" s="28"/>
      <c r="G36" s="28"/>
      <c r="H36" s="28"/>
      <c r="I36" s="30"/>
      <c r="J36" s="12"/>
      <c r="K36" s="28"/>
      <c r="L36" s="28"/>
      <c r="M36" s="28"/>
      <c r="N36" s="30"/>
      <c r="O36" s="12"/>
      <c r="P36" s="28"/>
      <c r="Q36" s="28"/>
      <c r="R36" s="28"/>
      <c r="S36" s="32"/>
      <c r="T36" s="16">
        <f t="shared" si="18"/>
        <v>0</v>
      </c>
      <c r="U36" s="197">
        <f t="shared" si="18"/>
        <v>0</v>
      </c>
      <c r="V36" s="197">
        <f t="shared" si="18"/>
        <v>0</v>
      </c>
      <c r="W36" s="197">
        <f t="shared" si="18"/>
        <v>0</v>
      </c>
      <c r="X36" s="198">
        <f t="shared" si="18"/>
        <v>0</v>
      </c>
      <c r="Y36" s="16">
        <f t="shared" si="19"/>
        <v>0</v>
      </c>
      <c r="Z36" s="197">
        <f t="shared" si="19"/>
        <v>0</v>
      </c>
      <c r="AA36" s="197">
        <f t="shared" si="19"/>
        <v>0</v>
      </c>
      <c r="AB36" s="197">
        <f t="shared" si="19"/>
        <v>0</v>
      </c>
      <c r="AC36" s="199">
        <f t="shared" si="19"/>
        <v>0</v>
      </c>
      <c r="AD36" s="60">
        <f t="shared" si="2"/>
        <v>0</v>
      </c>
      <c r="AE36" s="14">
        <f t="shared" si="17"/>
        <v>0</v>
      </c>
      <c r="AF36" s="14">
        <f t="shared" si="3"/>
        <v>0</v>
      </c>
      <c r="AG36" s="15">
        <f t="shared" si="4"/>
        <v>0</v>
      </c>
      <c r="AH36" s="15">
        <f t="shared" si="5"/>
        <v>0</v>
      </c>
      <c r="AI36" s="15">
        <f t="shared" si="6"/>
        <v>0</v>
      </c>
      <c r="AJ36" s="16">
        <f t="shared" si="7"/>
        <v>0</v>
      </c>
      <c r="AK36" s="16">
        <f t="shared" si="8"/>
        <v>0</v>
      </c>
      <c r="AL36" s="16">
        <f t="shared" si="9"/>
        <v>0</v>
      </c>
      <c r="AM36" s="17">
        <f t="shared" si="10"/>
        <v>0</v>
      </c>
      <c r="AN36" s="17">
        <f t="shared" si="11"/>
        <v>0</v>
      </c>
      <c r="AO36" s="17">
        <f t="shared" si="12"/>
        <v>0</v>
      </c>
      <c r="AP36" s="18">
        <f t="shared" si="13"/>
        <v>0</v>
      </c>
      <c r="AQ36" s="18">
        <f t="shared" si="14"/>
        <v>0</v>
      </c>
      <c r="AR36" s="18">
        <f t="shared" si="15"/>
        <v>0</v>
      </c>
      <c r="AS36" s="120">
        <f t="shared" si="16"/>
        <v>0</v>
      </c>
    </row>
    <row r="37" spans="1:45" x14ac:dyDescent="0.3">
      <c r="A37" s="245"/>
      <c r="B37" s="248">
        <v>32</v>
      </c>
      <c r="C37" s="91" t="str">
        <f>VLOOKUP(B:B,'START_LIST_JUN-ELI'!C:F,2,FALSE)</f>
        <v>DERY Mia</v>
      </c>
      <c r="D37" s="115" t="str">
        <f>VLOOKUP(B:B,'START_LIST_JUN-ELI'!C:F,4,FALSE)</f>
        <v>GN1885</v>
      </c>
      <c r="E37" s="12">
        <v>600</v>
      </c>
      <c r="F37" s="28">
        <v>650</v>
      </c>
      <c r="G37" s="28">
        <v>550</v>
      </c>
      <c r="H37" s="28">
        <v>550</v>
      </c>
      <c r="I37" s="30">
        <v>400</v>
      </c>
      <c r="J37" s="12">
        <v>575</v>
      </c>
      <c r="K37" s="28">
        <v>625</v>
      </c>
      <c r="L37" s="28">
        <v>500</v>
      </c>
      <c r="M37" s="28">
        <v>525</v>
      </c>
      <c r="N37" s="30">
        <v>450</v>
      </c>
      <c r="O37" s="12">
        <v>750</v>
      </c>
      <c r="P37" s="28">
        <v>700</v>
      </c>
      <c r="Q37" s="28">
        <v>600</v>
      </c>
      <c r="R37" s="28">
        <v>625</v>
      </c>
      <c r="S37" s="32">
        <v>575</v>
      </c>
      <c r="T37" s="16">
        <f t="shared" si="18"/>
        <v>641.66666666666663</v>
      </c>
      <c r="U37" s="197">
        <f t="shared" si="18"/>
        <v>658.33333333333337</v>
      </c>
      <c r="V37" s="197">
        <f t="shared" si="18"/>
        <v>550</v>
      </c>
      <c r="W37" s="197">
        <f t="shared" si="18"/>
        <v>566.66666666666663</v>
      </c>
      <c r="X37" s="198">
        <f t="shared" si="18"/>
        <v>475</v>
      </c>
      <c r="Y37" s="16">
        <f t="shared" si="19"/>
        <v>641.66666666666663</v>
      </c>
      <c r="Z37" s="197">
        <f t="shared" si="19"/>
        <v>658.33333333333337</v>
      </c>
      <c r="AA37" s="197">
        <f t="shared" si="19"/>
        <v>550</v>
      </c>
      <c r="AB37" s="197">
        <f t="shared" si="19"/>
        <v>566.66666666666663</v>
      </c>
      <c r="AC37" s="199">
        <f t="shared" si="19"/>
        <v>475</v>
      </c>
      <c r="AD37" s="60">
        <f t="shared" si="2"/>
        <v>750</v>
      </c>
      <c r="AE37" s="14">
        <f t="shared" si="17"/>
        <v>575</v>
      </c>
      <c r="AF37" s="14">
        <f t="shared" si="3"/>
        <v>627.77777777777771</v>
      </c>
      <c r="AG37" s="15">
        <f t="shared" si="4"/>
        <v>700</v>
      </c>
      <c r="AH37" s="15">
        <f t="shared" si="5"/>
        <v>625</v>
      </c>
      <c r="AI37" s="15">
        <f t="shared" si="6"/>
        <v>655.55555555555566</v>
      </c>
      <c r="AJ37" s="16">
        <f t="shared" si="7"/>
        <v>600</v>
      </c>
      <c r="AK37" s="16">
        <f t="shared" si="8"/>
        <v>500</v>
      </c>
      <c r="AL37" s="16">
        <f t="shared" si="9"/>
        <v>550</v>
      </c>
      <c r="AM37" s="17">
        <f t="shared" si="10"/>
        <v>625</v>
      </c>
      <c r="AN37" s="17">
        <f t="shared" si="11"/>
        <v>525</v>
      </c>
      <c r="AO37" s="17">
        <f t="shared" si="12"/>
        <v>561.11111111111097</v>
      </c>
      <c r="AP37" s="18">
        <f t="shared" si="13"/>
        <v>575</v>
      </c>
      <c r="AQ37" s="18">
        <f t="shared" si="14"/>
        <v>400</v>
      </c>
      <c r="AR37" s="18">
        <f t="shared" si="15"/>
        <v>466.66666666666669</v>
      </c>
      <c r="AS37" s="120">
        <f t="shared" si="16"/>
        <v>5.7222222222222214</v>
      </c>
    </row>
    <row r="38" spans="1:45" x14ac:dyDescent="0.3">
      <c r="A38" s="245"/>
      <c r="B38" s="248">
        <v>33</v>
      </c>
      <c r="C38" s="91" t="str">
        <f>VLOOKUP(B:B,'START_LIST_JUN-ELI'!C:F,2,FALSE)</f>
        <v>START Daphné</v>
      </c>
      <c r="D38" s="115" t="str">
        <f>VLOOKUP(B:B,'START_LIST_JUN-ELI'!C:F,4,FALSE)</f>
        <v>GN1885</v>
      </c>
      <c r="E38" s="12">
        <v>550</v>
      </c>
      <c r="F38" s="28">
        <v>650</v>
      </c>
      <c r="G38" s="28">
        <v>600</v>
      </c>
      <c r="H38" s="28">
        <v>550</v>
      </c>
      <c r="I38" s="30">
        <v>600</v>
      </c>
      <c r="J38" s="12">
        <v>550</v>
      </c>
      <c r="K38" s="28">
        <v>650</v>
      </c>
      <c r="L38" s="28">
        <v>450</v>
      </c>
      <c r="M38" s="28">
        <v>650</v>
      </c>
      <c r="N38" s="30">
        <v>650</v>
      </c>
      <c r="O38" s="12">
        <v>675</v>
      </c>
      <c r="P38" s="28">
        <v>775</v>
      </c>
      <c r="Q38" s="28">
        <v>600</v>
      </c>
      <c r="R38" s="28">
        <v>600</v>
      </c>
      <c r="S38" s="32">
        <v>500</v>
      </c>
      <c r="T38" s="16">
        <f t="shared" si="18"/>
        <v>591.66666666666663</v>
      </c>
      <c r="U38" s="197">
        <f t="shared" si="18"/>
        <v>691.66666666666663</v>
      </c>
      <c r="V38" s="197">
        <f t="shared" si="18"/>
        <v>550</v>
      </c>
      <c r="W38" s="197">
        <f t="shared" si="18"/>
        <v>600</v>
      </c>
      <c r="X38" s="198">
        <f t="shared" si="18"/>
        <v>583.33333333333337</v>
      </c>
      <c r="Y38" s="16">
        <f t="shared" si="19"/>
        <v>591.66666666666663</v>
      </c>
      <c r="Z38" s="197">
        <f t="shared" si="19"/>
        <v>691.66666666666663</v>
      </c>
      <c r="AA38" s="197">
        <f t="shared" si="19"/>
        <v>550</v>
      </c>
      <c r="AB38" s="197">
        <f t="shared" si="19"/>
        <v>600</v>
      </c>
      <c r="AC38" s="199">
        <f t="shared" si="19"/>
        <v>583.33333333333337</v>
      </c>
      <c r="AD38" s="60">
        <f t="shared" ref="AD38:AD69" si="20">MAX(E38,J38,O38,T38,Y38)</f>
        <v>675</v>
      </c>
      <c r="AE38" s="14">
        <f t="shared" si="17"/>
        <v>550</v>
      </c>
      <c r="AF38" s="14">
        <f t="shared" si="3"/>
        <v>577.77777777777771</v>
      </c>
      <c r="AG38" s="15">
        <f t="shared" si="4"/>
        <v>775</v>
      </c>
      <c r="AH38" s="15">
        <f t="shared" si="5"/>
        <v>650</v>
      </c>
      <c r="AI38" s="15">
        <f t="shared" si="6"/>
        <v>677.77777777777771</v>
      </c>
      <c r="AJ38" s="16">
        <f t="shared" si="7"/>
        <v>600</v>
      </c>
      <c r="AK38" s="16">
        <f t="shared" si="8"/>
        <v>450</v>
      </c>
      <c r="AL38" s="16">
        <f t="shared" si="9"/>
        <v>566.66666666666663</v>
      </c>
      <c r="AM38" s="17">
        <f t="shared" si="10"/>
        <v>650</v>
      </c>
      <c r="AN38" s="17">
        <f t="shared" si="11"/>
        <v>550</v>
      </c>
      <c r="AO38" s="17">
        <f t="shared" si="12"/>
        <v>600</v>
      </c>
      <c r="AP38" s="18">
        <f t="shared" si="13"/>
        <v>650</v>
      </c>
      <c r="AQ38" s="18">
        <f t="shared" si="14"/>
        <v>500</v>
      </c>
      <c r="AR38" s="18">
        <f t="shared" si="15"/>
        <v>588.88888888888903</v>
      </c>
      <c r="AS38" s="120">
        <f t="shared" si="16"/>
        <v>6.022222222222223</v>
      </c>
    </row>
    <row r="39" spans="1:45" x14ac:dyDescent="0.3">
      <c r="A39" s="245"/>
      <c r="B39" s="248">
        <v>34</v>
      </c>
      <c r="C39" s="91" t="str">
        <f>VLOOKUP(B:B,'START_LIST_JUN-ELI'!C:F,2,FALSE)</f>
        <v>BORNAY Luna</v>
      </c>
      <c r="D39" s="115" t="str">
        <f>VLOOKUP(B:B,'START_LIST_JUN-ELI'!C:F,4,FALSE)</f>
        <v>MORG</v>
      </c>
      <c r="E39" s="12">
        <v>650</v>
      </c>
      <c r="F39" s="28">
        <v>600</v>
      </c>
      <c r="G39" s="28">
        <v>700</v>
      </c>
      <c r="H39" s="28">
        <v>600</v>
      </c>
      <c r="I39" s="30">
        <v>600</v>
      </c>
      <c r="J39" s="12">
        <v>600</v>
      </c>
      <c r="K39" s="28">
        <v>625</v>
      </c>
      <c r="L39" s="28">
        <v>575</v>
      </c>
      <c r="M39" s="28">
        <v>675</v>
      </c>
      <c r="N39" s="30">
        <v>650</v>
      </c>
      <c r="O39" s="12">
        <v>650</v>
      </c>
      <c r="P39" s="28">
        <v>700</v>
      </c>
      <c r="Q39" s="28">
        <v>650</v>
      </c>
      <c r="R39" s="28">
        <v>600</v>
      </c>
      <c r="S39" s="32">
        <v>600</v>
      </c>
      <c r="T39" s="16">
        <f t="shared" si="18"/>
        <v>633.33333333333337</v>
      </c>
      <c r="U39" s="197">
        <f t="shared" si="18"/>
        <v>641.66666666666663</v>
      </c>
      <c r="V39" s="197">
        <f t="shared" si="18"/>
        <v>641.66666666666663</v>
      </c>
      <c r="W39" s="197">
        <f t="shared" si="18"/>
        <v>625</v>
      </c>
      <c r="X39" s="198">
        <f t="shared" si="18"/>
        <v>616.66666666666663</v>
      </c>
      <c r="Y39" s="16">
        <f t="shared" si="19"/>
        <v>633.33333333333337</v>
      </c>
      <c r="Z39" s="197">
        <f t="shared" si="19"/>
        <v>641.66666666666663</v>
      </c>
      <c r="AA39" s="197">
        <f t="shared" si="19"/>
        <v>641.66666666666663</v>
      </c>
      <c r="AB39" s="197">
        <f t="shared" si="19"/>
        <v>625</v>
      </c>
      <c r="AC39" s="199">
        <f t="shared" si="19"/>
        <v>616.66666666666663</v>
      </c>
      <c r="AD39" s="60">
        <f t="shared" si="20"/>
        <v>650</v>
      </c>
      <c r="AE39" s="14">
        <f t="shared" si="17"/>
        <v>600</v>
      </c>
      <c r="AF39" s="14">
        <f t="shared" si="3"/>
        <v>638.88888888888903</v>
      </c>
      <c r="AG39" s="15">
        <f t="shared" si="4"/>
        <v>700</v>
      </c>
      <c r="AH39" s="15">
        <f t="shared" si="5"/>
        <v>600</v>
      </c>
      <c r="AI39" s="15">
        <f t="shared" si="6"/>
        <v>636.11111111111097</v>
      </c>
      <c r="AJ39" s="16">
        <f t="shared" si="7"/>
        <v>700</v>
      </c>
      <c r="AK39" s="16">
        <f t="shared" si="8"/>
        <v>575</v>
      </c>
      <c r="AL39" s="16">
        <f t="shared" si="9"/>
        <v>644.44444444444434</v>
      </c>
      <c r="AM39" s="17">
        <f t="shared" si="10"/>
        <v>675</v>
      </c>
      <c r="AN39" s="17">
        <f t="shared" si="11"/>
        <v>600</v>
      </c>
      <c r="AO39" s="17">
        <f t="shared" si="12"/>
        <v>616.66666666666663</v>
      </c>
      <c r="AP39" s="18">
        <f t="shared" si="13"/>
        <v>650</v>
      </c>
      <c r="AQ39" s="18">
        <f t="shared" si="14"/>
        <v>600</v>
      </c>
      <c r="AR39" s="18">
        <f t="shared" si="15"/>
        <v>611.11111111111097</v>
      </c>
      <c r="AS39" s="120">
        <f t="shared" si="16"/>
        <v>6.2944444444444434</v>
      </c>
    </row>
    <row r="40" spans="1:45" x14ac:dyDescent="0.3">
      <c r="A40" s="245"/>
      <c r="B40" s="248">
        <v>35</v>
      </c>
      <c r="C40" s="91" t="str">
        <f>VLOOKUP(B:B,'START_LIST_JUN-ELI'!C:F,2,FALSE)</f>
        <v>PIETROPAOLO Luciana</v>
      </c>
      <c r="D40" s="115" t="str">
        <f>VLOOKUP(B:B,'START_LIST_JUN-ELI'!C:F,4,FALSE)</f>
        <v>ASB</v>
      </c>
      <c r="E40" s="12">
        <v>550</v>
      </c>
      <c r="F40" s="28">
        <v>500</v>
      </c>
      <c r="G40" s="28">
        <v>550</v>
      </c>
      <c r="H40" s="28">
        <v>600</v>
      </c>
      <c r="I40" s="30">
        <v>400</v>
      </c>
      <c r="J40" s="12">
        <v>500</v>
      </c>
      <c r="K40" s="28">
        <v>550</v>
      </c>
      <c r="L40" s="28">
        <v>650</v>
      </c>
      <c r="M40" s="28">
        <v>625</v>
      </c>
      <c r="N40" s="30">
        <v>450</v>
      </c>
      <c r="O40" s="12">
        <v>750</v>
      </c>
      <c r="P40" s="28">
        <v>700</v>
      </c>
      <c r="Q40" s="28">
        <v>650</v>
      </c>
      <c r="R40" s="28">
        <v>700</v>
      </c>
      <c r="S40" s="32">
        <v>575</v>
      </c>
      <c r="T40" s="16">
        <f t="shared" si="18"/>
        <v>600</v>
      </c>
      <c r="U40" s="197">
        <f t="shared" si="18"/>
        <v>583.33333333333337</v>
      </c>
      <c r="V40" s="197">
        <f t="shared" si="18"/>
        <v>616.66666666666663</v>
      </c>
      <c r="W40" s="197">
        <f t="shared" si="18"/>
        <v>641.66666666666663</v>
      </c>
      <c r="X40" s="198">
        <f t="shared" si="18"/>
        <v>475</v>
      </c>
      <c r="Y40" s="16">
        <f t="shared" si="19"/>
        <v>600</v>
      </c>
      <c r="Z40" s="197">
        <f t="shared" si="19"/>
        <v>583.33333333333337</v>
      </c>
      <c r="AA40" s="197">
        <f t="shared" si="19"/>
        <v>616.66666666666663</v>
      </c>
      <c r="AB40" s="197">
        <f t="shared" si="19"/>
        <v>641.66666666666663</v>
      </c>
      <c r="AC40" s="199">
        <f t="shared" si="19"/>
        <v>475</v>
      </c>
      <c r="AD40" s="60">
        <f t="shared" si="20"/>
        <v>750</v>
      </c>
      <c r="AE40" s="14">
        <f t="shared" si="17"/>
        <v>500</v>
      </c>
      <c r="AF40" s="14">
        <f t="shared" si="3"/>
        <v>583.33333333333337</v>
      </c>
      <c r="AG40" s="15">
        <f t="shared" si="4"/>
        <v>700</v>
      </c>
      <c r="AH40" s="15">
        <f t="shared" si="5"/>
        <v>500</v>
      </c>
      <c r="AI40" s="15">
        <f t="shared" si="6"/>
        <v>572.22222222222229</v>
      </c>
      <c r="AJ40" s="16">
        <f t="shared" si="7"/>
        <v>650</v>
      </c>
      <c r="AK40" s="16">
        <f t="shared" si="8"/>
        <v>550</v>
      </c>
      <c r="AL40" s="16">
        <f t="shared" si="9"/>
        <v>627.77777777777771</v>
      </c>
      <c r="AM40" s="17">
        <f t="shared" si="10"/>
        <v>700</v>
      </c>
      <c r="AN40" s="17">
        <f t="shared" si="11"/>
        <v>600</v>
      </c>
      <c r="AO40" s="17">
        <f t="shared" si="12"/>
        <v>636.11111111111097</v>
      </c>
      <c r="AP40" s="18">
        <f t="shared" si="13"/>
        <v>575</v>
      </c>
      <c r="AQ40" s="18">
        <f t="shared" si="14"/>
        <v>400</v>
      </c>
      <c r="AR40" s="18">
        <f t="shared" si="15"/>
        <v>466.66666666666669</v>
      </c>
      <c r="AS40" s="120">
        <f t="shared" si="16"/>
        <v>5.7722222222222221</v>
      </c>
    </row>
    <row r="41" spans="1:45" x14ac:dyDescent="0.3">
      <c r="A41" s="245"/>
      <c r="B41" s="248">
        <v>36</v>
      </c>
      <c r="C41" s="91" t="str">
        <f>VLOOKUP(B:B,'START_LIST_JUN-ELI'!C:F,2,FALSE)</f>
        <v>REGARD Juliette</v>
      </c>
      <c r="D41" s="115" t="str">
        <f>VLOOKUP(B:B,'START_LIST_JUN-ELI'!C:F,4,FALSE)</f>
        <v>MORG</v>
      </c>
      <c r="E41" s="12">
        <v>700</v>
      </c>
      <c r="F41" s="28">
        <v>650</v>
      </c>
      <c r="G41" s="28">
        <v>650</v>
      </c>
      <c r="H41" s="28">
        <v>650</v>
      </c>
      <c r="I41" s="30">
        <v>600</v>
      </c>
      <c r="J41" s="12">
        <v>525</v>
      </c>
      <c r="K41" s="28">
        <v>550</v>
      </c>
      <c r="L41" s="28">
        <v>650</v>
      </c>
      <c r="M41" s="28">
        <v>625</v>
      </c>
      <c r="N41" s="30">
        <v>625</v>
      </c>
      <c r="O41" s="12">
        <v>675</v>
      </c>
      <c r="P41" s="28">
        <v>650</v>
      </c>
      <c r="Q41" s="28">
        <v>675</v>
      </c>
      <c r="R41" s="28">
        <v>600</v>
      </c>
      <c r="S41" s="32">
        <v>625</v>
      </c>
      <c r="T41" s="16">
        <f t="shared" si="18"/>
        <v>633.33333333333337</v>
      </c>
      <c r="U41" s="197">
        <f t="shared" si="18"/>
        <v>616.66666666666663</v>
      </c>
      <c r="V41" s="197">
        <f t="shared" si="18"/>
        <v>658.33333333333337</v>
      </c>
      <c r="W41" s="197">
        <f t="shared" si="18"/>
        <v>625</v>
      </c>
      <c r="X41" s="198">
        <f t="shared" si="18"/>
        <v>616.66666666666663</v>
      </c>
      <c r="Y41" s="16">
        <f t="shared" si="19"/>
        <v>633.33333333333337</v>
      </c>
      <c r="Z41" s="197">
        <f t="shared" si="19"/>
        <v>616.66666666666663</v>
      </c>
      <c r="AA41" s="197">
        <f t="shared" si="19"/>
        <v>658.33333333333337</v>
      </c>
      <c r="AB41" s="197">
        <f t="shared" si="19"/>
        <v>625</v>
      </c>
      <c r="AC41" s="199">
        <f t="shared" si="19"/>
        <v>616.66666666666663</v>
      </c>
      <c r="AD41" s="60">
        <f t="shared" si="20"/>
        <v>700</v>
      </c>
      <c r="AE41" s="14">
        <f t="shared" si="17"/>
        <v>525</v>
      </c>
      <c r="AF41" s="14">
        <f t="shared" si="3"/>
        <v>647.22222222222229</v>
      </c>
      <c r="AG41" s="15">
        <f t="shared" si="4"/>
        <v>650</v>
      </c>
      <c r="AH41" s="15">
        <f t="shared" si="5"/>
        <v>550</v>
      </c>
      <c r="AI41" s="15">
        <f t="shared" si="6"/>
        <v>627.77777777777771</v>
      </c>
      <c r="AJ41" s="16">
        <f t="shared" si="7"/>
        <v>675</v>
      </c>
      <c r="AK41" s="16">
        <f t="shared" si="8"/>
        <v>650</v>
      </c>
      <c r="AL41" s="16">
        <f t="shared" si="9"/>
        <v>655.55555555555566</v>
      </c>
      <c r="AM41" s="17">
        <f t="shared" si="10"/>
        <v>650</v>
      </c>
      <c r="AN41" s="17">
        <f t="shared" si="11"/>
        <v>600</v>
      </c>
      <c r="AO41" s="17">
        <f t="shared" si="12"/>
        <v>625</v>
      </c>
      <c r="AP41" s="18">
        <f t="shared" si="13"/>
        <v>625</v>
      </c>
      <c r="AQ41" s="18">
        <f t="shared" si="14"/>
        <v>600</v>
      </c>
      <c r="AR41" s="18">
        <f t="shared" si="15"/>
        <v>619.44444444444434</v>
      </c>
      <c r="AS41" s="120">
        <f t="shared" si="16"/>
        <v>6.35</v>
      </c>
    </row>
    <row r="42" spans="1:45" x14ac:dyDescent="0.3">
      <c r="A42" s="245"/>
      <c r="B42" s="248">
        <v>37</v>
      </c>
      <c r="C42" s="91" t="str">
        <f>VLOOKUP(B:B,'START_LIST_JUN-ELI'!C:F,2,FALSE)</f>
        <v>AMBROGI Sofia</v>
      </c>
      <c r="D42" s="115" t="str">
        <f>VLOOKUP(B:B,'START_LIST_JUN-ELI'!C:F,4,FALSE)</f>
        <v>LUG</v>
      </c>
      <c r="E42" s="12">
        <v>700</v>
      </c>
      <c r="F42" s="28">
        <v>650</v>
      </c>
      <c r="G42" s="28">
        <v>550</v>
      </c>
      <c r="H42" s="28">
        <v>550</v>
      </c>
      <c r="I42" s="30">
        <v>450</v>
      </c>
      <c r="J42" s="12">
        <v>475</v>
      </c>
      <c r="K42" s="28">
        <v>575</v>
      </c>
      <c r="L42" s="28">
        <v>475</v>
      </c>
      <c r="M42" s="28">
        <v>450</v>
      </c>
      <c r="N42" s="30">
        <v>550</v>
      </c>
      <c r="O42" s="12">
        <v>675</v>
      </c>
      <c r="P42" s="28">
        <v>700</v>
      </c>
      <c r="Q42" s="28">
        <v>625</v>
      </c>
      <c r="R42" s="28">
        <v>700</v>
      </c>
      <c r="S42" s="32">
        <v>575</v>
      </c>
      <c r="T42" s="16">
        <f t="shared" si="18"/>
        <v>616.66666666666663</v>
      </c>
      <c r="U42" s="197">
        <f t="shared" si="18"/>
        <v>641.66666666666663</v>
      </c>
      <c r="V42" s="197">
        <f t="shared" si="18"/>
        <v>550</v>
      </c>
      <c r="W42" s="197">
        <f t="shared" si="18"/>
        <v>566.66666666666663</v>
      </c>
      <c r="X42" s="198">
        <f t="shared" si="18"/>
        <v>525</v>
      </c>
      <c r="Y42" s="16">
        <f t="shared" si="19"/>
        <v>616.66666666666663</v>
      </c>
      <c r="Z42" s="197">
        <f t="shared" si="19"/>
        <v>641.66666666666663</v>
      </c>
      <c r="AA42" s="197">
        <f t="shared" si="19"/>
        <v>550</v>
      </c>
      <c r="AB42" s="197">
        <f t="shared" si="19"/>
        <v>566.66666666666663</v>
      </c>
      <c r="AC42" s="199">
        <f t="shared" si="19"/>
        <v>525</v>
      </c>
      <c r="AD42" s="60">
        <f t="shared" si="20"/>
        <v>700</v>
      </c>
      <c r="AE42" s="14">
        <f t="shared" si="17"/>
        <v>475</v>
      </c>
      <c r="AF42" s="14">
        <f t="shared" si="3"/>
        <v>636.11111111111097</v>
      </c>
      <c r="AG42" s="15">
        <f t="shared" si="4"/>
        <v>700</v>
      </c>
      <c r="AH42" s="15">
        <f t="shared" si="5"/>
        <v>575</v>
      </c>
      <c r="AI42" s="15">
        <f t="shared" si="6"/>
        <v>644.44444444444434</v>
      </c>
      <c r="AJ42" s="16">
        <f t="shared" si="7"/>
        <v>625</v>
      </c>
      <c r="AK42" s="16">
        <f t="shared" si="8"/>
        <v>475</v>
      </c>
      <c r="AL42" s="16">
        <f t="shared" si="9"/>
        <v>550</v>
      </c>
      <c r="AM42" s="17">
        <f t="shared" si="10"/>
        <v>700</v>
      </c>
      <c r="AN42" s="17">
        <f t="shared" si="11"/>
        <v>450</v>
      </c>
      <c r="AO42" s="17">
        <f t="shared" si="12"/>
        <v>561.11111111111097</v>
      </c>
      <c r="AP42" s="18">
        <f t="shared" si="13"/>
        <v>575</v>
      </c>
      <c r="AQ42" s="18">
        <f t="shared" si="14"/>
        <v>450</v>
      </c>
      <c r="AR42" s="18">
        <f t="shared" si="15"/>
        <v>533.33333333333337</v>
      </c>
      <c r="AS42" s="120">
        <f t="shared" si="16"/>
        <v>5.8499999999999988</v>
      </c>
    </row>
    <row r="43" spans="1:45" x14ac:dyDescent="0.3">
      <c r="A43" s="245"/>
      <c r="B43" s="248">
        <v>38</v>
      </c>
      <c r="C43" s="91" t="str">
        <f>VLOOKUP(B:B,'START_LIST_JUN-ELI'!C:F,2,FALSE)</f>
        <v>PANAIT Amira Natalia</v>
      </c>
      <c r="D43" s="115" t="str">
        <f>VLOOKUP(B:B,'START_LIST_JUN-ELI'!C:F,4,FALSE)</f>
        <v>ASB</v>
      </c>
      <c r="E43" s="12">
        <v>550</v>
      </c>
      <c r="F43" s="28">
        <v>500</v>
      </c>
      <c r="G43" s="28">
        <v>600</v>
      </c>
      <c r="H43" s="28">
        <v>500</v>
      </c>
      <c r="I43" s="30">
        <v>350</v>
      </c>
      <c r="J43" s="12">
        <v>350</v>
      </c>
      <c r="K43" s="28">
        <v>350</v>
      </c>
      <c r="L43" s="28">
        <v>575</v>
      </c>
      <c r="M43" s="28">
        <v>500</v>
      </c>
      <c r="N43" s="30">
        <v>325</v>
      </c>
      <c r="O43" s="12">
        <v>650</v>
      </c>
      <c r="P43" s="28">
        <v>650</v>
      </c>
      <c r="Q43" s="28">
        <v>500</v>
      </c>
      <c r="R43" s="28">
        <v>600</v>
      </c>
      <c r="S43" s="32">
        <v>450</v>
      </c>
      <c r="T43" s="16">
        <f t="shared" si="18"/>
        <v>516.66666666666663</v>
      </c>
      <c r="U43" s="197">
        <f t="shared" si="18"/>
        <v>500</v>
      </c>
      <c r="V43" s="197">
        <f t="shared" si="18"/>
        <v>558.33333333333337</v>
      </c>
      <c r="W43" s="197">
        <f t="shared" si="18"/>
        <v>533.33333333333337</v>
      </c>
      <c r="X43" s="198">
        <f t="shared" si="18"/>
        <v>375</v>
      </c>
      <c r="Y43" s="16">
        <f t="shared" si="19"/>
        <v>516.66666666666663</v>
      </c>
      <c r="Z43" s="197">
        <f t="shared" si="19"/>
        <v>500</v>
      </c>
      <c r="AA43" s="197">
        <f t="shared" si="19"/>
        <v>558.33333333333337</v>
      </c>
      <c r="AB43" s="197">
        <f t="shared" si="19"/>
        <v>533.33333333333337</v>
      </c>
      <c r="AC43" s="199">
        <f t="shared" si="19"/>
        <v>375</v>
      </c>
      <c r="AD43" s="60">
        <f t="shared" si="20"/>
        <v>650</v>
      </c>
      <c r="AE43" s="14">
        <f t="shared" si="17"/>
        <v>350</v>
      </c>
      <c r="AF43" s="14">
        <f t="shared" si="3"/>
        <v>527.77777777777771</v>
      </c>
      <c r="AG43" s="15">
        <f t="shared" si="4"/>
        <v>650</v>
      </c>
      <c r="AH43" s="15">
        <f t="shared" si="5"/>
        <v>350</v>
      </c>
      <c r="AI43" s="15">
        <f t="shared" si="6"/>
        <v>500</v>
      </c>
      <c r="AJ43" s="16">
        <f t="shared" si="7"/>
        <v>600</v>
      </c>
      <c r="AK43" s="16">
        <f t="shared" si="8"/>
        <v>500</v>
      </c>
      <c r="AL43" s="16">
        <f t="shared" si="9"/>
        <v>563.88888888888903</v>
      </c>
      <c r="AM43" s="17">
        <f t="shared" si="10"/>
        <v>600</v>
      </c>
      <c r="AN43" s="17">
        <f t="shared" si="11"/>
        <v>500</v>
      </c>
      <c r="AO43" s="17">
        <f t="shared" si="12"/>
        <v>522.22222222222229</v>
      </c>
      <c r="AP43" s="18">
        <f t="shared" si="13"/>
        <v>450</v>
      </c>
      <c r="AQ43" s="18">
        <f t="shared" si="14"/>
        <v>325</v>
      </c>
      <c r="AR43" s="18">
        <f t="shared" si="15"/>
        <v>366.66666666666669</v>
      </c>
      <c r="AS43" s="120">
        <f t="shared" si="16"/>
        <v>4.9611111111111112</v>
      </c>
    </row>
    <row r="44" spans="1:45" x14ac:dyDescent="0.3">
      <c r="A44" s="245"/>
      <c r="B44" s="632">
        <v>39</v>
      </c>
      <c r="C44" s="629" t="str">
        <f>VLOOKUP(B:B,'START_LIST_JUN-ELI'!C:F,2,FALSE)</f>
        <v>VILBERT Maeva</v>
      </c>
      <c r="D44" s="630" t="str">
        <f>VLOOKUP(B:B,'START_LIST_JUN-ELI'!C:F,4,FALSE)</f>
        <v>GN1885</v>
      </c>
      <c r="E44" s="12"/>
      <c r="F44" s="28"/>
      <c r="G44" s="28"/>
      <c r="H44" s="28"/>
      <c r="I44" s="30"/>
      <c r="J44" s="12"/>
      <c r="K44" s="28"/>
      <c r="L44" s="28"/>
      <c r="M44" s="28"/>
      <c r="N44" s="30"/>
      <c r="O44" s="12"/>
      <c r="P44" s="28"/>
      <c r="Q44" s="28"/>
      <c r="R44" s="28"/>
      <c r="S44" s="32"/>
      <c r="T44" s="16">
        <f t="shared" si="18"/>
        <v>0</v>
      </c>
      <c r="U44" s="197">
        <f t="shared" si="18"/>
        <v>0</v>
      </c>
      <c r="V44" s="197">
        <f t="shared" si="18"/>
        <v>0</v>
      </c>
      <c r="W44" s="197">
        <f t="shared" si="18"/>
        <v>0</v>
      </c>
      <c r="X44" s="198">
        <f t="shared" si="18"/>
        <v>0</v>
      </c>
      <c r="Y44" s="16">
        <f t="shared" si="19"/>
        <v>0</v>
      </c>
      <c r="Z44" s="197">
        <f t="shared" si="19"/>
        <v>0</v>
      </c>
      <c r="AA44" s="197">
        <f t="shared" si="19"/>
        <v>0</v>
      </c>
      <c r="AB44" s="197">
        <f t="shared" si="19"/>
        <v>0</v>
      </c>
      <c r="AC44" s="199">
        <f t="shared" si="19"/>
        <v>0</v>
      </c>
      <c r="AD44" s="60">
        <f t="shared" si="20"/>
        <v>0</v>
      </c>
      <c r="AE44" s="14">
        <f t="shared" si="17"/>
        <v>0</v>
      </c>
      <c r="AF44" s="14">
        <f t="shared" si="3"/>
        <v>0</v>
      </c>
      <c r="AG44" s="15">
        <f t="shared" si="4"/>
        <v>0</v>
      </c>
      <c r="AH44" s="15">
        <f t="shared" si="5"/>
        <v>0</v>
      </c>
      <c r="AI44" s="15">
        <f t="shared" si="6"/>
        <v>0</v>
      </c>
      <c r="AJ44" s="16">
        <f t="shared" si="7"/>
        <v>0</v>
      </c>
      <c r="AK44" s="16">
        <f t="shared" si="8"/>
        <v>0</v>
      </c>
      <c r="AL44" s="16">
        <f t="shared" si="9"/>
        <v>0</v>
      </c>
      <c r="AM44" s="17">
        <f t="shared" si="10"/>
        <v>0</v>
      </c>
      <c r="AN44" s="17">
        <f t="shared" si="11"/>
        <v>0</v>
      </c>
      <c r="AO44" s="17">
        <f t="shared" si="12"/>
        <v>0</v>
      </c>
      <c r="AP44" s="18">
        <f t="shared" si="13"/>
        <v>0</v>
      </c>
      <c r="AQ44" s="18">
        <f t="shared" si="14"/>
        <v>0</v>
      </c>
      <c r="AR44" s="18">
        <f t="shared" si="15"/>
        <v>0</v>
      </c>
      <c r="AS44" s="120">
        <f t="shared" si="16"/>
        <v>0</v>
      </c>
    </row>
    <row r="45" spans="1:45" x14ac:dyDescent="0.3">
      <c r="A45" s="245"/>
      <c r="B45" s="248">
        <v>40</v>
      </c>
      <c r="C45" s="91" t="str">
        <f>VLOOKUP(B:B,'START_LIST_JUN-ELI'!C:F,2,FALSE)</f>
        <v>AMATO Lilou</v>
      </c>
      <c r="D45" s="115" t="str">
        <f>VLOOKUP(B:B,'START_LIST_JUN-ELI'!C:F,4,FALSE)</f>
        <v>ASB</v>
      </c>
      <c r="E45" s="12">
        <v>550</v>
      </c>
      <c r="F45" s="28">
        <v>500</v>
      </c>
      <c r="G45" s="28">
        <v>550</v>
      </c>
      <c r="H45" s="28">
        <v>450</v>
      </c>
      <c r="I45" s="30">
        <v>350</v>
      </c>
      <c r="J45" s="12">
        <v>650</v>
      </c>
      <c r="K45" s="28">
        <v>625</v>
      </c>
      <c r="L45" s="28">
        <v>550</v>
      </c>
      <c r="M45" s="28">
        <v>550</v>
      </c>
      <c r="N45" s="30">
        <v>350</v>
      </c>
      <c r="O45" s="12">
        <v>750</v>
      </c>
      <c r="P45" s="28">
        <v>700</v>
      </c>
      <c r="Q45" s="28">
        <v>600</v>
      </c>
      <c r="R45" s="28">
        <v>500</v>
      </c>
      <c r="S45" s="32">
        <v>625</v>
      </c>
      <c r="T45" s="16">
        <f t="shared" si="18"/>
        <v>650</v>
      </c>
      <c r="U45" s="197">
        <f t="shared" si="18"/>
        <v>608.33333333333337</v>
      </c>
      <c r="V45" s="197">
        <f t="shared" si="18"/>
        <v>566.66666666666663</v>
      </c>
      <c r="W45" s="197">
        <f t="shared" si="18"/>
        <v>500</v>
      </c>
      <c r="X45" s="198">
        <f t="shared" si="18"/>
        <v>441.66666666666669</v>
      </c>
      <c r="Y45" s="16">
        <f t="shared" si="19"/>
        <v>650</v>
      </c>
      <c r="Z45" s="197">
        <f t="shared" si="19"/>
        <v>608.33333333333337</v>
      </c>
      <c r="AA45" s="197">
        <f t="shared" si="19"/>
        <v>566.66666666666663</v>
      </c>
      <c r="AB45" s="197">
        <f t="shared" si="19"/>
        <v>500</v>
      </c>
      <c r="AC45" s="199">
        <f t="shared" si="19"/>
        <v>441.66666666666669</v>
      </c>
      <c r="AD45" s="60">
        <f t="shared" si="20"/>
        <v>750</v>
      </c>
      <c r="AE45" s="14">
        <f t="shared" si="17"/>
        <v>550</v>
      </c>
      <c r="AF45" s="14">
        <f t="shared" si="3"/>
        <v>650</v>
      </c>
      <c r="AG45" s="15">
        <f t="shared" si="4"/>
        <v>700</v>
      </c>
      <c r="AH45" s="15">
        <f t="shared" si="5"/>
        <v>500</v>
      </c>
      <c r="AI45" s="15">
        <f t="shared" si="6"/>
        <v>613.88888888888903</v>
      </c>
      <c r="AJ45" s="16">
        <f t="shared" si="7"/>
        <v>600</v>
      </c>
      <c r="AK45" s="16">
        <f t="shared" si="8"/>
        <v>550</v>
      </c>
      <c r="AL45" s="16">
        <f t="shared" si="9"/>
        <v>561.11111111111097</v>
      </c>
      <c r="AM45" s="17">
        <f t="shared" si="10"/>
        <v>550</v>
      </c>
      <c r="AN45" s="17">
        <f t="shared" si="11"/>
        <v>450</v>
      </c>
      <c r="AO45" s="17">
        <f t="shared" si="12"/>
        <v>500</v>
      </c>
      <c r="AP45" s="18">
        <f t="shared" si="13"/>
        <v>625</v>
      </c>
      <c r="AQ45" s="18">
        <f t="shared" si="14"/>
        <v>350</v>
      </c>
      <c r="AR45" s="18">
        <f t="shared" si="15"/>
        <v>411.11111111111114</v>
      </c>
      <c r="AS45" s="120">
        <f t="shared" si="16"/>
        <v>5.4722222222222232</v>
      </c>
    </row>
    <row r="46" spans="1:45" x14ac:dyDescent="0.3">
      <c r="A46" s="245"/>
      <c r="B46" s="248">
        <v>41</v>
      </c>
      <c r="C46" s="91" t="str">
        <f>VLOOKUP(B:B,'START_LIST_JUN-ELI'!C:F,2,FALSE)</f>
        <v>HÄUPTLI Emma</v>
      </c>
      <c r="D46" s="115" t="str">
        <f>VLOOKUP(B:B,'START_LIST_JUN-ELI'!C:F,4,FALSE)</f>
        <v>LNZ</v>
      </c>
      <c r="E46" s="12">
        <v>600</v>
      </c>
      <c r="F46" s="28">
        <v>650</v>
      </c>
      <c r="G46" s="28">
        <v>500</v>
      </c>
      <c r="H46" s="28">
        <v>500</v>
      </c>
      <c r="I46" s="30">
        <v>450</v>
      </c>
      <c r="J46" s="12">
        <v>650</v>
      </c>
      <c r="K46" s="28">
        <v>600</v>
      </c>
      <c r="L46" s="28">
        <v>500</v>
      </c>
      <c r="M46" s="28">
        <v>500</v>
      </c>
      <c r="N46" s="30">
        <v>425</v>
      </c>
      <c r="O46" s="12">
        <v>800</v>
      </c>
      <c r="P46" s="28">
        <v>800</v>
      </c>
      <c r="Q46" s="28">
        <v>700</v>
      </c>
      <c r="R46" s="28">
        <v>700</v>
      </c>
      <c r="S46" s="32">
        <v>675</v>
      </c>
      <c r="T46" s="16">
        <f t="shared" si="18"/>
        <v>683.33333333333337</v>
      </c>
      <c r="U46" s="197">
        <f t="shared" si="18"/>
        <v>683.33333333333337</v>
      </c>
      <c r="V46" s="197">
        <f t="shared" si="18"/>
        <v>566.66666666666663</v>
      </c>
      <c r="W46" s="197">
        <f t="shared" si="18"/>
        <v>566.66666666666663</v>
      </c>
      <c r="X46" s="198">
        <f t="shared" si="18"/>
        <v>516.66666666666663</v>
      </c>
      <c r="Y46" s="16">
        <f t="shared" si="19"/>
        <v>683.33333333333337</v>
      </c>
      <c r="Z46" s="197">
        <f t="shared" si="19"/>
        <v>683.33333333333337</v>
      </c>
      <c r="AA46" s="197">
        <f t="shared" si="19"/>
        <v>566.66666666666663</v>
      </c>
      <c r="AB46" s="197">
        <f t="shared" si="19"/>
        <v>566.66666666666663</v>
      </c>
      <c r="AC46" s="199">
        <f t="shared" si="19"/>
        <v>516.66666666666663</v>
      </c>
      <c r="AD46" s="60">
        <f t="shared" si="20"/>
        <v>800</v>
      </c>
      <c r="AE46" s="14">
        <f t="shared" si="17"/>
        <v>600</v>
      </c>
      <c r="AF46" s="14">
        <f t="shared" si="3"/>
        <v>672.22222222222229</v>
      </c>
      <c r="AG46" s="15">
        <f t="shared" si="4"/>
        <v>800</v>
      </c>
      <c r="AH46" s="15">
        <f t="shared" si="5"/>
        <v>600</v>
      </c>
      <c r="AI46" s="15">
        <f t="shared" si="6"/>
        <v>672.22222222222229</v>
      </c>
      <c r="AJ46" s="16">
        <f t="shared" si="7"/>
        <v>700</v>
      </c>
      <c r="AK46" s="16">
        <f t="shared" si="8"/>
        <v>500</v>
      </c>
      <c r="AL46" s="16">
        <f t="shared" si="9"/>
        <v>544.44444444444434</v>
      </c>
      <c r="AM46" s="17">
        <f t="shared" si="10"/>
        <v>700</v>
      </c>
      <c r="AN46" s="17">
        <f t="shared" si="11"/>
        <v>500</v>
      </c>
      <c r="AO46" s="17">
        <f t="shared" si="12"/>
        <v>544.44444444444434</v>
      </c>
      <c r="AP46" s="18">
        <f t="shared" si="13"/>
        <v>675</v>
      </c>
      <c r="AQ46" s="18">
        <f t="shared" si="14"/>
        <v>425</v>
      </c>
      <c r="AR46" s="18">
        <f t="shared" si="15"/>
        <v>494.44444444444434</v>
      </c>
      <c r="AS46" s="120">
        <f t="shared" si="16"/>
        <v>5.8555555555555543</v>
      </c>
    </row>
    <row r="47" spans="1:45" x14ac:dyDescent="0.3">
      <c r="A47" s="245"/>
      <c r="B47" s="248">
        <v>42</v>
      </c>
      <c r="C47" s="91" t="str">
        <f>VLOOKUP(B:B,'START_LIST_JUN-ELI'!C:F,2,FALSE)</f>
        <v>BIZZOZERO Victoria</v>
      </c>
      <c r="D47" s="115" t="str">
        <f>VLOOKUP(B:B,'START_LIST_JUN-ELI'!C:F,4,FALSE)</f>
        <v>LUG</v>
      </c>
      <c r="E47" s="12">
        <v>550</v>
      </c>
      <c r="F47" s="28">
        <v>500</v>
      </c>
      <c r="G47" s="28">
        <v>600</v>
      </c>
      <c r="H47" s="28">
        <v>550</v>
      </c>
      <c r="I47" s="30">
        <v>400</v>
      </c>
      <c r="J47" s="12">
        <v>625</v>
      </c>
      <c r="K47" s="28">
        <v>550</v>
      </c>
      <c r="L47" s="28">
        <v>550</v>
      </c>
      <c r="M47" s="28">
        <v>550</v>
      </c>
      <c r="N47" s="30">
        <v>450</v>
      </c>
      <c r="O47" s="12">
        <v>700</v>
      </c>
      <c r="P47" s="28">
        <v>775</v>
      </c>
      <c r="Q47" s="28">
        <v>575</v>
      </c>
      <c r="R47" s="28">
        <v>650</v>
      </c>
      <c r="S47" s="32">
        <v>650</v>
      </c>
      <c r="T47" s="16">
        <f t="shared" si="18"/>
        <v>625</v>
      </c>
      <c r="U47" s="197">
        <f t="shared" si="18"/>
        <v>608.33333333333337</v>
      </c>
      <c r="V47" s="197">
        <f t="shared" si="18"/>
        <v>575</v>
      </c>
      <c r="W47" s="197">
        <f t="shared" si="18"/>
        <v>583.33333333333337</v>
      </c>
      <c r="X47" s="198">
        <f t="shared" si="18"/>
        <v>500</v>
      </c>
      <c r="Y47" s="16">
        <f t="shared" si="19"/>
        <v>625</v>
      </c>
      <c r="Z47" s="197">
        <f t="shared" si="19"/>
        <v>608.33333333333337</v>
      </c>
      <c r="AA47" s="197">
        <f t="shared" si="19"/>
        <v>575</v>
      </c>
      <c r="AB47" s="197">
        <f t="shared" si="19"/>
        <v>583.33333333333337</v>
      </c>
      <c r="AC47" s="199">
        <f t="shared" si="19"/>
        <v>500</v>
      </c>
      <c r="AD47" s="60">
        <f t="shared" si="20"/>
        <v>700</v>
      </c>
      <c r="AE47" s="14">
        <f t="shared" si="17"/>
        <v>550</v>
      </c>
      <c r="AF47" s="14">
        <f t="shared" si="3"/>
        <v>625</v>
      </c>
      <c r="AG47" s="15">
        <f t="shared" si="4"/>
        <v>775</v>
      </c>
      <c r="AH47" s="15">
        <f t="shared" si="5"/>
        <v>500</v>
      </c>
      <c r="AI47" s="15">
        <f t="shared" si="6"/>
        <v>588.88888888888903</v>
      </c>
      <c r="AJ47" s="16">
        <f t="shared" si="7"/>
        <v>600</v>
      </c>
      <c r="AK47" s="16">
        <f t="shared" si="8"/>
        <v>550</v>
      </c>
      <c r="AL47" s="16">
        <f t="shared" si="9"/>
        <v>575</v>
      </c>
      <c r="AM47" s="17">
        <f t="shared" si="10"/>
        <v>650</v>
      </c>
      <c r="AN47" s="17">
        <f t="shared" si="11"/>
        <v>550</v>
      </c>
      <c r="AO47" s="17">
        <f t="shared" si="12"/>
        <v>572.22222222222229</v>
      </c>
      <c r="AP47" s="18">
        <f t="shared" si="13"/>
        <v>650</v>
      </c>
      <c r="AQ47" s="18">
        <f t="shared" si="14"/>
        <v>400</v>
      </c>
      <c r="AR47" s="18">
        <f t="shared" si="15"/>
        <v>483.33333333333331</v>
      </c>
      <c r="AS47" s="120">
        <f t="shared" si="16"/>
        <v>5.6888888888888891</v>
      </c>
    </row>
    <row r="48" spans="1:45" x14ac:dyDescent="0.3">
      <c r="A48" s="245"/>
      <c r="B48" s="248">
        <v>43</v>
      </c>
      <c r="C48" s="91" t="str">
        <f>VLOOKUP(B:B,'START_LIST_JUN-ELI'!C:F,2,FALSE)</f>
        <v>EHRISMANN Aylin</v>
      </c>
      <c r="D48" s="115" t="str">
        <f>VLOOKUP(B:B,'START_LIST_JUN-ELI'!C:F,4,FALSE)</f>
        <v>LNZ</v>
      </c>
      <c r="E48" s="12">
        <v>650</v>
      </c>
      <c r="F48" s="28">
        <v>650</v>
      </c>
      <c r="G48" s="28">
        <v>600</v>
      </c>
      <c r="H48" s="28">
        <v>600</v>
      </c>
      <c r="I48" s="30">
        <v>600</v>
      </c>
      <c r="J48" s="12">
        <v>725</v>
      </c>
      <c r="K48" s="28">
        <v>600</v>
      </c>
      <c r="L48" s="28">
        <v>525</v>
      </c>
      <c r="M48" s="28">
        <v>525</v>
      </c>
      <c r="N48" s="30">
        <v>525</v>
      </c>
      <c r="O48" s="12">
        <v>725</v>
      </c>
      <c r="P48" s="28">
        <v>700</v>
      </c>
      <c r="Q48" s="28">
        <v>650</v>
      </c>
      <c r="R48" s="28">
        <v>675</v>
      </c>
      <c r="S48" s="32">
        <v>600</v>
      </c>
      <c r="T48" s="16">
        <f t="shared" si="18"/>
        <v>700</v>
      </c>
      <c r="U48" s="197">
        <f t="shared" si="18"/>
        <v>650</v>
      </c>
      <c r="V48" s="197">
        <f t="shared" si="18"/>
        <v>591.66666666666663</v>
      </c>
      <c r="W48" s="197">
        <f t="shared" si="18"/>
        <v>600</v>
      </c>
      <c r="X48" s="198">
        <f t="shared" si="18"/>
        <v>575</v>
      </c>
      <c r="Y48" s="16">
        <f t="shared" si="19"/>
        <v>700</v>
      </c>
      <c r="Z48" s="197">
        <f t="shared" si="19"/>
        <v>650</v>
      </c>
      <c r="AA48" s="197">
        <f t="shared" si="19"/>
        <v>591.66666666666663</v>
      </c>
      <c r="AB48" s="197">
        <f t="shared" si="19"/>
        <v>600</v>
      </c>
      <c r="AC48" s="199">
        <f t="shared" si="19"/>
        <v>575</v>
      </c>
      <c r="AD48" s="60">
        <f t="shared" si="20"/>
        <v>725</v>
      </c>
      <c r="AE48" s="14">
        <f t="shared" si="17"/>
        <v>650</v>
      </c>
      <c r="AF48" s="14">
        <f t="shared" si="3"/>
        <v>708.33333333333337</v>
      </c>
      <c r="AG48" s="15">
        <f t="shared" si="4"/>
        <v>700</v>
      </c>
      <c r="AH48" s="15">
        <f t="shared" si="5"/>
        <v>600</v>
      </c>
      <c r="AI48" s="15">
        <f t="shared" si="6"/>
        <v>650</v>
      </c>
      <c r="AJ48" s="16">
        <f t="shared" si="7"/>
        <v>650</v>
      </c>
      <c r="AK48" s="16">
        <f t="shared" si="8"/>
        <v>525</v>
      </c>
      <c r="AL48" s="16">
        <f t="shared" si="9"/>
        <v>594.44444444444434</v>
      </c>
      <c r="AM48" s="17">
        <f t="shared" si="10"/>
        <v>675</v>
      </c>
      <c r="AN48" s="17">
        <f t="shared" si="11"/>
        <v>525</v>
      </c>
      <c r="AO48" s="17">
        <f t="shared" si="12"/>
        <v>600</v>
      </c>
      <c r="AP48" s="18">
        <f t="shared" si="13"/>
        <v>600</v>
      </c>
      <c r="AQ48" s="18">
        <f t="shared" si="14"/>
        <v>525</v>
      </c>
      <c r="AR48" s="18">
        <f t="shared" si="15"/>
        <v>583.33333333333337</v>
      </c>
      <c r="AS48" s="120">
        <f t="shared" si="16"/>
        <v>6.272222222222223</v>
      </c>
    </row>
    <row r="49" spans="1:45" x14ac:dyDescent="0.3">
      <c r="A49" s="245"/>
      <c r="B49" s="248">
        <v>44</v>
      </c>
      <c r="C49" s="91" t="str">
        <f>VLOOKUP(B:B,'START_LIST_JUN-ELI'!C:F,2,FALSE)</f>
        <v>PANZA Leila</v>
      </c>
      <c r="D49" s="115" t="str">
        <f>VLOOKUP(B:B,'START_LIST_JUN-ELI'!C:F,4,FALSE)</f>
        <v>GN1885</v>
      </c>
      <c r="E49" s="12">
        <v>650</v>
      </c>
      <c r="F49" s="28">
        <v>550</v>
      </c>
      <c r="G49" s="28">
        <v>450</v>
      </c>
      <c r="H49" s="28">
        <v>550</v>
      </c>
      <c r="I49" s="30">
        <v>500</v>
      </c>
      <c r="J49" s="12">
        <v>525</v>
      </c>
      <c r="K49" s="28">
        <v>525</v>
      </c>
      <c r="L49" s="28">
        <v>350</v>
      </c>
      <c r="M49" s="28">
        <v>475</v>
      </c>
      <c r="N49" s="30">
        <v>450</v>
      </c>
      <c r="O49" s="12">
        <v>700</v>
      </c>
      <c r="P49" s="28">
        <v>700</v>
      </c>
      <c r="Q49" s="28">
        <v>400</v>
      </c>
      <c r="R49" s="28">
        <v>600</v>
      </c>
      <c r="S49" s="32">
        <v>575</v>
      </c>
      <c r="T49" s="16">
        <f t="shared" si="18"/>
        <v>625</v>
      </c>
      <c r="U49" s="197">
        <f t="shared" si="18"/>
        <v>591.66666666666663</v>
      </c>
      <c r="V49" s="197">
        <f t="shared" si="18"/>
        <v>400</v>
      </c>
      <c r="W49" s="197">
        <f t="shared" si="18"/>
        <v>541.66666666666663</v>
      </c>
      <c r="X49" s="198">
        <f t="shared" si="18"/>
        <v>508.33333333333331</v>
      </c>
      <c r="Y49" s="16">
        <f t="shared" si="19"/>
        <v>625</v>
      </c>
      <c r="Z49" s="197">
        <f t="shared" si="19"/>
        <v>591.66666666666663</v>
      </c>
      <c r="AA49" s="197">
        <f t="shared" si="19"/>
        <v>400</v>
      </c>
      <c r="AB49" s="197">
        <f t="shared" si="19"/>
        <v>541.66666666666663</v>
      </c>
      <c r="AC49" s="199">
        <f t="shared" si="19"/>
        <v>508.33333333333331</v>
      </c>
      <c r="AD49" s="60">
        <f t="shared" si="20"/>
        <v>700</v>
      </c>
      <c r="AE49" s="14">
        <f t="shared" si="17"/>
        <v>525</v>
      </c>
      <c r="AF49" s="14">
        <f t="shared" si="3"/>
        <v>633.33333333333337</v>
      </c>
      <c r="AG49" s="15">
        <f t="shared" si="4"/>
        <v>700</v>
      </c>
      <c r="AH49" s="15">
        <f t="shared" si="5"/>
        <v>525</v>
      </c>
      <c r="AI49" s="15">
        <f t="shared" si="6"/>
        <v>577.77777777777771</v>
      </c>
      <c r="AJ49" s="16">
        <f t="shared" si="7"/>
        <v>450</v>
      </c>
      <c r="AK49" s="16">
        <f t="shared" si="8"/>
        <v>350</v>
      </c>
      <c r="AL49" s="16">
        <f t="shared" si="9"/>
        <v>400</v>
      </c>
      <c r="AM49" s="17">
        <f t="shared" si="10"/>
        <v>600</v>
      </c>
      <c r="AN49" s="17">
        <f t="shared" si="11"/>
        <v>475</v>
      </c>
      <c r="AO49" s="17">
        <f t="shared" si="12"/>
        <v>544.44444444444434</v>
      </c>
      <c r="AP49" s="18">
        <f t="shared" si="13"/>
        <v>575</v>
      </c>
      <c r="AQ49" s="18">
        <f t="shared" si="14"/>
        <v>450</v>
      </c>
      <c r="AR49" s="18">
        <f t="shared" si="15"/>
        <v>505.55555555555549</v>
      </c>
      <c r="AS49" s="120">
        <f t="shared" si="16"/>
        <v>5.3222222222222229</v>
      </c>
    </row>
    <row r="50" spans="1:45" x14ac:dyDescent="0.3">
      <c r="A50" s="245"/>
      <c r="B50" s="248">
        <v>45</v>
      </c>
      <c r="C50" s="91" t="str">
        <f>VLOOKUP(B:B,'START_LIST_JUN-ELI'!C:F,2,FALSE)</f>
        <v>HALBEISEN Melody</v>
      </c>
      <c r="D50" s="115" t="str">
        <f>VLOOKUP(B:B,'START_LIST_JUN-ELI'!C:F,4,FALSE)</f>
        <v>ASB</v>
      </c>
      <c r="E50" s="12">
        <v>750</v>
      </c>
      <c r="F50" s="28">
        <v>700</v>
      </c>
      <c r="G50" s="28">
        <v>600</v>
      </c>
      <c r="H50" s="28">
        <v>650</v>
      </c>
      <c r="I50" s="30">
        <v>700</v>
      </c>
      <c r="J50" s="12">
        <v>575</v>
      </c>
      <c r="K50" s="28">
        <v>600</v>
      </c>
      <c r="L50" s="28">
        <v>650</v>
      </c>
      <c r="M50" s="28">
        <v>550</v>
      </c>
      <c r="N50" s="30">
        <v>525</v>
      </c>
      <c r="O50" s="12">
        <v>725</v>
      </c>
      <c r="P50" s="28">
        <v>700</v>
      </c>
      <c r="Q50" s="28">
        <v>650</v>
      </c>
      <c r="R50" s="28">
        <v>650</v>
      </c>
      <c r="S50" s="32">
        <v>575</v>
      </c>
      <c r="T50" s="16">
        <f t="shared" si="18"/>
        <v>683.33333333333337</v>
      </c>
      <c r="U50" s="197">
        <f t="shared" si="18"/>
        <v>666.66666666666663</v>
      </c>
      <c r="V50" s="197">
        <f t="shared" si="18"/>
        <v>633.33333333333337</v>
      </c>
      <c r="W50" s="197">
        <f t="shared" si="18"/>
        <v>616.66666666666663</v>
      </c>
      <c r="X50" s="198">
        <f t="shared" si="18"/>
        <v>600</v>
      </c>
      <c r="Y50" s="16">
        <f t="shared" si="19"/>
        <v>683.33333333333337</v>
      </c>
      <c r="Z50" s="197">
        <f t="shared" si="19"/>
        <v>666.66666666666663</v>
      </c>
      <c r="AA50" s="197">
        <f t="shared" si="19"/>
        <v>633.33333333333337</v>
      </c>
      <c r="AB50" s="197">
        <f t="shared" si="19"/>
        <v>616.66666666666663</v>
      </c>
      <c r="AC50" s="199">
        <f t="shared" si="19"/>
        <v>600</v>
      </c>
      <c r="AD50" s="60">
        <f t="shared" si="20"/>
        <v>750</v>
      </c>
      <c r="AE50" s="14">
        <f t="shared" si="17"/>
        <v>575</v>
      </c>
      <c r="AF50" s="14">
        <f t="shared" si="3"/>
        <v>697.22222222222229</v>
      </c>
      <c r="AG50" s="15">
        <f t="shared" si="4"/>
        <v>700</v>
      </c>
      <c r="AH50" s="15">
        <f t="shared" si="5"/>
        <v>600</v>
      </c>
      <c r="AI50" s="15">
        <f t="shared" si="6"/>
        <v>677.77777777777771</v>
      </c>
      <c r="AJ50" s="16">
        <f t="shared" si="7"/>
        <v>650</v>
      </c>
      <c r="AK50" s="16">
        <f t="shared" si="8"/>
        <v>600</v>
      </c>
      <c r="AL50" s="16">
        <f t="shared" si="9"/>
        <v>638.88888888888903</v>
      </c>
      <c r="AM50" s="17">
        <f t="shared" si="10"/>
        <v>650</v>
      </c>
      <c r="AN50" s="17">
        <f t="shared" si="11"/>
        <v>550</v>
      </c>
      <c r="AO50" s="17">
        <f t="shared" si="12"/>
        <v>627.77777777777771</v>
      </c>
      <c r="AP50" s="18">
        <f t="shared" si="13"/>
        <v>700</v>
      </c>
      <c r="AQ50" s="18">
        <f t="shared" si="14"/>
        <v>525</v>
      </c>
      <c r="AR50" s="18">
        <f t="shared" si="15"/>
        <v>591.66666666666663</v>
      </c>
      <c r="AS50" s="120">
        <f t="shared" si="16"/>
        <v>6.4666666666666677</v>
      </c>
    </row>
    <row r="51" spans="1:45" x14ac:dyDescent="0.3">
      <c r="A51" s="245"/>
      <c r="B51" s="248">
        <v>46</v>
      </c>
      <c r="C51" s="91" t="str">
        <f>VLOOKUP(B:B,'START_LIST_JUN-ELI'!C:F,2,FALSE)</f>
        <v>HAK Anastasia</v>
      </c>
      <c r="D51" s="115" t="str">
        <f>VLOOKUP(B:B,'START_LIST_JUN-ELI'!C:F,4,FALSE)</f>
        <v>LNZ</v>
      </c>
      <c r="E51" s="12">
        <v>750</v>
      </c>
      <c r="F51" s="28">
        <v>650</v>
      </c>
      <c r="G51" s="28">
        <v>700</v>
      </c>
      <c r="H51" s="28">
        <v>600</v>
      </c>
      <c r="I51" s="30">
        <v>700</v>
      </c>
      <c r="J51" s="12">
        <v>525</v>
      </c>
      <c r="K51" s="28">
        <v>600</v>
      </c>
      <c r="L51" s="28">
        <v>675</v>
      </c>
      <c r="M51" s="28">
        <v>650</v>
      </c>
      <c r="N51" s="30">
        <v>625</v>
      </c>
      <c r="O51" s="12">
        <v>900</v>
      </c>
      <c r="P51" s="28">
        <v>900</v>
      </c>
      <c r="Q51" s="28">
        <v>800</v>
      </c>
      <c r="R51" s="28">
        <v>750</v>
      </c>
      <c r="S51" s="32">
        <v>750</v>
      </c>
      <c r="T51" s="16">
        <f t="shared" si="18"/>
        <v>725</v>
      </c>
      <c r="U51" s="197">
        <f t="shared" si="18"/>
        <v>716.66666666666663</v>
      </c>
      <c r="V51" s="197">
        <f t="shared" si="18"/>
        <v>725</v>
      </c>
      <c r="W51" s="197">
        <f t="shared" si="18"/>
        <v>666.66666666666663</v>
      </c>
      <c r="X51" s="198">
        <f t="shared" si="18"/>
        <v>691.66666666666663</v>
      </c>
      <c r="Y51" s="16">
        <f t="shared" si="19"/>
        <v>725</v>
      </c>
      <c r="Z51" s="197">
        <f t="shared" si="19"/>
        <v>716.66666666666663</v>
      </c>
      <c r="AA51" s="197">
        <f t="shared" si="19"/>
        <v>725</v>
      </c>
      <c r="AB51" s="197">
        <f t="shared" si="19"/>
        <v>666.66666666666663</v>
      </c>
      <c r="AC51" s="199">
        <f t="shared" si="19"/>
        <v>691.66666666666663</v>
      </c>
      <c r="AD51" s="60">
        <f t="shared" si="20"/>
        <v>900</v>
      </c>
      <c r="AE51" s="14">
        <f t="shared" si="17"/>
        <v>525</v>
      </c>
      <c r="AF51" s="14">
        <f t="shared" si="3"/>
        <v>733.33333333333337</v>
      </c>
      <c r="AG51" s="15">
        <f t="shared" si="4"/>
        <v>900</v>
      </c>
      <c r="AH51" s="15">
        <f t="shared" si="5"/>
        <v>600</v>
      </c>
      <c r="AI51" s="15">
        <f t="shared" si="6"/>
        <v>694.44444444444434</v>
      </c>
      <c r="AJ51" s="16">
        <f t="shared" si="7"/>
        <v>800</v>
      </c>
      <c r="AK51" s="16">
        <f t="shared" si="8"/>
        <v>675</v>
      </c>
      <c r="AL51" s="16">
        <f t="shared" si="9"/>
        <v>716.66666666666663</v>
      </c>
      <c r="AM51" s="17">
        <f t="shared" si="10"/>
        <v>750</v>
      </c>
      <c r="AN51" s="17">
        <f t="shared" si="11"/>
        <v>600</v>
      </c>
      <c r="AO51" s="17">
        <f t="shared" si="12"/>
        <v>661.11111111111097</v>
      </c>
      <c r="AP51" s="18">
        <f t="shared" si="13"/>
        <v>750</v>
      </c>
      <c r="AQ51" s="18">
        <f t="shared" si="14"/>
        <v>625</v>
      </c>
      <c r="AR51" s="18">
        <f t="shared" si="15"/>
        <v>694.44444444444434</v>
      </c>
      <c r="AS51" s="120">
        <f t="shared" si="16"/>
        <v>6.9999999999999991</v>
      </c>
    </row>
    <row r="52" spans="1:45" x14ac:dyDescent="0.3">
      <c r="A52" s="245"/>
      <c r="B52" s="248">
        <v>47</v>
      </c>
      <c r="C52" s="91" t="str">
        <f>VLOOKUP(B:B,'START_LIST_JUN-ELI'!C:F,2,FALSE)</f>
        <v>ARTIFONI Clara</v>
      </c>
      <c r="D52" s="115" t="str">
        <f>VLOOKUP(B:B,'START_LIST_JUN-ELI'!C:F,4,FALSE)</f>
        <v>LA</v>
      </c>
      <c r="E52" s="12">
        <v>650</v>
      </c>
      <c r="F52" s="28">
        <v>550</v>
      </c>
      <c r="G52" s="28">
        <v>500</v>
      </c>
      <c r="H52" s="28">
        <v>500</v>
      </c>
      <c r="I52" s="30">
        <v>450</v>
      </c>
      <c r="J52" s="12">
        <v>550</v>
      </c>
      <c r="K52" s="28">
        <v>650</v>
      </c>
      <c r="L52" s="28">
        <v>375</v>
      </c>
      <c r="M52" s="28">
        <v>600</v>
      </c>
      <c r="N52" s="30">
        <v>500</v>
      </c>
      <c r="O52" s="12">
        <v>700</v>
      </c>
      <c r="P52" s="28">
        <v>675</v>
      </c>
      <c r="Q52" s="28">
        <v>575</v>
      </c>
      <c r="R52" s="28">
        <v>675</v>
      </c>
      <c r="S52" s="32">
        <v>650</v>
      </c>
      <c r="T52" s="16">
        <f t="shared" si="18"/>
        <v>633.33333333333337</v>
      </c>
      <c r="U52" s="197">
        <f t="shared" si="18"/>
        <v>625</v>
      </c>
      <c r="V52" s="197">
        <f t="shared" si="18"/>
        <v>483.33333333333331</v>
      </c>
      <c r="W52" s="197">
        <f t="shared" si="18"/>
        <v>591.66666666666663</v>
      </c>
      <c r="X52" s="198">
        <f t="shared" si="18"/>
        <v>533.33333333333337</v>
      </c>
      <c r="Y52" s="16">
        <f t="shared" si="19"/>
        <v>633.33333333333337</v>
      </c>
      <c r="Z52" s="197">
        <f t="shared" si="19"/>
        <v>625</v>
      </c>
      <c r="AA52" s="197">
        <f t="shared" si="19"/>
        <v>483.33333333333331</v>
      </c>
      <c r="AB52" s="197">
        <f t="shared" si="19"/>
        <v>591.66666666666663</v>
      </c>
      <c r="AC52" s="199">
        <f t="shared" si="19"/>
        <v>533.33333333333337</v>
      </c>
      <c r="AD52" s="60">
        <f t="shared" si="20"/>
        <v>700</v>
      </c>
      <c r="AE52" s="14">
        <f t="shared" si="17"/>
        <v>550</v>
      </c>
      <c r="AF52" s="14">
        <f t="shared" si="3"/>
        <v>638.88888888888903</v>
      </c>
      <c r="AG52" s="15">
        <f t="shared" si="4"/>
        <v>675</v>
      </c>
      <c r="AH52" s="15">
        <f t="shared" si="5"/>
        <v>550</v>
      </c>
      <c r="AI52" s="15">
        <f t="shared" si="6"/>
        <v>633.33333333333337</v>
      </c>
      <c r="AJ52" s="16">
        <f t="shared" si="7"/>
        <v>575</v>
      </c>
      <c r="AK52" s="16">
        <f t="shared" si="8"/>
        <v>375</v>
      </c>
      <c r="AL52" s="16">
        <f t="shared" si="9"/>
        <v>488.88888888888886</v>
      </c>
      <c r="AM52" s="17">
        <f t="shared" si="10"/>
        <v>675</v>
      </c>
      <c r="AN52" s="17">
        <f t="shared" si="11"/>
        <v>500</v>
      </c>
      <c r="AO52" s="17">
        <f t="shared" si="12"/>
        <v>594.44444444444434</v>
      </c>
      <c r="AP52" s="18">
        <f t="shared" si="13"/>
        <v>650</v>
      </c>
      <c r="AQ52" s="18">
        <f t="shared" si="14"/>
        <v>450</v>
      </c>
      <c r="AR52" s="18">
        <f t="shared" si="15"/>
        <v>522.22222222222229</v>
      </c>
      <c r="AS52" s="120">
        <f t="shared" si="16"/>
        <v>5.7555555555555555</v>
      </c>
    </row>
    <row r="53" spans="1:45" x14ac:dyDescent="0.3">
      <c r="A53" s="245"/>
      <c r="B53" s="248">
        <v>48</v>
      </c>
      <c r="C53" s="91" t="str">
        <f>VLOOKUP(B:B,'START_LIST_JUN-ELI'!C:F,2,FALSE)</f>
        <v>GUGGISBERG Allegra</v>
      </c>
      <c r="D53" s="115" t="str">
        <f>VLOOKUP(B:B,'START_LIST_JUN-ELI'!C:F,4,FALSE)</f>
        <v>ASB</v>
      </c>
      <c r="E53" s="12">
        <v>700</v>
      </c>
      <c r="F53" s="28">
        <v>600</v>
      </c>
      <c r="G53" s="28">
        <v>550</v>
      </c>
      <c r="H53" s="28">
        <v>500</v>
      </c>
      <c r="I53" s="30">
        <v>400</v>
      </c>
      <c r="J53" s="12">
        <v>600</v>
      </c>
      <c r="K53" s="28">
        <v>600</v>
      </c>
      <c r="L53" s="28">
        <v>375</v>
      </c>
      <c r="M53" s="28">
        <v>475</v>
      </c>
      <c r="N53" s="30">
        <v>325</v>
      </c>
      <c r="O53" s="12">
        <v>700</v>
      </c>
      <c r="P53" s="28">
        <v>675</v>
      </c>
      <c r="Q53" s="28">
        <v>550</v>
      </c>
      <c r="R53" s="28">
        <v>500</v>
      </c>
      <c r="S53" s="32">
        <v>550</v>
      </c>
      <c r="T53" s="16">
        <f t="shared" si="18"/>
        <v>666.66666666666663</v>
      </c>
      <c r="U53" s="197">
        <f t="shared" si="18"/>
        <v>625</v>
      </c>
      <c r="V53" s="197">
        <f t="shared" si="18"/>
        <v>491.66666666666669</v>
      </c>
      <c r="W53" s="197">
        <f t="shared" si="18"/>
        <v>491.66666666666669</v>
      </c>
      <c r="X53" s="198">
        <f t="shared" si="18"/>
        <v>425</v>
      </c>
      <c r="Y53" s="16">
        <f t="shared" si="19"/>
        <v>666.66666666666663</v>
      </c>
      <c r="Z53" s="197">
        <f t="shared" si="19"/>
        <v>625</v>
      </c>
      <c r="AA53" s="197">
        <f t="shared" si="19"/>
        <v>491.66666666666669</v>
      </c>
      <c r="AB53" s="197">
        <f t="shared" si="19"/>
        <v>491.66666666666669</v>
      </c>
      <c r="AC53" s="199">
        <f t="shared" si="19"/>
        <v>425</v>
      </c>
      <c r="AD53" s="60">
        <f t="shared" si="20"/>
        <v>700</v>
      </c>
      <c r="AE53" s="14">
        <f t="shared" si="17"/>
        <v>600</v>
      </c>
      <c r="AF53" s="14">
        <f t="shared" si="3"/>
        <v>677.77777777777771</v>
      </c>
      <c r="AG53" s="15">
        <f t="shared" si="4"/>
        <v>675</v>
      </c>
      <c r="AH53" s="15">
        <f t="shared" si="5"/>
        <v>600</v>
      </c>
      <c r="AI53" s="15">
        <f t="shared" si="6"/>
        <v>616.66666666666663</v>
      </c>
      <c r="AJ53" s="16">
        <f t="shared" si="7"/>
        <v>550</v>
      </c>
      <c r="AK53" s="16">
        <f t="shared" si="8"/>
        <v>375</v>
      </c>
      <c r="AL53" s="16">
        <f t="shared" si="9"/>
        <v>511.11111111111114</v>
      </c>
      <c r="AM53" s="17">
        <f t="shared" si="10"/>
        <v>500</v>
      </c>
      <c r="AN53" s="17">
        <f t="shared" si="11"/>
        <v>475</v>
      </c>
      <c r="AO53" s="17">
        <f t="shared" si="12"/>
        <v>494.44444444444451</v>
      </c>
      <c r="AP53" s="18">
        <f t="shared" si="13"/>
        <v>550</v>
      </c>
      <c r="AQ53" s="18">
        <f t="shared" si="14"/>
        <v>325</v>
      </c>
      <c r="AR53" s="18">
        <f t="shared" si="15"/>
        <v>416.66666666666669</v>
      </c>
      <c r="AS53" s="120">
        <f t="shared" si="16"/>
        <v>5.4333333333333327</v>
      </c>
    </row>
    <row r="54" spans="1:45" x14ac:dyDescent="0.3">
      <c r="A54" s="245"/>
      <c r="B54" s="248">
        <v>49</v>
      </c>
      <c r="C54" s="91" t="str">
        <f>VLOOKUP(B:B,'START_LIST_JUN-ELI'!C:F,2,FALSE)</f>
        <v>BATTILANA Jacinthe</v>
      </c>
      <c r="D54" s="115" t="str">
        <f>VLOOKUP(B:B,'START_LIST_JUN-ELI'!C:F,4,FALSE)</f>
        <v>MORG</v>
      </c>
      <c r="E54" s="12">
        <v>700</v>
      </c>
      <c r="F54" s="28">
        <v>650</v>
      </c>
      <c r="G54" s="28">
        <v>650</v>
      </c>
      <c r="H54" s="28">
        <v>650</v>
      </c>
      <c r="I54" s="30">
        <v>600</v>
      </c>
      <c r="J54" s="12">
        <v>625</v>
      </c>
      <c r="K54" s="28">
        <v>600</v>
      </c>
      <c r="L54" s="28">
        <v>500</v>
      </c>
      <c r="M54" s="28">
        <v>625</v>
      </c>
      <c r="N54" s="30">
        <v>600</v>
      </c>
      <c r="O54" s="12">
        <v>750</v>
      </c>
      <c r="P54" s="28">
        <v>775</v>
      </c>
      <c r="Q54" s="28">
        <v>675</v>
      </c>
      <c r="R54" s="28">
        <v>700</v>
      </c>
      <c r="S54" s="32">
        <v>650</v>
      </c>
      <c r="T54" s="16">
        <f t="shared" si="18"/>
        <v>691.66666666666663</v>
      </c>
      <c r="U54" s="197">
        <f t="shared" si="18"/>
        <v>675</v>
      </c>
      <c r="V54" s="197">
        <f t="shared" si="18"/>
        <v>608.33333333333337</v>
      </c>
      <c r="W54" s="197">
        <f t="shared" si="18"/>
        <v>658.33333333333337</v>
      </c>
      <c r="X54" s="198">
        <f t="shared" si="18"/>
        <v>616.66666666666663</v>
      </c>
      <c r="Y54" s="16">
        <f t="shared" si="19"/>
        <v>691.66666666666663</v>
      </c>
      <c r="Z54" s="197">
        <f t="shared" si="19"/>
        <v>675</v>
      </c>
      <c r="AA54" s="197">
        <f t="shared" si="19"/>
        <v>608.33333333333337</v>
      </c>
      <c r="AB54" s="197">
        <f t="shared" si="19"/>
        <v>658.33333333333337</v>
      </c>
      <c r="AC54" s="199">
        <f t="shared" si="19"/>
        <v>616.66666666666663</v>
      </c>
      <c r="AD54" s="60">
        <f t="shared" si="20"/>
        <v>750</v>
      </c>
      <c r="AE54" s="14">
        <f t="shared" si="17"/>
        <v>625</v>
      </c>
      <c r="AF54" s="14">
        <f t="shared" si="3"/>
        <v>694.44444444444434</v>
      </c>
      <c r="AG54" s="15">
        <f t="shared" si="4"/>
        <v>775</v>
      </c>
      <c r="AH54" s="15">
        <f t="shared" si="5"/>
        <v>600</v>
      </c>
      <c r="AI54" s="15">
        <f t="shared" si="6"/>
        <v>666.66666666666663</v>
      </c>
      <c r="AJ54" s="16">
        <f t="shared" si="7"/>
        <v>675</v>
      </c>
      <c r="AK54" s="16">
        <f t="shared" si="8"/>
        <v>500</v>
      </c>
      <c r="AL54" s="16">
        <f t="shared" si="9"/>
        <v>622.22222222222229</v>
      </c>
      <c r="AM54" s="17">
        <f t="shared" si="10"/>
        <v>700</v>
      </c>
      <c r="AN54" s="17">
        <f t="shared" si="11"/>
        <v>625</v>
      </c>
      <c r="AO54" s="17">
        <f t="shared" si="12"/>
        <v>655.55555555555566</v>
      </c>
      <c r="AP54" s="18">
        <f t="shared" si="13"/>
        <v>650</v>
      </c>
      <c r="AQ54" s="18">
        <f t="shared" si="14"/>
        <v>600</v>
      </c>
      <c r="AR54" s="18">
        <f t="shared" si="15"/>
        <v>611.11111111111097</v>
      </c>
      <c r="AS54" s="120">
        <f t="shared" si="16"/>
        <v>6.4999999999999991</v>
      </c>
    </row>
    <row r="55" spans="1:45" x14ac:dyDescent="0.3">
      <c r="A55" s="245"/>
      <c r="B55" s="248">
        <v>50</v>
      </c>
      <c r="C55" s="91" t="str">
        <f>VLOOKUP(B:B,'START_LIST_JUN-ELI'!C:F,2,FALSE)</f>
        <v>LYSYUK Martina</v>
      </c>
      <c r="D55" s="115" t="str">
        <f>VLOOKUP(B:B,'START_LIST_JUN-ELI'!C:F,4,FALSE)</f>
        <v>CNM</v>
      </c>
      <c r="E55" s="12">
        <v>550</v>
      </c>
      <c r="F55" s="28">
        <v>700</v>
      </c>
      <c r="G55" s="28">
        <v>400</v>
      </c>
      <c r="H55" s="28">
        <v>550</v>
      </c>
      <c r="I55" s="30">
        <v>400</v>
      </c>
      <c r="J55" s="12">
        <v>525</v>
      </c>
      <c r="K55" s="28">
        <v>625</v>
      </c>
      <c r="L55" s="28">
        <v>300</v>
      </c>
      <c r="M55" s="28">
        <v>450</v>
      </c>
      <c r="N55" s="30">
        <v>375</v>
      </c>
      <c r="O55" s="12">
        <v>650</v>
      </c>
      <c r="P55" s="28">
        <v>525</v>
      </c>
      <c r="Q55" s="28">
        <v>650</v>
      </c>
      <c r="R55" s="28">
        <v>575</v>
      </c>
      <c r="S55" s="32">
        <v>550</v>
      </c>
      <c r="T55" s="16">
        <f t="shared" si="18"/>
        <v>575</v>
      </c>
      <c r="U55" s="197">
        <f t="shared" si="18"/>
        <v>616.66666666666663</v>
      </c>
      <c r="V55" s="197">
        <f t="shared" si="18"/>
        <v>450</v>
      </c>
      <c r="W55" s="197">
        <f t="shared" si="18"/>
        <v>525</v>
      </c>
      <c r="X55" s="198">
        <f t="shared" si="18"/>
        <v>441.66666666666669</v>
      </c>
      <c r="Y55" s="16">
        <f t="shared" si="19"/>
        <v>575</v>
      </c>
      <c r="Z55" s="197">
        <f t="shared" si="19"/>
        <v>616.66666666666663</v>
      </c>
      <c r="AA55" s="197">
        <f t="shared" si="19"/>
        <v>450</v>
      </c>
      <c r="AB55" s="197">
        <f t="shared" si="19"/>
        <v>525</v>
      </c>
      <c r="AC55" s="199">
        <f t="shared" si="19"/>
        <v>441.66666666666669</v>
      </c>
      <c r="AD55" s="60">
        <f t="shared" si="20"/>
        <v>650</v>
      </c>
      <c r="AE55" s="14">
        <f t="shared" si="17"/>
        <v>525</v>
      </c>
      <c r="AF55" s="14">
        <f t="shared" si="3"/>
        <v>566.66666666666663</v>
      </c>
      <c r="AG55" s="15">
        <f t="shared" si="4"/>
        <v>700</v>
      </c>
      <c r="AH55" s="15">
        <f t="shared" si="5"/>
        <v>525</v>
      </c>
      <c r="AI55" s="15">
        <f t="shared" si="6"/>
        <v>619.44444444444434</v>
      </c>
      <c r="AJ55" s="16">
        <f t="shared" si="7"/>
        <v>650</v>
      </c>
      <c r="AK55" s="16">
        <f t="shared" si="8"/>
        <v>300</v>
      </c>
      <c r="AL55" s="16">
        <f t="shared" si="9"/>
        <v>433.33333333333331</v>
      </c>
      <c r="AM55" s="17">
        <f t="shared" si="10"/>
        <v>575</v>
      </c>
      <c r="AN55" s="17">
        <f t="shared" si="11"/>
        <v>450</v>
      </c>
      <c r="AO55" s="17">
        <f t="shared" si="12"/>
        <v>533.33333333333337</v>
      </c>
      <c r="AP55" s="18">
        <f t="shared" si="13"/>
        <v>550</v>
      </c>
      <c r="AQ55" s="18">
        <f>MIN(I55,N55,S55,X55,AC55)</f>
        <v>375</v>
      </c>
      <c r="AR55" s="18">
        <f t="shared" si="15"/>
        <v>427.77777777777783</v>
      </c>
      <c r="AS55" s="120">
        <f t="shared" si="16"/>
        <v>5.1611111111111105</v>
      </c>
    </row>
    <row r="56" spans="1:45" x14ac:dyDescent="0.3">
      <c r="A56" s="245"/>
      <c r="B56" s="248">
        <v>51</v>
      </c>
      <c r="C56" s="91" t="str">
        <f>VLOOKUP(B:B,'START_LIST_JUN-ELI'!C:F,2,FALSE)</f>
        <v>LEONARD Capucine</v>
      </c>
      <c r="D56" s="115" t="str">
        <f>VLOOKUP(B:B,'START_LIST_JUN-ELI'!C:F,4,FALSE)</f>
        <v>ASB</v>
      </c>
      <c r="E56" s="12">
        <v>550</v>
      </c>
      <c r="F56" s="28">
        <v>600</v>
      </c>
      <c r="G56" s="28">
        <v>450</v>
      </c>
      <c r="H56" s="28">
        <v>500</v>
      </c>
      <c r="I56" s="30">
        <v>450</v>
      </c>
      <c r="J56" s="12">
        <v>600</v>
      </c>
      <c r="K56" s="28">
        <v>625</v>
      </c>
      <c r="L56" s="28">
        <v>400</v>
      </c>
      <c r="M56" s="28">
        <v>525</v>
      </c>
      <c r="N56" s="30">
        <v>450</v>
      </c>
      <c r="O56" s="12">
        <v>725</v>
      </c>
      <c r="P56" s="28">
        <v>650</v>
      </c>
      <c r="Q56" s="28">
        <v>600</v>
      </c>
      <c r="R56" s="28">
        <v>625</v>
      </c>
      <c r="S56" s="32">
        <v>625</v>
      </c>
      <c r="T56" s="16">
        <f t="shared" si="18"/>
        <v>625</v>
      </c>
      <c r="U56" s="197">
        <f t="shared" si="18"/>
        <v>625</v>
      </c>
      <c r="V56" s="197">
        <f t="shared" si="18"/>
        <v>483.33333333333331</v>
      </c>
      <c r="W56" s="197">
        <f t="shared" si="18"/>
        <v>550</v>
      </c>
      <c r="X56" s="198">
        <f t="shared" si="18"/>
        <v>508.33333333333331</v>
      </c>
      <c r="Y56" s="16">
        <f t="shared" si="19"/>
        <v>625</v>
      </c>
      <c r="Z56" s="197">
        <f t="shared" si="19"/>
        <v>625</v>
      </c>
      <c r="AA56" s="197">
        <f t="shared" si="19"/>
        <v>483.33333333333331</v>
      </c>
      <c r="AB56" s="197">
        <f t="shared" si="19"/>
        <v>550</v>
      </c>
      <c r="AC56" s="199">
        <f t="shared" si="19"/>
        <v>508.33333333333331</v>
      </c>
      <c r="AD56" s="60">
        <f t="shared" si="20"/>
        <v>725</v>
      </c>
      <c r="AE56" s="14">
        <f t="shared" si="17"/>
        <v>550</v>
      </c>
      <c r="AF56" s="14">
        <f t="shared" si="3"/>
        <v>616.66666666666663</v>
      </c>
      <c r="AG56" s="15">
        <f t="shared" si="4"/>
        <v>650</v>
      </c>
      <c r="AH56" s="15">
        <f t="shared" si="5"/>
        <v>600</v>
      </c>
      <c r="AI56" s="15">
        <f t="shared" si="6"/>
        <v>625</v>
      </c>
      <c r="AJ56" s="16">
        <f t="shared" si="7"/>
        <v>600</v>
      </c>
      <c r="AK56" s="16">
        <f t="shared" si="8"/>
        <v>400</v>
      </c>
      <c r="AL56" s="16">
        <f t="shared" si="9"/>
        <v>472.22222222222217</v>
      </c>
      <c r="AM56" s="17">
        <f t="shared" si="10"/>
        <v>625</v>
      </c>
      <c r="AN56" s="17">
        <f t="shared" si="11"/>
        <v>500</v>
      </c>
      <c r="AO56" s="17">
        <f t="shared" si="12"/>
        <v>541.66666666666663</v>
      </c>
      <c r="AP56" s="18">
        <f t="shared" si="13"/>
        <v>625</v>
      </c>
      <c r="AQ56" s="18">
        <f t="shared" si="14"/>
        <v>450</v>
      </c>
      <c r="AR56" s="18">
        <f t="shared" si="15"/>
        <v>488.88888888888886</v>
      </c>
      <c r="AS56" s="120">
        <f t="shared" si="16"/>
        <v>5.488888888888888</v>
      </c>
    </row>
    <row r="57" spans="1:45" x14ac:dyDescent="0.3">
      <c r="A57" s="245"/>
      <c r="B57" s="248">
        <v>52</v>
      </c>
      <c r="C57" s="91" t="str">
        <f>VLOOKUP(B:B,'START_LIST_JUN-ELI'!C:F,2,FALSE)</f>
        <v>BAUER Liliane</v>
      </c>
      <c r="D57" s="115" t="str">
        <f>VLOOKUP(B:B,'START_LIST_JUN-ELI'!C:F,4,FALSE)</f>
        <v>ASB</v>
      </c>
      <c r="E57" s="12">
        <v>500</v>
      </c>
      <c r="F57" s="28">
        <v>300</v>
      </c>
      <c r="G57" s="28">
        <v>400</v>
      </c>
      <c r="H57" s="28">
        <v>450</v>
      </c>
      <c r="I57" s="30">
        <v>300</v>
      </c>
      <c r="J57" s="12">
        <v>525</v>
      </c>
      <c r="K57" s="28">
        <v>500</v>
      </c>
      <c r="L57" s="28">
        <v>300</v>
      </c>
      <c r="M57" s="28">
        <v>350</v>
      </c>
      <c r="N57" s="30">
        <v>275</v>
      </c>
      <c r="O57" s="12">
        <v>575</v>
      </c>
      <c r="P57" s="28">
        <v>600</v>
      </c>
      <c r="Q57" s="28">
        <v>375</v>
      </c>
      <c r="R57" s="28">
        <v>450</v>
      </c>
      <c r="S57" s="32">
        <v>300</v>
      </c>
      <c r="T57" s="16">
        <f t="shared" si="18"/>
        <v>533.33333333333337</v>
      </c>
      <c r="U57" s="197">
        <f t="shared" si="18"/>
        <v>466.66666666666669</v>
      </c>
      <c r="V57" s="197">
        <f t="shared" si="18"/>
        <v>358.33333333333331</v>
      </c>
      <c r="W57" s="197">
        <f t="shared" si="18"/>
        <v>416.66666666666669</v>
      </c>
      <c r="X57" s="198">
        <f t="shared" si="18"/>
        <v>291.66666666666669</v>
      </c>
      <c r="Y57" s="16">
        <f t="shared" si="19"/>
        <v>533.33333333333337</v>
      </c>
      <c r="Z57" s="197">
        <f t="shared" si="19"/>
        <v>466.66666666666669</v>
      </c>
      <c r="AA57" s="197">
        <f t="shared" si="19"/>
        <v>358.33333333333331</v>
      </c>
      <c r="AB57" s="197">
        <f t="shared" si="19"/>
        <v>416.66666666666669</v>
      </c>
      <c r="AC57" s="199">
        <f t="shared" si="19"/>
        <v>291.66666666666669</v>
      </c>
      <c r="AD57" s="60">
        <f t="shared" si="20"/>
        <v>575</v>
      </c>
      <c r="AE57" s="14">
        <f t="shared" si="17"/>
        <v>500</v>
      </c>
      <c r="AF57" s="14">
        <f t="shared" si="3"/>
        <v>530.55555555555566</v>
      </c>
      <c r="AG57" s="15">
        <f t="shared" si="4"/>
        <v>600</v>
      </c>
      <c r="AH57" s="15">
        <f t="shared" si="5"/>
        <v>300</v>
      </c>
      <c r="AI57" s="15">
        <f t="shared" si="6"/>
        <v>477.77777777777783</v>
      </c>
      <c r="AJ57" s="16">
        <f t="shared" si="7"/>
        <v>400</v>
      </c>
      <c r="AK57" s="16">
        <f t="shared" si="8"/>
        <v>300</v>
      </c>
      <c r="AL57" s="16">
        <f t="shared" si="9"/>
        <v>363.88888888888886</v>
      </c>
      <c r="AM57" s="17">
        <f t="shared" si="10"/>
        <v>450</v>
      </c>
      <c r="AN57" s="17">
        <f t="shared" si="11"/>
        <v>350</v>
      </c>
      <c r="AO57" s="17">
        <f t="shared" si="12"/>
        <v>427.77777777777783</v>
      </c>
      <c r="AP57" s="18">
        <f t="shared" si="13"/>
        <v>300</v>
      </c>
      <c r="AQ57" s="18">
        <f t="shared" si="14"/>
        <v>275</v>
      </c>
      <c r="AR57" s="18">
        <f t="shared" si="15"/>
        <v>294.44444444444451</v>
      </c>
      <c r="AS57" s="120">
        <f t="shared" si="16"/>
        <v>4.18888888888889</v>
      </c>
    </row>
    <row r="58" spans="1:45" x14ac:dyDescent="0.3">
      <c r="A58" s="245"/>
      <c r="B58" s="248">
        <v>53</v>
      </c>
      <c r="C58" s="91" t="str">
        <f>VLOOKUP(B:B,'START_LIST_JUN-ELI'!C:F,2,FALSE)</f>
        <v>DERY Nili</v>
      </c>
      <c r="D58" s="115" t="str">
        <f>VLOOKUP(B:B,'START_LIST_JUN-ELI'!C:F,4,FALSE)</f>
        <v>GN1885</v>
      </c>
      <c r="E58" s="12">
        <v>700</v>
      </c>
      <c r="F58" s="28">
        <v>650</v>
      </c>
      <c r="G58" s="28">
        <v>550</v>
      </c>
      <c r="H58" s="28">
        <v>500</v>
      </c>
      <c r="I58" s="30">
        <v>500</v>
      </c>
      <c r="J58" s="12">
        <v>600</v>
      </c>
      <c r="K58" s="28">
        <v>550</v>
      </c>
      <c r="L58" s="28">
        <v>375</v>
      </c>
      <c r="M58" s="28">
        <v>350</v>
      </c>
      <c r="N58" s="30">
        <v>375</v>
      </c>
      <c r="O58" s="12">
        <v>650</v>
      </c>
      <c r="P58" s="28">
        <v>600</v>
      </c>
      <c r="Q58" s="28">
        <v>575</v>
      </c>
      <c r="R58" s="28">
        <v>550</v>
      </c>
      <c r="S58" s="32">
        <v>575</v>
      </c>
      <c r="T58" s="16">
        <f t="shared" si="18"/>
        <v>650</v>
      </c>
      <c r="U58" s="197">
        <f t="shared" si="18"/>
        <v>600</v>
      </c>
      <c r="V58" s="197">
        <f t="shared" si="18"/>
        <v>500</v>
      </c>
      <c r="W58" s="197">
        <f t="shared" si="18"/>
        <v>466.66666666666669</v>
      </c>
      <c r="X58" s="198">
        <f t="shared" si="18"/>
        <v>483.33333333333331</v>
      </c>
      <c r="Y58" s="16">
        <f t="shared" si="19"/>
        <v>650</v>
      </c>
      <c r="Z58" s="197">
        <f t="shared" si="19"/>
        <v>600</v>
      </c>
      <c r="AA58" s="197">
        <f t="shared" si="19"/>
        <v>500</v>
      </c>
      <c r="AB58" s="197">
        <f t="shared" si="19"/>
        <v>466.66666666666669</v>
      </c>
      <c r="AC58" s="199">
        <f t="shared" si="19"/>
        <v>483.33333333333331</v>
      </c>
      <c r="AD58" s="60">
        <f t="shared" si="20"/>
        <v>700</v>
      </c>
      <c r="AE58" s="14">
        <f t="shared" si="17"/>
        <v>600</v>
      </c>
      <c r="AF58" s="14">
        <f t="shared" si="3"/>
        <v>650</v>
      </c>
      <c r="AG58" s="15">
        <f t="shared" si="4"/>
        <v>650</v>
      </c>
      <c r="AH58" s="15">
        <f t="shared" si="5"/>
        <v>550</v>
      </c>
      <c r="AI58" s="15">
        <f t="shared" si="6"/>
        <v>600</v>
      </c>
      <c r="AJ58" s="16">
        <f t="shared" si="7"/>
        <v>575</v>
      </c>
      <c r="AK58" s="16">
        <f t="shared" si="8"/>
        <v>375</v>
      </c>
      <c r="AL58" s="16">
        <f t="shared" si="9"/>
        <v>516.66666666666663</v>
      </c>
      <c r="AM58" s="17">
        <f t="shared" si="10"/>
        <v>550</v>
      </c>
      <c r="AN58" s="17">
        <f t="shared" si="11"/>
        <v>350</v>
      </c>
      <c r="AO58" s="17">
        <f t="shared" si="12"/>
        <v>477.77777777777783</v>
      </c>
      <c r="AP58" s="18">
        <f t="shared" si="13"/>
        <v>575</v>
      </c>
      <c r="AQ58" s="18">
        <f t="shared" si="14"/>
        <v>375</v>
      </c>
      <c r="AR58" s="18">
        <f t="shared" si="15"/>
        <v>488.88888888888886</v>
      </c>
      <c r="AS58" s="120">
        <f t="shared" si="16"/>
        <v>5.4666666666666659</v>
      </c>
    </row>
    <row r="59" spans="1:45" x14ac:dyDescent="0.3">
      <c r="A59" s="245"/>
      <c r="B59" s="248">
        <v>54</v>
      </c>
      <c r="C59" s="91" t="str">
        <f>VLOOKUP(B:B,'START_LIST_JUN-ELI'!C:F,2,FALSE)</f>
        <v>TOBERER Anna-Lisa</v>
      </c>
      <c r="D59" s="115" t="str">
        <f>VLOOKUP(B:B,'START_LIST_JUN-ELI'!C:F,4,FALSE)</f>
        <v>LNZ</v>
      </c>
      <c r="E59" s="12">
        <v>700</v>
      </c>
      <c r="F59" s="28">
        <v>600</v>
      </c>
      <c r="G59" s="28">
        <v>550</v>
      </c>
      <c r="H59" s="28">
        <v>550</v>
      </c>
      <c r="I59" s="30">
        <v>550</v>
      </c>
      <c r="J59" s="12">
        <v>600</v>
      </c>
      <c r="K59" s="28">
        <v>550</v>
      </c>
      <c r="L59" s="28">
        <v>400</v>
      </c>
      <c r="M59" s="28">
        <v>550</v>
      </c>
      <c r="N59" s="30">
        <v>450</v>
      </c>
      <c r="O59" s="12">
        <v>900</v>
      </c>
      <c r="P59" s="28">
        <v>875</v>
      </c>
      <c r="Q59" s="28">
        <v>775</v>
      </c>
      <c r="R59" s="28">
        <v>725</v>
      </c>
      <c r="S59" s="32">
        <v>725</v>
      </c>
      <c r="T59" s="16">
        <f t="shared" si="18"/>
        <v>733.33333333333337</v>
      </c>
      <c r="U59" s="197">
        <f t="shared" si="18"/>
        <v>675</v>
      </c>
      <c r="V59" s="197">
        <f t="shared" si="18"/>
        <v>575</v>
      </c>
      <c r="W59" s="197">
        <f t="shared" si="18"/>
        <v>608.33333333333337</v>
      </c>
      <c r="X59" s="198">
        <f t="shared" si="18"/>
        <v>575</v>
      </c>
      <c r="Y59" s="16">
        <f t="shared" si="19"/>
        <v>733.33333333333337</v>
      </c>
      <c r="Z59" s="197">
        <f t="shared" si="19"/>
        <v>675</v>
      </c>
      <c r="AA59" s="197">
        <f t="shared" si="19"/>
        <v>575</v>
      </c>
      <c r="AB59" s="197">
        <f t="shared" si="19"/>
        <v>608.33333333333337</v>
      </c>
      <c r="AC59" s="199">
        <f t="shared" si="19"/>
        <v>575</v>
      </c>
      <c r="AD59" s="60">
        <f t="shared" si="20"/>
        <v>900</v>
      </c>
      <c r="AE59" s="14">
        <f t="shared" si="17"/>
        <v>600</v>
      </c>
      <c r="AF59" s="14">
        <f t="shared" si="3"/>
        <v>722.22222222222229</v>
      </c>
      <c r="AG59" s="15">
        <f t="shared" si="4"/>
        <v>875</v>
      </c>
      <c r="AH59" s="15">
        <f t="shared" si="5"/>
        <v>550</v>
      </c>
      <c r="AI59" s="15">
        <f t="shared" si="6"/>
        <v>650</v>
      </c>
      <c r="AJ59" s="16">
        <f t="shared" si="7"/>
        <v>775</v>
      </c>
      <c r="AK59" s="16">
        <f t="shared" si="8"/>
        <v>400</v>
      </c>
      <c r="AL59" s="16">
        <f t="shared" si="9"/>
        <v>566.66666666666663</v>
      </c>
      <c r="AM59" s="17">
        <f t="shared" si="10"/>
        <v>725</v>
      </c>
      <c r="AN59" s="17">
        <f t="shared" si="11"/>
        <v>550</v>
      </c>
      <c r="AO59" s="17">
        <f t="shared" si="12"/>
        <v>588.88888888888903</v>
      </c>
      <c r="AP59" s="18">
        <f t="shared" si="13"/>
        <v>725</v>
      </c>
      <c r="AQ59" s="18">
        <f t="shared" si="14"/>
        <v>450</v>
      </c>
      <c r="AR59" s="18">
        <f t="shared" si="15"/>
        <v>566.66666666666663</v>
      </c>
      <c r="AS59" s="120">
        <f t="shared" si="16"/>
        <v>6.1888888888888891</v>
      </c>
    </row>
    <row r="60" spans="1:45" x14ac:dyDescent="0.3">
      <c r="A60" s="245"/>
      <c r="B60" s="248">
        <v>55</v>
      </c>
      <c r="C60" s="91" t="str">
        <f>VLOOKUP(B:B,'START_LIST_JUN-ELI'!C:F,2,FALSE)</f>
        <v>PORTIER-MARET Noemi</v>
      </c>
      <c r="D60" s="115" t="str">
        <f>VLOOKUP(B:B,'START_LIST_JUN-ELI'!C:F,4,FALSE)</f>
        <v>MN</v>
      </c>
      <c r="E60" s="12">
        <v>600</v>
      </c>
      <c r="F60" s="28">
        <v>500</v>
      </c>
      <c r="G60" s="28">
        <v>500</v>
      </c>
      <c r="H60" s="28">
        <v>500</v>
      </c>
      <c r="I60" s="30">
        <v>450</v>
      </c>
      <c r="J60" s="12">
        <v>600</v>
      </c>
      <c r="K60" s="28">
        <v>625</v>
      </c>
      <c r="L60" s="28">
        <v>350</v>
      </c>
      <c r="M60" s="28">
        <v>425</v>
      </c>
      <c r="N60" s="30">
        <v>375</v>
      </c>
      <c r="O60" s="12">
        <v>725</v>
      </c>
      <c r="P60" s="28">
        <v>650</v>
      </c>
      <c r="Q60" s="28">
        <v>625</v>
      </c>
      <c r="R60" s="28">
        <v>600</v>
      </c>
      <c r="S60" s="32">
        <v>650</v>
      </c>
      <c r="T60" s="16">
        <f t="shared" si="18"/>
        <v>641.66666666666663</v>
      </c>
      <c r="U60" s="197">
        <f t="shared" si="18"/>
        <v>591.66666666666663</v>
      </c>
      <c r="V60" s="197">
        <f t="shared" si="18"/>
        <v>491.66666666666669</v>
      </c>
      <c r="W60" s="197">
        <f t="shared" si="18"/>
        <v>508.33333333333331</v>
      </c>
      <c r="X60" s="198">
        <f t="shared" si="18"/>
        <v>491.66666666666669</v>
      </c>
      <c r="Y60" s="16">
        <f t="shared" si="19"/>
        <v>641.66666666666663</v>
      </c>
      <c r="Z60" s="197">
        <f t="shared" si="19"/>
        <v>591.66666666666663</v>
      </c>
      <c r="AA60" s="197">
        <f t="shared" si="19"/>
        <v>491.66666666666669</v>
      </c>
      <c r="AB60" s="197">
        <f t="shared" si="19"/>
        <v>508.33333333333331</v>
      </c>
      <c r="AC60" s="199">
        <f t="shared" si="19"/>
        <v>491.66666666666669</v>
      </c>
      <c r="AD60" s="60">
        <f t="shared" si="20"/>
        <v>725</v>
      </c>
      <c r="AE60" s="14">
        <f t="shared" si="17"/>
        <v>600</v>
      </c>
      <c r="AF60" s="14">
        <f t="shared" si="3"/>
        <v>627.77777777777771</v>
      </c>
      <c r="AG60" s="15">
        <f t="shared" si="4"/>
        <v>650</v>
      </c>
      <c r="AH60" s="15">
        <f t="shared" si="5"/>
        <v>500</v>
      </c>
      <c r="AI60" s="15">
        <f t="shared" si="6"/>
        <v>602.77777777777771</v>
      </c>
      <c r="AJ60" s="16">
        <f t="shared" si="7"/>
        <v>625</v>
      </c>
      <c r="AK60" s="16">
        <f t="shared" si="8"/>
        <v>350</v>
      </c>
      <c r="AL60" s="16">
        <f t="shared" si="9"/>
        <v>494.44444444444451</v>
      </c>
      <c r="AM60" s="17">
        <f t="shared" si="10"/>
        <v>600</v>
      </c>
      <c r="AN60" s="17">
        <f t="shared" si="11"/>
        <v>425</v>
      </c>
      <c r="AO60" s="17">
        <f t="shared" si="12"/>
        <v>505.55555555555549</v>
      </c>
      <c r="AP60" s="18">
        <f t="shared" si="13"/>
        <v>650</v>
      </c>
      <c r="AQ60" s="18">
        <f t="shared" si="14"/>
        <v>375</v>
      </c>
      <c r="AR60" s="18">
        <f t="shared" si="15"/>
        <v>477.77777777777783</v>
      </c>
      <c r="AS60" s="120">
        <f t="shared" si="16"/>
        <v>5.4166666666666679</v>
      </c>
    </row>
    <row r="61" spans="1:45" x14ac:dyDescent="0.3">
      <c r="A61" s="245"/>
      <c r="B61" s="248">
        <v>56</v>
      </c>
      <c r="C61" s="91" t="str">
        <f>VLOOKUP(B:B,'START_LIST_JUN-ELI'!C:F,2,FALSE)</f>
        <v>CUENI Anna</v>
      </c>
      <c r="D61" s="115" t="str">
        <f>VLOOKUP(B:B,'START_LIST_JUN-ELI'!C:F,4,FALSE)</f>
        <v>MORG</v>
      </c>
      <c r="E61" s="12">
        <v>750</v>
      </c>
      <c r="F61" s="28">
        <v>700</v>
      </c>
      <c r="G61" s="28">
        <v>650</v>
      </c>
      <c r="H61" s="28">
        <v>600</v>
      </c>
      <c r="I61" s="30">
        <v>600</v>
      </c>
      <c r="J61" s="12">
        <v>675</v>
      </c>
      <c r="K61" s="28">
        <v>600</v>
      </c>
      <c r="L61" s="28">
        <v>600</v>
      </c>
      <c r="M61" s="28">
        <v>650</v>
      </c>
      <c r="N61" s="30">
        <v>525</v>
      </c>
      <c r="O61" s="12">
        <v>900</v>
      </c>
      <c r="P61" s="28">
        <v>900</v>
      </c>
      <c r="Q61" s="28">
        <v>725</v>
      </c>
      <c r="R61" s="28">
        <v>725</v>
      </c>
      <c r="S61" s="32">
        <v>750</v>
      </c>
      <c r="T61" s="16">
        <f t="shared" si="18"/>
        <v>775</v>
      </c>
      <c r="U61" s="197">
        <f t="shared" si="18"/>
        <v>733.33333333333337</v>
      </c>
      <c r="V61" s="197">
        <f t="shared" si="18"/>
        <v>658.33333333333337</v>
      </c>
      <c r="W61" s="197">
        <f t="shared" si="18"/>
        <v>658.33333333333337</v>
      </c>
      <c r="X61" s="198">
        <f t="shared" si="18"/>
        <v>625</v>
      </c>
      <c r="Y61" s="16">
        <f t="shared" si="19"/>
        <v>775</v>
      </c>
      <c r="Z61" s="197">
        <f t="shared" si="19"/>
        <v>733.33333333333337</v>
      </c>
      <c r="AA61" s="197">
        <f t="shared" si="19"/>
        <v>658.33333333333337</v>
      </c>
      <c r="AB61" s="197">
        <f t="shared" si="19"/>
        <v>658.33333333333337</v>
      </c>
      <c r="AC61" s="199">
        <f t="shared" si="19"/>
        <v>625</v>
      </c>
      <c r="AD61" s="60">
        <f t="shared" si="20"/>
        <v>900</v>
      </c>
      <c r="AE61" s="14">
        <f t="shared" si="17"/>
        <v>675</v>
      </c>
      <c r="AF61" s="14">
        <f t="shared" si="3"/>
        <v>766.66666666666663</v>
      </c>
      <c r="AG61" s="15">
        <f t="shared" si="4"/>
        <v>900</v>
      </c>
      <c r="AH61" s="15">
        <f t="shared" si="5"/>
        <v>600</v>
      </c>
      <c r="AI61" s="15">
        <f t="shared" si="6"/>
        <v>722.22222222222229</v>
      </c>
      <c r="AJ61" s="16">
        <f t="shared" si="7"/>
        <v>725</v>
      </c>
      <c r="AK61" s="16">
        <f t="shared" si="8"/>
        <v>600</v>
      </c>
      <c r="AL61" s="16">
        <f t="shared" si="9"/>
        <v>655.55555555555566</v>
      </c>
      <c r="AM61" s="17">
        <f t="shared" si="10"/>
        <v>725</v>
      </c>
      <c r="AN61" s="17">
        <f t="shared" si="11"/>
        <v>600</v>
      </c>
      <c r="AO61" s="17">
        <f t="shared" si="12"/>
        <v>655.55555555555566</v>
      </c>
      <c r="AP61" s="18">
        <f t="shared" si="13"/>
        <v>750</v>
      </c>
      <c r="AQ61" s="18">
        <f t="shared" si="14"/>
        <v>525</v>
      </c>
      <c r="AR61" s="18">
        <f t="shared" si="15"/>
        <v>616.66666666666663</v>
      </c>
      <c r="AS61" s="120">
        <f t="shared" si="16"/>
        <v>6.8333333333333321</v>
      </c>
    </row>
    <row r="62" spans="1:45" x14ac:dyDescent="0.3">
      <c r="A62" s="245"/>
      <c r="B62" s="248">
        <v>57</v>
      </c>
      <c r="C62" s="91" t="str">
        <f>VLOOKUP(B:B,'START_LIST_JUN-ELI'!C:F,2,FALSE)</f>
        <v>CAREAU Annabelle</v>
      </c>
      <c r="D62" s="115" t="str">
        <f>VLOOKUP(B:B,'START_LIST_JUN-ELI'!C:F,4,FALSE)</f>
        <v>SVB</v>
      </c>
      <c r="E62" s="12">
        <v>650</v>
      </c>
      <c r="F62" s="28">
        <v>600</v>
      </c>
      <c r="G62" s="28">
        <v>550</v>
      </c>
      <c r="H62" s="28">
        <v>500</v>
      </c>
      <c r="I62" s="30">
        <v>450</v>
      </c>
      <c r="J62" s="12">
        <v>650</v>
      </c>
      <c r="K62" s="28">
        <v>625</v>
      </c>
      <c r="L62" s="28">
        <v>475</v>
      </c>
      <c r="M62" s="28">
        <v>500</v>
      </c>
      <c r="N62" s="30">
        <v>350</v>
      </c>
      <c r="O62" s="12">
        <v>700</v>
      </c>
      <c r="P62" s="28">
        <v>650</v>
      </c>
      <c r="Q62" s="28">
        <v>525</v>
      </c>
      <c r="R62" s="28">
        <v>500</v>
      </c>
      <c r="S62" s="32">
        <v>500</v>
      </c>
      <c r="T62" s="16">
        <f t="shared" si="18"/>
        <v>666.66666666666663</v>
      </c>
      <c r="U62" s="197">
        <f t="shared" si="18"/>
        <v>625</v>
      </c>
      <c r="V62" s="197">
        <f t="shared" si="18"/>
        <v>516.66666666666663</v>
      </c>
      <c r="W62" s="197">
        <f t="shared" si="18"/>
        <v>500</v>
      </c>
      <c r="X62" s="198">
        <f t="shared" si="18"/>
        <v>433.33333333333331</v>
      </c>
      <c r="Y62" s="16">
        <f t="shared" si="19"/>
        <v>666.66666666666663</v>
      </c>
      <c r="Z62" s="197">
        <f t="shared" si="19"/>
        <v>625</v>
      </c>
      <c r="AA62" s="197">
        <f t="shared" si="19"/>
        <v>516.66666666666663</v>
      </c>
      <c r="AB62" s="197">
        <f t="shared" si="19"/>
        <v>500</v>
      </c>
      <c r="AC62" s="199">
        <f t="shared" si="19"/>
        <v>433.33333333333331</v>
      </c>
      <c r="AD62" s="60">
        <f t="shared" si="20"/>
        <v>700</v>
      </c>
      <c r="AE62" s="14">
        <f t="shared" si="17"/>
        <v>650</v>
      </c>
      <c r="AF62" s="14">
        <f t="shared" si="3"/>
        <v>661.11111111111097</v>
      </c>
      <c r="AG62" s="15">
        <f t="shared" si="4"/>
        <v>650</v>
      </c>
      <c r="AH62" s="15">
        <f t="shared" si="5"/>
        <v>600</v>
      </c>
      <c r="AI62" s="15">
        <f t="shared" si="6"/>
        <v>625</v>
      </c>
      <c r="AJ62" s="16">
        <f t="shared" si="7"/>
        <v>550</v>
      </c>
      <c r="AK62" s="16">
        <f t="shared" si="8"/>
        <v>475</v>
      </c>
      <c r="AL62" s="16">
        <f t="shared" si="9"/>
        <v>519.44444444444434</v>
      </c>
      <c r="AM62" s="17">
        <f t="shared" si="10"/>
        <v>500</v>
      </c>
      <c r="AN62" s="17">
        <f t="shared" si="11"/>
        <v>500</v>
      </c>
      <c r="AO62" s="17">
        <f t="shared" si="12"/>
        <v>500</v>
      </c>
      <c r="AP62" s="18">
        <f t="shared" si="13"/>
        <v>500</v>
      </c>
      <c r="AQ62" s="18">
        <f t="shared" si="14"/>
        <v>350</v>
      </c>
      <c r="AR62" s="18">
        <f t="shared" si="15"/>
        <v>438.88888888888886</v>
      </c>
      <c r="AS62" s="120">
        <f t="shared" si="16"/>
        <v>5.488888888888888</v>
      </c>
    </row>
    <row r="63" spans="1:45" x14ac:dyDescent="0.3">
      <c r="A63" s="245"/>
      <c r="B63" s="248">
        <v>58</v>
      </c>
      <c r="C63" s="91" t="str">
        <f>VLOOKUP(B:B,'START_LIST_JUN-ELI'!C:F,2,FALSE)</f>
        <v>WEBER Mélya</v>
      </c>
      <c r="D63" s="115" t="str">
        <f>VLOOKUP(B:B,'START_LIST_JUN-ELI'!C:F,4,FALSE)</f>
        <v>CNM</v>
      </c>
      <c r="E63" s="12">
        <v>650</v>
      </c>
      <c r="F63" s="28">
        <v>650</v>
      </c>
      <c r="G63" s="28">
        <v>500</v>
      </c>
      <c r="H63" s="28">
        <v>650</v>
      </c>
      <c r="I63" s="30">
        <v>550</v>
      </c>
      <c r="J63" s="12">
        <v>525</v>
      </c>
      <c r="K63" s="28">
        <v>600</v>
      </c>
      <c r="L63" s="28">
        <v>450</v>
      </c>
      <c r="M63" s="28">
        <v>600</v>
      </c>
      <c r="N63" s="30">
        <v>550</v>
      </c>
      <c r="O63" s="12">
        <v>700</v>
      </c>
      <c r="P63" s="28">
        <v>600</v>
      </c>
      <c r="Q63" s="28">
        <v>650</v>
      </c>
      <c r="R63" s="28">
        <v>700</v>
      </c>
      <c r="S63" s="32">
        <v>675</v>
      </c>
      <c r="T63" s="16">
        <f t="shared" si="18"/>
        <v>625</v>
      </c>
      <c r="U63" s="197">
        <f t="shared" si="18"/>
        <v>616.66666666666663</v>
      </c>
      <c r="V63" s="197">
        <f t="shared" si="18"/>
        <v>533.33333333333337</v>
      </c>
      <c r="W63" s="197">
        <f t="shared" si="18"/>
        <v>650</v>
      </c>
      <c r="X63" s="198">
        <f t="shared" si="18"/>
        <v>591.66666666666663</v>
      </c>
      <c r="Y63" s="16">
        <f t="shared" si="19"/>
        <v>625</v>
      </c>
      <c r="Z63" s="197">
        <f t="shared" si="19"/>
        <v>616.66666666666663</v>
      </c>
      <c r="AA63" s="197">
        <f t="shared" si="19"/>
        <v>533.33333333333337</v>
      </c>
      <c r="AB63" s="197">
        <f t="shared" si="19"/>
        <v>650</v>
      </c>
      <c r="AC63" s="199">
        <f t="shared" si="19"/>
        <v>591.66666666666663</v>
      </c>
      <c r="AD63" s="60">
        <f t="shared" si="20"/>
        <v>700</v>
      </c>
      <c r="AE63" s="14">
        <f t="shared" si="17"/>
        <v>525</v>
      </c>
      <c r="AF63" s="14">
        <f t="shared" si="3"/>
        <v>633.33333333333337</v>
      </c>
      <c r="AG63" s="15">
        <f t="shared" si="4"/>
        <v>650</v>
      </c>
      <c r="AH63" s="15">
        <f t="shared" si="5"/>
        <v>600</v>
      </c>
      <c r="AI63" s="15">
        <f t="shared" si="6"/>
        <v>611.11111111111097</v>
      </c>
      <c r="AJ63" s="16">
        <f t="shared" si="7"/>
        <v>650</v>
      </c>
      <c r="AK63" s="16">
        <f t="shared" si="8"/>
        <v>450</v>
      </c>
      <c r="AL63" s="16">
        <f t="shared" si="9"/>
        <v>522.22222222222229</v>
      </c>
      <c r="AM63" s="17">
        <f t="shared" si="10"/>
        <v>700</v>
      </c>
      <c r="AN63" s="17">
        <f t="shared" si="11"/>
        <v>600</v>
      </c>
      <c r="AO63" s="17">
        <f t="shared" si="12"/>
        <v>650</v>
      </c>
      <c r="AP63" s="18">
        <f t="shared" si="13"/>
        <v>675</v>
      </c>
      <c r="AQ63" s="18">
        <f t="shared" si="14"/>
        <v>550</v>
      </c>
      <c r="AR63" s="18">
        <f t="shared" si="15"/>
        <v>577.77777777777771</v>
      </c>
      <c r="AS63" s="120">
        <f t="shared" si="16"/>
        <v>5.9888888888888889</v>
      </c>
    </row>
    <row r="64" spans="1:45" x14ac:dyDescent="0.3">
      <c r="A64" s="245"/>
      <c r="B64" s="248">
        <v>59</v>
      </c>
      <c r="C64" s="91" t="str">
        <f>VLOOKUP(B:B,'START_LIST_JUN-ELI'!C:F,2,FALSE)</f>
        <v>LLERENA HIDALGO Oceane</v>
      </c>
      <c r="D64" s="115" t="str">
        <f>VLOOKUP(B:B,'START_LIST_JUN-ELI'!C:F,4,FALSE)</f>
        <v>MORG</v>
      </c>
      <c r="E64" s="12">
        <v>600</v>
      </c>
      <c r="F64" s="28">
        <v>650</v>
      </c>
      <c r="G64" s="28">
        <v>600</v>
      </c>
      <c r="H64" s="28">
        <v>550</v>
      </c>
      <c r="I64" s="30">
        <v>600</v>
      </c>
      <c r="J64" s="12">
        <v>600</v>
      </c>
      <c r="K64" s="28">
        <v>575</v>
      </c>
      <c r="L64" s="28">
        <v>525</v>
      </c>
      <c r="M64" s="28">
        <v>550</v>
      </c>
      <c r="N64" s="30">
        <v>450</v>
      </c>
      <c r="O64" s="12">
        <v>800</v>
      </c>
      <c r="P64" s="28">
        <v>675</v>
      </c>
      <c r="Q64" s="28">
        <v>625</v>
      </c>
      <c r="R64" s="28">
        <v>575</v>
      </c>
      <c r="S64" s="32">
        <v>550</v>
      </c>
      <c r="T64" s="16">
        <f t="shared" si="18"/>
        <v>666.66666666666663</v>
      </c>
      <c r="U64" s="197">
        <f t="shared" si="18"/>
        <v>633.33333333333337</v>
      </c>
      <c r="V64" s="197">
        <f t="shared" si="18"/>
        <v>583.33333333333337</v>
      </c>
      <c r="W64" s="197">
        <f t="shared" si="18"/>
        <v>558.33333333333337</v>
      </c>
      <c r="X64" s="198">
        <f t="shared" si="18"/>
        <v>533.33333333333337</v>
      </c>
      <c r="Y64" s="16">
        <f t="shared" si="19"/>
        <v>666.66666666666663</v>
      </c>
      <c r="Z64" s="197">
        <f t="shared" si="19"/>
        <v>633.33333333333337</v>
      </c>
      <c r="AA64" s="197">
        <f t="shared" si="19"/>
        <v>583.33333333333337</v>
      </c>
      <c r="AB64" s="197">
        <f t="shared" si="19"/>
        <v>558.33333333333337</v>
      </c>
      <c r="AC64" s="199">
        <f t="shared" si="19"/>
        <v>533.33333333333337</v>
      </c>
      <c r="AD64" s="60">
        <f t="shared" si="20"/>
        <v>800</v>
      </c>
      <c r="AE64" s="14">
        <f t="shared" si="17"/>
        <v>600</v>
      </c>
      <c r="AF64" s="14">
        <f t="shared" si="3"/>
        <v>644.44444444444434</v>
      </c>
      <c r="AG64" s="15">
        <f t="shared" si="4"/>
        <v>675</v>
      </c>
      <c r="AH64" s="15">
        <f t="shared" si="5"/>
        <v>575</v>
      </c>
      <c r="AI64" s="15">
        <f t="shared" si="6"/>
        <v>638.88888888888903</v>
      </c>
      <c r="AJ64" s="16">
        <f t="shared" si="7"/>
        <v>625</v>
      </c>
      <c r="AK64" s="16">
        <f t="shared" si="8"/>
        <v>525</v>
      </c>
      <c r="AL64" s="16">
        <f t="shared" si="9"/>
        <v>588.88888888888903</v>
      </c>
      <c r="AM64" s="17">
        <f t="shared" si="10"/>
        <v>575</v>
      </c>
      <c r="AN64" s="17">
        <f t="shared" si="11"/>
        <v>550</v>
      </c>
      <c r="AO64" s="17">
        <f t="shared" si="12"/>
        <v>555.55555555555566</v>
      </c>
      <c r="AP64" s="18">
        <f t="shared" si="13"/>
        <v>600</v>
      </c>
      <c r="AQ64" s="18">
        <f t="shared" si="14"/>
        <v>450</v>
      </c>
      <c r="AR64" s="18">
        <f t="shared" si="15"/>
        <v>538.88888888888903</v>
      </c>
      <c r="AS64" s="120">
        <f t="shared" si="16"/>
        <v>5.9333333333333345</v>
      </c>
    </row>
    <row r="65" spans="1:45" x14ac:dyDescent="0.3">
      <c r="A65" s="245"/>
      <c r="B65" s="248">
        <v>60</v>
      </c>
      <c r="C65" s="91" t="str">
        <f>VLOOKUP(B:B,'START_LIST_JUN-ELI'!C:F,2,FALSE)</f>
        <v>ISLER Meret</v>
      </c>
      <c r="D65" s="115" t="str">
        <f>VLOOKUP(B:B,'START_LIST_JUN-ELI'!C:F,4,FALSE)</f>
        <v>SVB</v>
      </c>
      <c r="E65" s="12">
        <v>650</v>
      </c>
      <c r="F65" s="28">
        <v>600</v>
      </c>
      <c r="G65" s="28">
        <v>700</v>
      </c>
      <c r="H65" s="28">
        <v>650</v>
      </c>
      <c r="I65" s="30">
        <v>650</v>
      </c>
      <c r="J65" s="12">
        <v>650</v>
      </c>
      <c r="K65" s="28">
        <v>650</v>
      </c>
      <c r="L65" s="28">
        <v>575</v>
      </c>
      <c r="M65" s="28">
        <v>500</v>
      </c>
      <c r="N65" s="30">
        <v>525</v>
      </c>
      <c r="O65" s="12">
        <v>800</v>
      </c>
      <c r="P65" s="28">
        <v>800</v>
      </c>
      <c r="Q65" s="28">
        <v>675</v>
      </c>
      <c r="R65" s="28">
        <v>725</v>
      </c>
      <c r="S65" s="32">
        <v>575</v>
      </c>
      <c r="T65" s="16">
        <f t="shared" si="18"/>
        <v>700</v>
      </c>
      <c r="U65" s="197">
        <f t="shared" si="18"/>
        <v>683.33333333333337</v>
      </c>
      <c r="V65" s="197">
        <f t="shared" si="18"/>
        <v>650</v>
      </c>
      <c r="W65" s="197">
        <f t="shared" si="18"/>
        <v>625</v>
      </c>
      <c r="X65" s="198">
        <f t="shared" si="18"/>
        <v>583.33333333333337</v>
      </c>
      <c r="Y65" s="16">
        <f t="shared" si="19"/>
        <v>700</v>
      </c>
      <c r="Z65" s="197">
        <f t="shared" si="19"/>
        <v>683.33333333333337</v>
      </c>
      <c r="AA65" s="197">
        <f t="shared" si="19"/>
        <v>650</v>
      </c>
      <c r="AB65" s="197">
        <f t="shared" si="19"/>
        <v>625</v>
      </c>
      <c r="AC65" s="199">
        <f t="shared" si="19"/>
        <v>583.33333333333337</v>
      </c>
      <c r="AD65" s="60">
        <f t="shared" si="20"/>
        <v>800</v>
      </c>
      <c r="AE65" s="14">
        <f t="shared" si="17"/>
        <v>650</v>
      </c>
      <c r="AF65" s="14">
        <f t="shared" si="3"/>
        <v>683.33333333333337</v>
      </c>
      <c r="AG65" s="15">
        <f t="shared" si="4"/>
        <v>800</v>
      </c>
      <c r="AH65" s="15">
        <f t="shared" si="5"/>
        <v>600</v>
      </c>
      <c r="AI65" s="15">
        <f t="shared" si="6"/>
        <v>672.22222222222229</v>
      </c>
      <c r="AJ65" s="16">
        <f t="shared" si="7"/>
        <v>700</v>
      </c>
      <c r="AK65" s="16">
        <f t="shared" si="8"/>
        <v>575</v>
      </c>
      <c r="AL65" s="16">
        <f t="shared" si="9"/>
        <v>658.33333333333337</v>
      </c>
      <c r="AM65" s="17">
        <f t="shared" si="10"/>
        <v>725</v>
      </c>
      <c r="AN65" s="17">
        <f t="shared" si="11"/>
        <v>500</v>
      </c>
      <c r="AO65" s="17">
        <f t="shared" si="12"/>
        <v>633.33333333333337</v>
      </c>
      <c r="AP65" s="18">
        <f t="shared" si="13"/>
        <v>650</v>
      </c>
      <c r="AQ65" s="18">
        <f t="shared" si="14"/>
        <v>525</v>
      </c>
      <c r="AR65" s="18">
        <f t="shared" si="15"/>
        <v>580.55555555555566</v>
      </c>
      <c r="AS65" s="120">
        <f t="shared" si="16"/>
        <v>6.4555555555555566</v>
      </c>
    </row>
    <row r="66" spans="1:45" x14ac:dyDescent="0.3">
      <c r="A66" s="245"/>
      <c r="B66" s="248">
        <v>61</v>
      </c>
      <c r="C66" s="91" t="str">
        <f>VLOOKUP(B:B,'START_LIST_JUN-ELI'!C:F,2,FALSE)</f>
        <v>URSPRUNG Svea</v>
      </c>
      <c r="D66" s="115" t="str">
        <f>VLOOKUP(B:B,'START_LIST_JUN-ELI'!C:F,4,FALSE)</f>
        <v>MORG</v>
      </c>
      <c r="E66" s="12">
        <v>700</v>
      </c>
      <c r="F66" s="28">
        <v>650</v>
      </c>
      <c r="G66" s="28">
        <v>650</v>
      </c>
      <c r="H66" s="28">
        <v>650</v>
      </c>
      <c r="I66" s="30">
        <v>700</v>
      </c>
      <c r="J66" s="12">
        <v>625</v>
      </c>
      <c r="K66" s="28">
        <v>675</v>
      </c>
      <c r="L66" s="28">
        <v>525</v>
      </c>
      <c r="M66" s="28">
        <v>475</v>
      </c>
      <c r="N66" s="30">
        <v>475</v>
      </c>
      <c r="O66" s="12">
        <v>850</v>
      </c>
      <c r="P66" s="28">
        <v>900</v>
      </c>
      <c r="Q66" s="28">
        <v>725</v>
      </c>
      <c r="R66" s="28">
        <v>700</v>
      </c>
      <c r="S66" s="32">
        <v>700</v>
      </c>
      <c r="T66" s="16">
        <f t="shared" si="18"/>
        <v>725</v>
      </c>
      <c r="U66" s="197">
        <f t="shared" si="18"/>
        <v>741.66666666666663</v>
      </c>
      <c r="V66" s="197">
        <f t="shared" si="18"/>
        <v>633.33333333333337</v>
      </c>
      <c r="W66" s="197">
        <f t="shared" si="18"/>
        <v>608.33333333333337</v>
      </c>
      <c r="X66" s="198">
        <f t="shared" si="18"/>
        <v>625</v>
      </c>
      <c r="Y66" s="16">
        <f t="shared" si="19"/>
        <v>725</v>
      </c>
      <c r="Z66" s="197">
        <f t="shared" si="19"/>
        <v>741.66666666666663</v>
      </c>
      <c r="AA66" s="197">
        <f t="shared" si="19"/>
        <v>633.33333333333337</v>
      </c>
      <c r="AB66" s="197">
        <f t="shared" si="19"/>
        <v>608.33333333333337</v>
      </c>
      <c r="AC66" s="199">
        <f t="shared" si="19"/>
        <v>625</v>
      </c>
      <c r="AD66" s="60">
        <f t="shared" si="20"/>
        <v>850</v>
      </c>
      <c r="AE66" s="14">
        <f t="shared" si="17"/>
        <v>625</v>
      </c>
      <c r="AF66" s="14">
        <f t="shared" si="3"/>
        <v>716.66666666666663</v>
      </c>
      <c r="AG66" s="15">
        <f t="shared" si="4"/>
        <v>900</v>
      </c>
      <c r="AH66" s="15">
        <f t="shared" si="5"/>
        <v>650</v>
      </c>
      <c r="AI66" s="15">
        <f t="shared" si="6"/>
        <v>719.44444444444434</v>
      </c>
      <c r="AJ66" s="16">
        <f t="shared" si="7"/>
        <v>725</v>
      </c>
      <c r="AK66" s="16">
        <f t="shared" si="8"/>
        <v>525</v>
      </c>
      <c r="AL66" s="16">
        <f t="shared" si="9"/>
        <v>638.88888888888903</v>
      </c>
      <c r="AM66" s="17">
        <f t="shared" si="10"/>
        <v>700</v>
      </c>
      <c r="AN66" s="17">
        <f t="shared" si="11"/>
        <v>475</v>
      </c>
      <c r="AO66" s="17">
        <f t="shared" si="12"/>
        <v>622.22222222222229</v>
      </c>
      <c r="AP66" s="18">
        <f t="shared" si="13"/>
        <v>700</v>
      </c>
      <c r="AQ66" s="18">
        <f t="shared" si="14"/>
        <v>475</v>
      </c>
      <c r="AR66" s="18">
        <f t="shared" si="15"/>
        <v>650</v>
      </c>
      <c r="AS66" s="120">
        <f t="shared" si="16"/>
        <v>6.6944444444444446</v>
      </c>
    </row>
    <row r="67" spans="1:45" x14ac:dyDescent="0.3">
      <c r="A67" s="245"/>
      <c r="B67" s="248">
        <v>62</v>
      </c>
      <c r="C67" s="91" t="str">
        <f>VLOOKUP(B:B,'START_LIST_JUN-ELI'!C:F,2,FALSE)</f>
        <v>RADAELLI Giulia</v>
      </c>
      <c r="D67" s="115" t="str">
        <f>VLOOKUP(B:B,'START_LIST_JUN-ELI'!C:F,4,FALSE)</f>
        <v>LUG</v>
      </c>
      <c r="E67" s="12">
        <v>700</v>
      </c>
      <c r="F67" s="28">
        <v>700</v>
      </c>
      <c r="G67" s="28">
        <v>550</v>
      </c>
      <c r="H67" s="28">
        <v>500</v>
      </c>
      <c r="I67" s="30">
        <v>350</v>
      </c>
      <c r="J67" s="12">
        <v>675</v>
      </c>
      <c r="K67" s="28">
        <v>600</v>
      </c>
      <c r="L67" s="28">
        <v>475</v>
      </c>
      <c r="M67" s="28">
        <v>450</v>
      </c>
      <c r="N67" s="30">
        <v>325</v>
      </c>
      <c r="O67" s="12">
        <v>700</v>
      </c>
      <c r="P67" s="28">
        <v>725</v>
      </c>
      <c r="Q67" s="28">
        <v>600</v>
      </c>
      <c r="R67" s="28">
        <v>625</v>
      </c>
      <c r="S67" s="32">
        <v>400</v>
      </c>
      <c r="T67" s="16">
        <f t="shared" si="18"/>
        <v>691.66666666666663</v>
      </c>
      <c r="U67" s="197">
        <f t="shared" si="18"/>
        <v>675</v>
      </c>
      <c r="V67" s="197">
        <f t="shared" si="18"/>
        <v>541.66666666666663</v>
      </c>
      <c r="W67" s="197">
        <f t="shared" si="18"/>
        <v>525</v>
      </c>
      <c r="X67" s="198">
        <f t="shared" si="18"/>
        <v>358.33333333333331</v>
      </c>
      <c r="Y67" s="16">
        <f t="shared" si="19"/>
        <v>691.66666666666663</v>
      </c>
      <c r="Z67" s="197">
        <f t="shared" si="19"/>
        <v>675</v>
      </c>
      <c r="AA67" s="197">
        <f t="shared" si="19"/>
        <v>541.66666666666663</v>
      </c>
      <c r="AB67" s="197">
        <f t="shared" si="19"/>
        <v>525</v>
      </c>
      <c r="AC67" s="199">
        <f t="shared" si="19"/>
        <v>358.33333333333331</v>
      </c>
      <c r="AD67" s="60">
        <f t="shared" si="20"/>
        <v>700</v>
      </c>
      <c r="AE67" s="14">
        <f t="shared" si="17"/>
        <v>675</v>
      </c>
      <c r="AF67" s="14">
        <f t="shared" si="3"/>
        <v>694.44444444444434</v>
      </c>
      <c r="AG67" s="15">
        <f t="shared" si="4"/>
        <v>725</v>
      </c>
      <c r="AH67" s="15">
        <f t="shared" si="5"/>
        <v>600</v>
      </c>
      <c r="AI67" s="15">
        <f t="shared" si="6"/>
        <v>683.33333333333337</v>
      </c>
      <c r="AJ67" s="16">
        <f t="shared" si="7"/>
        <v>600</v>
      </c>
      <c r="AK67" s="16">
        <f t="shared" si="8"/>
        <v>475</v>
      </c>
      <c r="AL67" s="16">
        <f t="shared" si="9"/>
        <v>544.44444444444434</v>
      </c>
      <c r="AM67" s="17">
        <f t="shared" si="10"/>
        <v>625</v>
      </c>
      <c r="AN67" s="17">
        <f t="shared" si="11"/>
        <v>450</v>
      </c>
      <c r="AO67" s="17">
        <f t="shared" si="12"/>
        <v>516.66666666666663</v>
      </c>
      <c r="AP67" s="18">
        <f t="shared" si="13"/>
        <v>400</v>
      </c>
      <c r="AQ67" s="18">
        <f t="shared" si="14"/>
        <v>325</v>
      </c>
      <c r="AR67" s="18">
        <f t="shared" si="15"/>
        <v>355.55555555555549</v>
      </c>
      <c r="AS67" s="120">
        <f t="shared" si="16"/>
        <v>5.5888888888888895</v>
      </c>
    </row>
    <row r="68" spans="1:45" x14ac:dyDescent="0.3">
      <c r="A68" s="245"/>
      <c r="B68" s="248">
        <v>63</v>
      </c>
      <c r="C68" s="91" t="str">
        <f>VLOOKUP(B:B,'START_LIST_JUN-ELI'!C:F,2,FALSE)</f>
        <v>COSENTINO Francesco</v>
      </c>
      <c r="D68" s="115" t="str">
        <f>VLOOKUP(B:B,'START_LIST_JUN-ELI'!C:F,4,FALSE)</f>
        <v>SVB</v>
      </c>
      <c r="E68" s="12">
        <v>650</v>
      </c>
      <c r="F68" s="28">
        <v>650</v>
      </c>
      <c r="G68" s="28">
        <v>650</v>
      </c>
      <c r="H68" s="28"/>
      <c r="I68" s="30"/>
      <c r="J68" s="12">
        <v>700</v>
      </c>
      <c r="K68" s="28">
        <v>725</v>
      </c>
      <c r="L68" s="28">
        <v>650</v>
      </c>
      <c r="M68" s="28"/>
      <c r="N68" s="30"/>
      <c r="O68" s="12">
        <v>850</v>
      </c>
      <c r="P68" s="28">
        <v>625</v>
      </c>
      <c r="Q68" s="28">
        <v>700</v>
      </c>
      <c r="R68" s="28"/>
      <c r="S68" s="32"/>
      <c r="T68" s="16">
        <f t="shared" si="18"/>
        <v>733.33333333333337</v>
      </c>
      <c r="U68" s="197">
        <f t="shared" si="18"/>
        <v>666.66666666666663</v>
      </c>
      <c r="V68" s="197">
        <f t="shared" si="18"/>
        <v>666.66666666666663</v>
      </c>
      <c r="W68" s="197">
        <f t="shared" si="18"/>
        <v>0</v>
      </c>
      <c r="X68" s="198">
        <f t="shared" si="18"/>
        <v>0</v>
      </c>
      <c r="Y68" s="16">
        <f t="shared" si="19"/>
        <v>733.33333333333337</v>
      </c>
      <c r="Z68" s="197">
        <f t="shared" si="19"/>
        <v>666.66666666666663</v>
      </c>
      <c r="AA68" s="197">
        <f t="shared" si="19"/>
        <v>666.66666666666663</v>
      </c>
      <c r="AB68" s="197">
        <f t="shared" si="19"/>
        <v>0</v>
      </c>
      <c r="AC68" s="199">
        <f t="shared" si="19"/>
        <v>0</v>
      </c>
      <c r="AD68" s="60">
        <f t="shared" si="20"/>
        <v>850</v>
      </c>
      <c r="AE68" s="14">
        <f t="shared" si="17"/>
        <v>650</v>
      </c>
      <c r="AF68" s="14">
        <f t="shared" si="3"/>
        <v>722.22222222222229</v>
      </c>
      <c r="AG68" s="15">
        <f t="shared" si="4"/>
        <v>725</v>
      </c>
      <c r="AH68" s="15">
        <f t="shared" si="5"/>
        <v>625</v>
      </c>
      <c r="AI68" s="15">
        <f t="shared" si="6"/>
        <v>661.11111111111097</v>
      </c>
      <c r="AJ68" s="16">
        <f t="shared" si="7"/>
        <v>700</v>
      </c>
      <c r="AK68" s="16">
        <f t="shared" si="8"/>
        <v>650</v>
      </c>
      <c r="AL68" s="16">
        <f t="shared" si="9"/>
        <v>661.11111111111097</v>
      </c>
      <c r="AM68" s="17">
        <f t="shared" si="10"/>
        <v>0</v>
      </c>
      <c r="AN68" s="17">
        <f t="shared" si="11"/>
        <v>0</v>
      </c>
      <c r="AO68" s="17">
        <f t="shared" si="12"/>
        <v>0</v>
      </c>
      <c r="AP68" s="18">
        <f t="shared" si="13"/>
        <v>0</v>
      </c>
      <c r="AQ68" s="18">
        <f t="shared" si="14"/>
        <v>0</v>
      </c>
      <c r="AR68" s="18">
        <f t="shared" si="15"/>
        <v>0</v>
      </c>
      <c r="AS68" s="120">
        <f t="shared" si="16"/>
        <v>4.0888888888888886</v>
      </c>
    </row>
    <row r="69" spans="1:45" hidden="1" x14ac:dyDescent="0.3">
      <c r="A69" s="245"/>
      <c r="B69" s="248">
        <v>64</v>
      </c>
      <c r="C69" s="91" t="e">
        <f>VLOOKUP(B:B,'START_LIST_JUN-ELI'!C:F,2,FALSE)</f>
        <v>#N/A</v>
      </c>
      <c r="D69" s="115" t="e">
        <f>VLOOKUP(B:B,'START_LIST_JUN-ELI'!C:F,4,FALSE)</f>
        <v>#N/A</v>
      </c>
      <c r="E69" s="12"/>
      <c r="F69" s="28"/>
      <c r="G69" s="28"/>
      <c r="H69" s="28"/>
      <c r="I69" s="30"/>
      <c r="J69" s="12"/>
      <c r="K69" s="28"/>
      <c r="L69" s="28"/>
      <c r="M69" s="28"/>
      <c r="N69" s="30"/>
      <c r="O69" s="12"/>
      <c r="P69" s="28"/>
      <c r="Q69" s="28"/>
      <c r="R69" s="28"/>
      <c r="S69" s="32"/>
      <c r="T69" s="16">
        <f t="shared" si="18"/>
        <v>0</v>
      </c>
      <c r="U69" s="197">
        <f t="shared" si="18"/>
        <v>0</v>
      </c>
      <c r="V69" s="197">
        <f t="shared" si="18"/>
        <v>0</v>
      </c>
      <c r="W69" s="197">
        <f t="shared" si="18"/>
        <v>0</v>
      </c>
      <c r="X69" s="198">
        <f t="shared" si="18"/>
        <v>0</v>
      </c>
      <c r="Y69" s="16">
        <f t="shared" si="19"/>
        <v>0</v>
      </c>
      <c r="Z69" s="197">
        <f t="shared" si="19"/>
        <v>0</v>
      </c>
      <c r="AA69" s="197">
        <f t="shared" si="19"/>
        <v>0</v>
      </c>
      <c r="AB69" s="197">
        <f t="shared" si="19"/>
        <v>0</v>
      </c>
      <c r="AC69" s="199">
        <f t="shared" si="19"/>
        <v>0</v>
      </c>
      <c r="AD69" s="60">
        <f t="shared" si="20"/>
        <v>0</v>
      </c>
      <c r="AE69" s="14">
        <f t="shared" si="17"/>
        <v>0</v>
      </c>
      <c r="AF69" s="14">
        <f t="shared" si="3"/>
        <v>0</v>
      </c>
      <c r="AG69" s="15">
        <f t="shared" si="4"/>
        <v>0</v>
      </c>
      <c r="AH69" s="15">
        <f t="shared" si="5"/>
        <v>0</v>
      </c>
      <c r="AI69" s="15">
        <f t="shared" si="6"/>
        <v>0</v>
      </c>
      <c r="AJ69" s="16">
        <f t="shared" si="7"/>
        <v>0</v>
      </c>
      <c r="AK69" s="16">
        <f t="shared" si="8"/>
        <v>0</v>
      </c>
      <c r="AL69" s="16">
        <f t="shared" si="9"/>
        <v>0</v>
      </c>
      <c r="AM69" s="17">
        <f t="shared" si="10"/>
        <v>0</v>
      </c>
      <c r="AN69" s="17">
        <f t="shared" si="11"/>
        <v>0</v>
      </c>
      <c r="AO69" s="17">
        <f t="shared" si="12"/>
        <v>0</v>
      </c>
      <c r="AP69" s="18">
        <f t="shared" si="13"/>
        <v>0</v>
      </c>
      <c r="AQ69" s="18">
        <f t="shared" si="14"/>
        <v>0</v>
      </c>
      <c r="AR69" s="18">
        <f t="shared" si="15"/>
        <v>0</v>
      </c>
      <c r="AS69" s="120">
        <f t="shared" si="16"/>
        <v>0</v>
      </c>
    </row>
    <row r="70" spans="1:45" hidden="1" x14ac:dyDescent="0.3">
      <c r="A70" s="245"/>
      <c r="B70" s="248">
        <v>65</v>
      </c>
      <c r="C70" s="91" t="e">
        <f>VLOOKUP(B:B,'START_LIST_JUN-ELI'!C:F,2,FALSE)</f>
        <v>#N/A</v>
      </c>
      <c r="D70" s="115" t="e">
        <f>VLOOKUP(B:B,'START_LIST_JUN-ELI'!C:F,4,FALSE)</f>
        <v>#N/A</v>
      </c>
      <c r="E70" s="12"/>
      <c r="F70" s="28"/>
      <c r="G70" s="28"/>
      <c r="H70" s="28"/>
      <c r="I70" s="30"/>
      <c r="J70" s="12"/>
      <c r="K70" s="28"/>
      <c r="L70" s="28"/>
      <c r="M70" s="28"/>
      <c r="N70" s="30"/>
      <c r="O70" s="12"/>
      <c r="P70" s="28"/>
      <c r="Q70" s="28"/>
      <c r="R70" s="28"/>
      <c r="S70" s="32"/>
      <c r="T70" s="16">
        <f t="shared" si="18"/>
        <v>0</v>
      </c>
      <c r="U70" s="197">
        <f t="shared" si="18"/>
        <v>0</v>
      </c>
      <c r="V70" s="197">
        <f t="shared" si="18"/>
        <v>0</v>
      </c>
      <c r="W70" s="197">
        <f t="shared" si="18"/>
        <v>0</v>
      </c>
      <c r="X70" s="198">
        <f t="shared" si="18"/>
        <v>0</v>
      </c>
      <c r="Y70" s="16">
        <f t="shared" si="19"/>
        <v>0</v>
      </c>
      <c r="Z70" s="197">
        <f t="shared" si="19"/>
        <v>0</v>
      </c>
      <c r="AA70" s="197">
        <f t="shared" si="19"/>
        <v>0</v>
      </c>
      <c r="AB70" s="197">
        <f t="shared" si="19"/>
        <v>0</v>
      </c>
      <c r="AC70" s="199">
        <f t="shared" si="19"/>
        <v>0</v>
      </c>
      <c r="AD70" s="60">
        <f t="shared" ref="AD70:AD90" si="21">MAX(E70,J70,O70,T70,Y70)</f>
        <v>0</v>
      </c>
      <c r="AE70" s="14">
        <f t="shared" si="17"/>
        <v>0</v>
      </c>
      <c r="AF70" s="14">
        <f t="shared" si="3"/>
        <v>0</v>
      </c>
      <c r="AG70" s="15">
        <f t="shared" si="4"/>
        <v>0</v>
      </c>
      <c r="AH70" s="15">
        <f t="shared" si="5"/>
        <v>0</v>
      </c>
      <c r="AI70" s="15">
        <f t="shared" si="6"/>
        <v>0</v>
      </c>
      <c r="AJ70" s="16">
        <f t="shared" si="7"/>
        <v>0</v>
      </c>
      <c r="AK70" s="16">
        <f t="shared" si="8"/>
        <v>0</v>
      </c>
      <c r="AL70" s="16">
        <f t="shared" si="9"/>
        <v>0</v>
      </c>
      <c r="AM70" s="17">
        <f t="shared" si="10"/>
        <v>0</v>
      </c>
      <c r="AN70" s="17">
        <f t="shared" si="11"/>
        <v>0</v>
      </c>
      <c r="AO70" s="17">
        <f t="shared" si="12"/>
        <v>0</v>
      </c>
      <c r="AP70" s="18">
        <f t="shared" si="13"/>
        <v>0</v>
      </c>
      <c r="AQ70" s="18">
        <f t="shared" si="14"/>
        <v>0</v>
      </c>
      <c r="AR70" s="18">
        <f t="shared" si="15"/>
        <v>0</v>
      </c>
      <c r="AS70" s="120">
        <f t="shared" si="16"/>
        <v>0</v>
      </c>
    </row>
    <row r="71" spans="1:45" hidden="1" x14ac:dyDescent="0.3">
      <c r="A71" s="245"/>
      <c r="B71" s="248">
        <v>66</v>
      </c>
      <c r="C71" s="91" t="e">
        <f>VLOOKUP(B:B,'START_LIST_JUN-ELI'!C:F,2,FALSE)</f>
        <v>#N/A</v>
      </c>
      <c r="D71" s="115" t="e">
        <f>VLOOKUP(B:B,'START_LIST_JUN-ELI'!C:F,4,FALSE)</f>
        <v>#N/A</v>
      </c>
      <c r="E71" s="12"/>
      <c r="F71" s="28"/>
      <c r="G71" s="28"/>
      <c r="H71" s="28"/>
      <c r="I71" s="30"/>
      <c r="J71" s="12"/>
      <c r="K71" s="28"/>
      <c r="L71" s="28"/>
      <c r="M71" s="28"/>
      <c r="N71" s="30"/>
      <c r="O71" s="12"/>
      <c r="P71" s="28"/>
      <c r="Q71" s="28"/>
      <c r="R71" s="28"/>
      <c r="S71" s="32"/>
      <c r="T71" s="16">
        <f t="shared" si="18"/>
        <v>0</v>
      </c>
      <c r="U71" s="197">
        <f t="shared" si="18"/>
        <v>0</v>
      </c>
      <c r="V71" s="197">
        <f t="shared" si="18"/>
        <v>0</v>
      </c>
      <c r="W71" s="197">
        <f t="shared" si="18"/>
        <v>0</v>
      </c>
      <c r="X71" s="198">
        <f t="shared" si="18"/>
        <v>0</v>
      </c>
      <c r="Y71" s="16">
        <f t="shared" si="19"/>
        <v>0</v>
      </c>
      <c r="Z71" s="197">
        <f t="shared" si="19"/>
        <v>0</v>
      </c>
      <c r="AA71" s="197">
        <f t="shared" si="19"/>
        <v>0</v>
      </c>
      <c r="AB71" s="197">
        <f t="shared" si="19"/>
        <v>0</v>
      </c>
      <c r="AC71" s="199">
        <f t="shared" si="19"/>
        <v>0</v>
      </c>
      <c r="AD71" s="60">
        <f t="shared" si="21"/>
        <v>0</v>
      </c>
      <c r="AE71" s="14">
        <f t="shared" ref="AE71:AE90" si="22">MIN(E71,J71,O71,T71,Y71)</f>
        <v>0</v>
      </c>
      <c r="AF71" s="14">
        <f t="shared" ref="AF71:AF90" si="23">(SUM(E71,J71,O71,T71,Y71)-AD71-AE71)/3</f>
        <v>0</v>
      </c>
      <c r="AG71" s="15">
        <f t="shared" ref="AG71:AG90" si="24">MAX(F71,K71,P71,U71,Z71)</f>
        <v>0</v>
      </c>
      <c r="AH71" s="15">
        <f t="shared" ref="AH71:AH90" si="25">MIN(F71,K71,P71,U71,Z71)</f>
        <v>0</v>
      </c>
      <c r="AI71" s="15">
        <f t="shared" ref="AI71:AI90" si="26">(SUM(F71,K71,P71,U71,Z71)-AG71-AH71)/3</f>
        <v>0</v>
      </c>
      <c r="AJ71" s="16">
        <f t="shared" ref="AJ71:AJ90" si="27">MAX(G71,L71,Q71,V71,AA71)</f>
        <v>0</v>
      </c>
      <c r="AK71" s="16">
        <f t="shared" ref="AK71:AK90" si="28">MIN(G71,L71,Q71,V71,AA71)</f>
        <v>0</v>
      </c>
      <c r="AL71" s="16">
        <f t="shared" ref="AL71:AL90" si="29">(SUM(G71,L71,Q71,V71,AA71)-AJ71-AK71)/3</f>
        <v>0</v>
      </c>
      <c r="AM71" s="17">
        <f t="shared" ref="AM71:AM90" si="30">MAX(H71,M71,R71,W71,AB71)</f>
        <v>0</v>
      </c>
      <c r="AN71" s="17">
        <f t="shared" ref="AN71:AN90" si="31">MIN(H71,M71,R71,W71,AB71)</f>
        <v>0</v>
      </c>
      <c r="AO71" s="17">
        <f t="shared" ref="AO71:AO90" si="32">(SUM(H71,M71,R71,W71,AB71)-AM71-AN71)/3</f>
        <v>0</v>
      </c>
      <c r="AP71" s="18">
        <f t="shared" ref="AP71:AP134" si="33">MAX(I71,N71,S71,X71,AC71)</f>
        <v>0</v>
      </c>
      <c r="AQ71" s="18">
        <f t="shared" ref="AQ71:AQ134" si="34">MIN(I71,N71,S71,X71,AC71)</f>
        <v>0</v>
      </c>
      <c r="AR71" s="18">
        <f t="shared" ref="AR71:AR134" si="35">(SUM(I71,N71,S71,X71,AC71)-AP71-AQ71)/3</f>
        <v>0</v>
      </c>
      <c r="AS71" s="120">
        <f t="shared" si="16"/>
        <v>0</v>
      </c>
    </row>
    <row r="72" spans="1:45" hidden="1" x14ac:dyDescent="0.3">
      <c r="A72" s="245"/>
      <c r="B72" s="248">
        <v>67</v>
      </c>
      <c r="C72" s="91" t="e">
        <f>VLOOKUP(B:B,'START_LIST_JUN-ELI'!C:F,2,FALSE)</f>
        <v>#N/A</v>
      </c>
      <c r="D72" s="115" t="e">
        <f>VLOOKUP(B:B,'START_LIST_JUN-ELI'!C:F,4,FALSE)</f>
        <v>#N/A</v>
      </c>
      <c r="E72" s="12"/>
      <c r="F72" s="28"/>
      <c r="G72" s="28"/>
      <c r="H72" s="28"/>
      <c r="I72" s="30"/>
      <c r="J72" s="12"/>
      <c r="K72" s="28"/>
      <c r="L72" s="28"/>
      <c r="M72" s="28"/>
      <c r="N72" s="30"/>
      <c r="O72" s="12"/>
      <c r="P72" s="28"/>
      <c r="Q72" s="28"/>
      <c r="R72" s="28"/>
      <c r="S72" s="32"/>
      <c r="T72" s="16">
        <f t="shared" si="18"/>
        <v>0</v>
      </c>
      <c r="U72" s="197">
        <f t="shared" si="18"/>
        <v>0</v>
      </c>
      <c r="V72" s="197">
        <f t="shared" si="18"/>
        <v>0</v>
      </c>
      <c r="W72" s="197">
        <f t="shared" si="18"/>
        <v>0</v>
      </c>
      <c r="X72" s="198">
        <f t="shared" si="18"/>
        <v>0</v>
      </c>
      <c r="Y72" s="16">
        <f t="shared" si="19"/>
        <v>0</v>
      </c>
      <c r="Z72" s="197">
        <f t="shared" si="19"/>
        <v>0</v>
      </c>
      <c r="AA72" s="197">
        <f t="shared" si="19"/>
        <v>0</v>
      </c>
      <c r="AB72" s="197">
        <f t="shared" si="19"/>
        <v>0</v>
      </c>
      <c r="AC72" s="199">
        <f t="shared" si="19"/>
        <v>0</v>
      </c>
      <c r="AD72" s="60">
        <f t="shared" si="21"/>
        <v>0</v>
      </c>
      <c r="AE72" s="14">
        <f t="shared" si="22"/>
        <v>0</v>
      </c>
      <c r="AF72" s="14">
        <f t="shared" si="23"/>
        <v>0</v>
      </c>
      <c r="AG72" s="15">
        <f t="shared" si="24"/>
        <v>0</v>
      </c>
      <c r="AH72" s="15">
        <f t="shared" si="25"/>
        <v>0</v>
      </c>
      <c r="AI72" s="15">
        <f t="shared" si="26"/>
        <v>0</v>
      </c>
      <c r="AJ72" s="16">
        <f t="shared" si="27"/>
        <v>0</v>
      </c>
      <c r="AK72" s="16">
        <f t="shared" si="28"/>
        <v>0</v>
      </c>
      <c r="AL72" s="16">
        <f t="shared" si="29"/>
        <v>0</v>
      </c>
      <c r="AM72" s="17">
        <f t="shared" si="30"/>
        <v>0</v>
      </c>
      <c r="AN72" s="17">
        <f t="shared" si="31"/>
        <v>0</v>
      </c>
      <c r="AO72" s="17">
        <f t="shared" si="32"/>
        <v>0</v>
      </c>
      <c r="AP72" s="18">
        <f t="shared" si="33"/>
        <v>0</v>
      </c>
      <c r="AQ72" s="18">
        <f t="shared" si="34"/>
        <v>0</v>
      </c>
      <c r="AR72" s="18">
        <f t="shared" si="35"/>
        <v>0</v>
      </c>
      <c r="AS72" s="120">
        <f t="shared" ref="AS72:AS135" si="36">AVERAGE(AF72,AI72,AL72,AO72,AR72)/$AT$5</f>
        <v>0</v>
      </c>
    </row>
    <row r="73" spans="1:45" hidden="1" x14ac:dyDescent="0.3">
      <c r="A73" s="245"/>
      <c r="B73" s="248">
        <v>68</v>
      </c>
      <c r="C73" s="91" t="e">
        <f>VLOOKUP(B:B,'START_LIST_JUN-ELI'!C:F,2,FALSE)</f>
        <v>#N/A</v>
      </c>
      <c r="D73" s="115" t="e">
        <f>VLOOKUP(B:B,'START_LIST_JUN-ELI'!C:F,4,FALSE)</f>
        <v>#N/A</v>
      </c>
      <c r="E73" s="12"/>
      <c r="F73" s="28"/>
      <c r="G73" s="28"/>
      <c r="H73" s="28"/>
      <c r="I73" s="30"/>
      <c r="J73" s="12"/>
      <c r="K73" s="28"/>
      <c r="L73" s="28"/>
      <c r="M73" s="28"/>
      <c r="N73" s="30"/>
      <c r="O73" s="12"/>
      <c r="P73" s="28"/>
      <c r="Q73" s="28"/>
      <c r="R73" s="28"/>
      <c r="S73" s="32"/>
      <c r="T73" s="16">
        <f t="shared" si="18"/>
        <v>0</v>
      </c>
      <c r="U73" s="197">
        <f t="shared" si="18"/>
        <v>0</v>
      </c>
      <c r="V73" s="197">
        <f t="shared" si="18"/>
        <v>0</v>
      </c>
      <c r="W73" s="197">
        <f t="shared" si="18"/>
        <v>0</v>
      </c>
      <c r="X73" s="198">
        <f t="shared" si="18"/>
        <v>0</v>
      </c>
      <c r="Y73" s="16">
        <f t="shared" si="19"/>
        <v>0</v>
      </c>
      <c r="Z73" s="197">
        <f t="shared" si="19"/>
        <v>0</v>
      </c>
      <c r="AA73" s="197">
        <f t="shared" si="19"/>
        <v>0</v>
      </c>
      <c r="AB73" s="197">
        <f t="shared" si="19"/>
        <v>0</v>
      </c>
      <c r="AC73" s="199">
        <f t="shared" si="19"/>
        <v>0</v>
      </c>
      <c r="AD73" s="60">
        <f t="shared" si="21"/>
        <v>0</v>
      </c>
      <c r="AE73" s="14">
        <f t="shared" si="22"/>
        <v>0</v>
      </c>
      <c r="AF73" s="14">
        <f t="shared" si="23"/>
        <v>0</v>
      </c>
      <c r="AG73" s="15">
        <f t="shared" si="24"/>
        <v>0</v>
      </c>
      <c r="AH73" s="15">
        <f t="shared" si="25"/>
        <v>0</v>
      </c>
      <c r="AI73" s="15">
        <f t="shared" si="26"/>
        <v>0</v>
      </c>
      <c r="AJ73" s="16">
        <f t="shared" si="27"/>
        <v>0</v>
      </c>
      <c r="AK73" s="16">
        <f t="shared" si="28"/>
        <v>0</v>
      </c>
      <c r="AL73" s="16">
        <f t="shared" si="29"/>
        <v>0</v>
      </c>
      <c r="AM73" s="17">
        <f t="shared" si="30"/>
        <v>0</v>
      </c>
      <c r="AN73" s="17">
        <f t="shared" si="31"/>
        <v>0</v>
      </c>
      <c r="AO73" s="17">
        <f t="shared" si="32"/>
        <v>0</v>
      </c>
      <c r="AP73" s="18">
        <f t="shared" si="33"/>
        <v>0</v>
      </c>
      <c r="AQ73" s="18">
        <f t="shared" si="34"/>
        <v>0</v>
      </c>
      <c r="AR73" s="18">
        <f t="shared" si="35"/>
        <v>0</v>
      </c>
      <c r="AS73" s="120">
        <f t="shared" si="36"/>
        <v>0</v>
      </c>
    </row>
    <row r="74" spans="1:45" hidden="1" x14ac:dyDescent="0.3">
      <c r="A74" s="245"/>
      <c r="B74" s="248">
        <v>69</v>
      </c>
      <c r="C74" s="91" t="e">
        <f>VLOOKUP(B:B,'START_LIST_JUN-ELI'!C:F,2,FALSE)</f>
        <v>#N/A</v>
      </c>
      <c r="D74" s="115" t="e">
        <f>VLOOKUP(B:B,'START_LIST_JUN-ELI'!C:F,4,FALSE)</f>
        <v>#N/A</v>
      </c>
      <c r="E74" s="12"/>
      <c r="F74" s="28"/>
      <c r="G74" s="28"/>
      <c r="H74" s="28"/>
      <c r="I74" s="30"/>
      <c r="J74" s="12"/>
      <c r="K74" s="28"/>
      <c r="L74" s="28"/>
      <c r="M74" s="28"/>
      <c r="N74" s="30"/>
      <c r="O74" s="12"/>
      <c r="P74" s="28"/>
      <c r="Q74" s="28"/>
      <c r="R74" s="28"/>
      <c r="S74" s="32"/>
      <c r="T74" s="16">
        <f t="shared" si="18"/>
        <v>0</v>
      </c>
      <c r="U74" s="197">
        <f t="shared" si="18"/>
        <v>0</v>
      </c>
      <c r="V74" s="197">
        <f t="shared" si="18"/>
        <v>0</v>
      </c>
      <c r="W74" s="197">
        <f t="shared" si="18"/>
        <v>0</v>
      </c>
      <c r="X74" s="198">
        <f t="shared" si="18"/>
        <v>0</v>
      </c>
      <c r="Y74" s="16">
        <f t="shared" si="19"/>
        <v>0</v>
      </c>
      <c r="Z74" s="197">
        <f t="shared" si="19"/>
        <v>0</v>
      </c>
      <c r="AA74" s="197">
        <f t="shared" si="19"/>
        <v>0</v>
      </c>
      <c r="AB74" s="197">
        <f t="shared" si="19"/>
        <v>0</v>
      </c>
      <c r="AC74" s="199">
        <f t="shared" si="19"/>
        <v>0</v>
      </c>
      <c r="AD74" s="60">
        <f t="shared" si="21"/>
        <v>0</v>
      </c>
      <c r="AE74" s="14">
        <f t="shared" si="22"/>
        <v>0</v>
      </c>
      <c r="AF74" s="14">
        <f t="shared" si="23"/>
        <v>0</v>
      </c>
      <c r="AG74" s="15">
        <f t="shared" si="24"/>
        <v>0</v>
      </c>
      <c r="AH74" s="15">
        <f t="shared" si="25"/>
        <v>0</v>
      </c>
      <c r="AI74" s="15">
        <f t="shared" si="26"/>
        <v>0</v>
      </c>
      <c r="AJ74" s="16">
        <f t="shared" si="27"/>
        <v>0</v>
      </c>
      <c r="AK74" s="16">
        <f t="shared" si="28"/>
        <v>0</v>
      </c>
      <c r="AL74" s="16">
        <f t="shared" si="29"/>
        <v>0</v>
      </c>
      <c r="AM74" s="17">
        <f t="shared" si="30"/>
        <v>0</v>
      </c>
      <c r="AN74" s="17">
        <f t="shared" si="31"/>
        <v>0</v>
      </c>
      <c r="AO74" s="17">
        <f t="shared" si="32"/>
        <v>0</v>
      </c>
      <c r="AP74" s="18">
        <f t="shared" si="33"/>
        <v>0</v>
      </c>
      <c r="AQ74" s="18">
        <f t="shared" si="34"/>
        <v>0</v>
      </c>
      <c r="AR74" s="18">
        <f t="shared" si="35"/>
        <v>0</v>
      </c>
      <c r="AS74" s="120">
        <f t="shared" si="36"/>
        <v>0</v>
      </c>
    </row>
    <row r="75" spans="1:45" hidden="1" x14ac:dyDescent="0.3">
      <c r="A75" s="245"/>
      <c r="B75" s="248">
        <v>70</v>
      </c>
      <c r="C75" s="91" t="e">
        <f>VLOOKUP(B:B,'START_LIST_JUN-ELI'!C:F,2,FALSE)</f>
        <v>#N/A</v>
      </c>
      <c r="D75" s="115" t="e">
        <f>VLOOKUP(B:B,'START_LIST_JUN-ELI'!C:F,4,FALSE)</f>
        <v>#N/A</v>
      </c>
      <c r="E75" s="12"/>
      <c r="F75" s="28"/>
      <c r="G75" s="28"/>
      <c r="H75" s="28"/>
      <c r="I75" s="30"/>
      <c r="J75" s="12"/>
      <c r="K75" s="28"/>
      <c r="L75" s="28"/>
      <c r="M75" s="28"/>
      <c r="N75" s="30"/>
      <c r="O75" s="12"/>
      <c r="P75" s="28"/>
      <c r="Q75" s="28"/>
      <c r="R75" s="28"/>
      <c r="S75" s="32"/>
      <c r="T75" s="16">
        <f t="shared" si="18"/>
        <v>0</v>
      </c>
      <c r="U75" s="197">
        <f t="shared" si="18"/>
        <v>0</v>
      </c>
      <c r="V75" s="197">
        <f t="shared" si="18"/>
        <v>0</v>
      </c>
      <c r="W75" s="197">
        <f t="shared" si="18"/>
        <v>0</v>
      </c>
      <c r="X75" s="198">
        <f t="shared" si="18"/>
        <v>0</v>
      </c>
      <c r="Y75" s="16">
        <f t="shared" si="19"/>
        <v>0</v>
      </c>
      <c r="Z75" s="197">
        <f t="shared" si="19"/>
        <v>0</v>
      </c>
      <c r="AA75" s="197">
        <f t="shared" si="19"/>
        <v>0</v>
      </c>
      <c r="AB75" s="197">
        <f t="shared" si="19"/>
        <v>0</v>
      </c>
      <c r="AC75" s="199">
        <f t="shared" si="19"/>
        <v>0</v>
      </c>
      <c r="AD75" s="60">
        <f t="shared" si="21"/>
        <v>0</v>
      </c>
      <c r="AE75" s="14">
        <f t="shared" si="22"/>
        <v>0</v>
      </c>
      <c r="AF75" s="14">
        <f t="shared" si="23"/>
        <v>0</v>
      </c>
      <c r="AG75" s="15">
        <f t="shared" si="24"/>
        <v>0</v>
      </c>
      <c r="AH75" s="15">
        <f t="shared" si="25"/>
        <v>0</v>
      </c>
      <c r="AI75" s="15">
        <f t="shared" si="26"/>
        <v>0</v>
      </c>
      <c r="AJ75" s="16">
        <f t="shared" si="27"/>
        <v>0</v>
      </c>
      <c r="AK75" s="16">
        <f t="shared" si="28"/>
        <v>0</v>
      </c>
      <c r="AL75" s="16">
        <f t="shared" si="29"/>
        <v>0</v>
      </c>
      <c r="AM75" s="17">
        <f t="shared" si="30"/>
        <v>0</v>
      </c>
      <c r="AN75" s="17">
        <f t="shared" si="31"/>
        <v>0</v>
      </c>
      <c r="AO75" s="17">
        <f t="shared" si="32"/>
        <v>0</v>
      </c>
      <c r="AP75" s="18">
        <f t="shared" si="33"/>
        <v>0</v>
      </c>
      <c r="AQ75" s="18">
        <f t="shared" si="34"/>
        <v>0</v>
      </c>
      <c r="AR75" s="18">
        <f t="shared" si="35"/>
        <v>0</v>
      </c>
      <c r="AS75" s="120">
        <f t="shared" si="36"/>
        <v>0</v>
      </c>
    </row>
    <row r="76" spans="1:45" hidden="1" x14ac:dyDescent="0.3">
      <c r="A76" s="245"/>
      <c r="B76" s="248">
        <v>71</v>
      </c>
      <c r="C76" s="91" t="e">
        <f>VLOOKUP(B:B,'START_LIST_JUN-ELI'!C:F,2,FALSE)</f>
        <v>#N/A</v>
      </c>
      <c r="D76" s="115" t="e">
        <f>VLOOKUP(B:B,'START_LIST_JUN-ELI'!C:F,4,FALSE)</f>
        <v>#N/A</v>
      </c>
      <c r="E76" s="12"/>
      <c r="F76" s="28"/>
      <c r="G76" s="28"/>
      <c r="H76" s="28"/>
      <c r="I76" s="30"/>
      <c r="J76" s="12"/>
      <c r="K76" s="28"/>
      <c r="L76" s="28"/>
      <c r="M76" s="28"/>
      <c r="N76" s="30"/>
      <c r="O76" s="12"/>
      <c r="P76" s="28"/>
      <c r="Q76" s="28"/>
      <c r="R76" s="28"/>
      <c r="S76" s="32"/>
      <c r="T76" s="16">
        <f t="shared" si="18"/>
        <v>0</v>
      </c>
      <c r="U76" s="197">
        <f t="shared" si="18"/>
        <v>0</v>
      </c>
      <c r="V76" s="197">
        <f t="shared" si="18"/>
        <v>0</v>
      </c>
      <c r="W76" s="197">
        <f t="shared" si="18"/>
        <v>0</v>
      </c>
      <c r="X76" s="198">
        <f t="shared" si="18"/>
        <v>0</v>
      </c>
      <c r="Y76" s="16">
        <f t="shared" si="19"/>
        <v>0</v>
      </c>
      <c r="Z76" s="197">
        <f t="shared" si="19"/>
        <v>0</v>
      </c>
      <c r="AA76" s="197">
        <f t="shared" si="19"/>
        <v>0</v>
      </c>
      <c r="AB76" s="197">
        <f t="shared" si="19"/>
        <v>0</v>
      </c>
      <c r="AC76" s="199">
        <f t="shared" si="19"/>
        <v>0</v>
      </c>
      <c r="AD76" s="60">
        <f t="shared" si="21"/>
        <v>0</v>
      </c>
      <c r="AE76" s="14">
        <f t="shared" si="22"/>
        <v>0</v>
      </c>
      <c r="AF76" s="14">
        <f t="shared" si="23"/>
        <v>0</v>
      </c>
      <c r="AG76" s="15">
        <f t="shared" si="24"/>
        <v>0</v>
      </c>
      <c r="AH76" s="15">
        <f t="shared" si="25"/>
        <v>0</v>
      </c>
      <c r="AI76" s="15">
        <f t="shared" si="26"/>
        <v>0</v>
      </c>
      <c r="AJ76" s="16">
        <f t="shared" si="27"/>
        <v>0</v>
      </c>
      <c r="AK76" s="16">
        <f t="shared" si="28"/>
        <v>0</v>
      </c>
      <c r="AL76" s="16">
        <f t="shared" si="29"/>
        <v>0</v>
      </c>
      <c r="AM76" s="17">
        <f t="shared" si="30"/>
        <v>0</v>
      </c>
      <c r="AN76" s="17">
        <f t="shared" si="31"/>
        <v>0</v>
      </c>
      <c r="AO76" s="17">
        <f t="shared" si="32"/>
        <v>0</v>
      </c>
      <c r="AP76" s="18">
        <f t="shared" si="33"/>
        <v>0</v>
      </c>
      <c r="AQ76" s="18">
        <f t="shared" si="34"/>
        <v>0</v>
      </c>
      <c r="AR76" s="18">
        <f t="shared" si="35"/>
        <v>0</v>
      </c>
      <c r="AS76" s="120">
        <f t="shared" si="36"/>
        <v>0</v>
      </c>
    </row>
    <row r="77" spans="1:45" hidden="1" x14ac:dyDescent="0.3">
      <c r="A77" s="245"/>
      <c r="B77" s="248">
        <v>72</v>
      </c>
      <c r="C77" s="91" t="e">
        <f>VLOOKUP(B:B,'START_LIST_JUN-ELI'!C:F,2,FALSE)</f>
        <v>#N/A</v>
      </c>
      <c r="D77" s="115" t="e">
        <f>VLOOKUP(B:B,'START_LIST_JUN-ELI'!C:F,4,FALSE)</f>
        <v>#N/A</v>
      </c>
      <c r="E77" s="12"/>
      <c r="F77" s="28"/>
      <c r="G77" s="28"/>
      <c r="H77" s="28"/>
      <c r="I77" s="30"/>
      <c r="J77" s="12"/>
      <c r="K77" s="28"/>
      <c r="L77" s="28"/>
      <c r="M77" s="28"/>
      <c r="N77" s="30"/>
      <c r="O77" s="12"/>
      <c r="P77" s="28"/>
      <c r="Q77" s="28"/>
      <c r="R77" s="28"/>
      <c r="S77" s="32"/>
      <c r="T77" s="16">
        <f t="shared" si="18"/>
        <v>0</v>
      </c>
      <c r="U77" s="197">
        <f t="shared" si="18"/>
        <v>0</v>
      </c>
      <c r="V77" s="197">
        <f t="shared" si="18"/>
        <v>0</v>
      </c>
      <c r="W77" s="197">
        <f t="shared" si="18"/>
        <v>0</v>
      </c>
      <c r="X77" s="198">
        <f t="shared" si="18"/>
        <v>0</v>
      </c>
      <c r="Y77" s="16">
        <f t="shared" si="19"/>
        <v>0</v>
      </c>
      <c r="Z77" s="197">
        <f t="shared" si="19"/>
        <v>0</v>
      </c>
      <c r="AA77" s="197">
        <f t="shared" si="19"/>
        <v>0</v>
      </c>
      <c r="AB77" s="197">
        <f t="shared" si="19"/>
        <v>0</v>
      </c>
      <c r="AC77" s="199">
        <f t="shared" si="19"/>
        <v>0</v>
      </c>
      <c r="AD77" s="60">
        <f t="shared" si="21"/>
        <v>0</v>
      </c>
      <c r="AE77" s="14">
        <f t="shared" si="22"/>
        <v>0</v>
      </c>
      <c r="AF77" s="14">
        <f t="shared" si="23"/>
        <v>0</v>
      </c>
      <c r="AG77" s="15">
        <f t="shared" si="24"/>
        <v>0</v>
      </c>
      <c r="AH77" s="15">
        <f t="shared" si="25"/>
        <v>0</v>
      </c>
      <c r="AI77" s="15">
        <f t="shared" si="26"/>
        <v>0</v>
      </c>
      <c r="AJ77" s="16">
        <f t="shared" si="27"/>
        <v>0</v>
      </c>
      <c r="AK77" s="16">
        <f t="shared" si="28"/>
        <v>0</v>
      </c>
      <c r="AL77" s="16">
        <f t="shared" si="29"/>
        <v>0</v>
      </c>
      <c r="AM77" s="17">
        <f t="shared" si="30"/>
        <v>0</v>
      </c>
      <c r="AN77" s="17">
        <f t="shared" si="31"/>
        <v>0</v>
      </c>
      <c r="AO77" s="17">
        <f t="shared" si="32"/>
        <v>0</v>
      </c>
      <c r="AP77" s="18">
        <f t="shared" si="33"/>
        <v>0</v>
      </c>
      <c r="AQ77" s="18">
        <f t="shared" si="34"/>
        <v>0</v>
      </c>
      <c r="AR77" s="18">
        <f t="shared" si="35"/>
        <v>0</v>
      </c>
      <c r="AS77" s="120">
        <f t="shared" si="36"/>
        <v>0</v>
      </c>
    </row>
    <row r="78" spans="1:45" hidden="1" x14ac:dyDescent="0.3">
      <c r="A78" s="245"/>
      <c r="B78" s="248">
        <v>73</v>
      </c>
      <c r="C78" s="91" t="e">
        <f>VLOOKUP(B:B,'START_LIST_JUN-ELI'!C:F,2,FALSE)</f>
        <v>#N/A</v>
      </c>
      <c r="D78" s="115" t="e">
        <f>VLOOKUP(B:B,'START_LIST_JUN-ELI'!C:F,4,FALSE)</f>
        <v>#N/A</v>
      </c>
      <c r="E78" s="12"/>
      <c r="F78" s="28"/>
      <c r="G78" s="28"/>
      <c r="H78" s="28"/>
      <c r="I78" s="30"/>
      <c r="J78" s="12"/>
      <c r="K78" s="28"/>
      <c r="L78" s="28"/>
      <c r="M78" s="28"/>
      <c r="N78" s="30"/>
      <c r="O78" s="12"/>
      <c r="P78" s="28"/>
      <c r="Q78" s="28"/>
      <c r="R78" s="28"/>
      <c r="S78" s="32"/>
      <c r="T78" s="16">
        <f t="shared" si="18"/>
        <v>0</v>
      </c>
      <c r="U78" s="197">
        <f t="shared" si="18"/>
        <v>0</v>
      </c>
      <c r="V78" s="197">
        <f t="shared" si="18"/>
        <v>0</v>
      </c>
      <c r="W78" s="197">
        <f t="shared" si="18"/>
        <v>0</v>
      </c>
      <c r="X78" s="198">
        <f t="shared" si="18"/>
        <v>0</v>
      </c>
      <c r="Y78" s="16">
        <f t="shared" si="19"/>
        <v>0</v>
      </c>
      <c r="Z78" s="197">
        <f t="shared" si="19"/>
        <v>0</v>
      </c>
      <c r="AA78" s="197">
        <f t="shared" si="19"/>
        <v>0</v>
      </c>
      <c r="AB78" s="197">
        <f t="shared" si="19"/>
        <v>0</v>
      </c>
      <c r="AC78" s="199">
        <f t="shared" si="19"/>
        <v>0</v>
      </c>
      <c r="AD78" s="60">
        <f t="shared" si="21"/>
        <v>0</v>
      </c>
      <c r="AE78" s="14">
        <f t="shared" si="22"/>
        <v>0</v>
      </c>
      <c r="AF78" s="14">
        <f t="shared" si="23"/>
        <v>0</v>
      </c>
      <c r="AG78" s="15">
        <f t="shared" si="24"/>
        <v>0</v>
      </c>
      <c r="AH78" s="15">
        <f t="shared" si="25"/>
        <v>0</v>
      </c>
      <c r="AI78" s="15">
        <f t="shared" si="26"/>
        <v>0</v>
      </c>
      <c r="AJ78" s="16">
        <f t="shared" si="27"/>
        <v>0</v>
      </c>
      <c r="AK78" s="16">
        <f t="shared" si="28"/>
        <v>0</v>
      </c>
      <c r="AL78" s="16">
        <f t="shared" si="29"/>
        <v>0</v>
      </c>
      <c r="AM78" s="17">
        <f t="shared" si="30"/>
        <v>0</v>
      </c>
      <c r="AN78" s="17">
        <f t="shared" si="31"/>
        <v>0</v>
      </c>
      <c r="AO78" s="17">
        <f t="shared" si="32"/>
        <v>0</v>
      </c>
      <c r="AP78" s="18">
        <f t="shared" si="33"/>
        <v>0</v>
      </c>
      <c r="AQ78" s="18">
        <f t="shared" si="34"/>
        <v>0</v>
      </c>
      <c r="AR78" s="18">
        <f t="shared" si="35"/>
        <v>0</v>
      </c>
      <c r="AS78" s="120">
        <f t="shared" si="36"/>
        <v>0</v>
      </c>
    </row>
    <row r="79" spans="1:45" hidden="1" x14ac:dyDescent="0.3">
      <c r="A79" s="245"/>
      <c r="B79" s="248">
        <v>74</v>
      </c>
      <c r="C79" s="91" t="e">
        <f>VLOOKUP(B:B,'START_LIST_JUN-ELI'!C:F,2,FALSE)</f>
        <v>#N/A</v>
      </c>
      <c r="D79" s="115" t="e">
        <f>VLOOKUP(B:B,'START_LIST_JUN-ELI'!C:F,4,FALSE)</f>
        <v>#N/A</v>
      </c>
      <c r="E79" s="12"/>
      <c r="F79" s="28"/>
      <c r="G79" s="28"/>
      <c r="H79" s="28"/>
      <c r="I79" s="30"/>
      <c r="J79" s="12"/>
      <c r="K79" s="28"/>
      <c r="L79" s="28"/>
      <c r="M79" s="28"/>
      <c r="N79" s="30"/>
      <c r="O79" s="12"/>
      <c r="P79" s="28"/>
      <c r="Q79" s="28"/>
      <c r="R79" s="28"/>
      <c r="S79" s="32"/>
      <c r="T79" s="16">
        <f t="shared" si="18"/>
        <v>0</v>
      </c>
      <c r="U79" s="197">
        <f t="shared" si="18"/>
        <v>0</v>
      </c>
      <c r="V79" s="197">
        <f t="shared" si="18"/>
        <v>0</v>
      </c>
      <c r="W79" s="197">
        <f t="shared" si="18"/>
        <v>0</v>
      </c>
      <c r="X79" s="198">
        <f t="shared" si="18"/>
        <v>0</v>
      </c>
      <c r="Y79" s="16">
        <f t="shared" si="19"/>
        <v>0</v>
      </c>
      <c r="Z79" s="197">
        <f t="shared" si="19"/>
        <v>0</v>
      </c>
      <c r="AA79" s="197">
        <f t="shared" si="19"/>
        <v>0</v>
      </c>
      <c r="AB79" s="197">
        <f t="shared" si="19"/>
        <v>0</v>
      </c>
      <c r="AC79" s="199">
        <f t="shared" si="19"/>
        <v>0</v>
      </c>
      <c r="AD79" s="60">
        <f t="shared" si="21"/>
        <v>0</v>
      </c>
      <c r="AE79" s="14">
        <f t="shared" si="22"/>
        <v>0</v>
      </c>
      <c r="AF79" s="14">
        <f t="shared" si="23"/>
        <v>0</v>
      </c>
      <c r="AG79" s="15">
        <f t="shared" si="24"/>
        <v>0</v>
      </c>
      <c r="AH79" s="15">
        <f t="shared" si="25"/>
        <v>0</v>
      </c>
      <c r="AI79" s="15">
        <f t="shared" si="26"/>
        <v>0</v>
      </c>
      <c r="AJ79" s="16">
        <f t="shared" si="27"/>
        <v>0</v>
      </c>
      <c r="AK79" s="16">
        <f t="shared" si="28"/>
        <v>0</v>
      </c>
      <c r="AL79" s="16">
        <f t="shared" si="29"/>
        <v>0</v>
      </c>
      <c r="AM79" s="17">
        <f t="shared" si="30"/>
        <v>0</v>
      </c>
      <c r="AN79" s="17">
        <f t="shared" si="31"/>
        <v>0</v>
      </c>
      <c r="AO79" s="17">
        <f t="shared" si="32"/>
        <v>0</v>
      </c>
      <c r="AP79" s="18">
        <f t="shared" si="33"/>
        <v>0</v>
      </c>
      <c r="AQ79" s="18">
        <f t="shared" si="34"/>
        <v>0</v>
      </c>
      <c r="AR79" s="18">
        <f t="shared" si="35"/>
        <v>0</v>
      </c>
      <c r="AS79" s="120">
        <f t="shared" si="36"/>
        <v>0</v>
      </c>
    </row>
    <row r="80" spans="1:45" hidden="1" x14ac:dyDescent="0.3">
      <c r="A80" s="245"/>
      <c r="B80" s="248">
        <v>75</v>
      </c>
      <c r="C80" s="91" t="e">
        <f>VLOOKUP(B:B,'START_LIST_JUN-ELI'!C:F,2,FALSE)</f>
        <v>#N/A</v>
      </c>
      <c r="D80" s="115" t="e">
        <f>VLOOKUP(B:B,'START_LIST_JUN-ELI'!C:F,4,FALSE)</f>
        <v>#N/A</v>
      </c>
      <c r="E80" s="12"/>
      <c r="F80" s="28"/>
      <c r="G80" s="28"/>
      <c r="H80" s="28"/>
      <c r="I80" s="30"/>
      <c r="J80" s="12"/>
      <c r="K80" s="28"/>
      <c r="L80" s="28"/>
      <c r="M80" s="28"/>
      <c r="N80" s="30"/>
      <c r="O80" s="12"/>
      <c r="P80" s="28"/>
      <c r="Q80" s="28"/>
      <c r="R80" s="28"/>
      <c r="S80" s="32"/>
      <c r="T80" s="16">
        <f t="shared" si="18"/>
        <v>0</v>
      </c>
      <c r="U80" s="197">
        <f t="shared" si="18"/>
        <v>0</v>
      </c>
      <c r="V80" s="197">
        <f t="shared" si="18"/>
        <v>0</v>
      </c>
      <c r="W80" s="197">
        <f t="shared" si="18"/>
        <v>0</v>
      </c>
      <c r="X80" s="198">
        <f t="shared" si="18"/>
        <v>0</v>
      </c>
      <c r="Y80" s="16">
        <f t="shared" si="19"/>
        <v>0</v>
      </c>
      <c r="Z80" s="197">
        <f t="shared" si="19"/>
        <v>0</v>
      </c>
      <c r="AA80" s="197">
        <f t="shared" si="19"/>
        <v>0</v>
      </c>
      <c r="AB80" s="197">
        <f t="shared" si="19"/>
        <v>0</v>
      </c>
      <c r="AC80" s="199">
        <f t="shared" si="19"/>
        <v>0</v>
      </c>
      <c r="AD80" s="60">
        <f t="shared" si="21"/>
        <v>0</v>
      </c>
      <c r="AE80" s="14">
        <f t="shared" si="22"/>
        <v>0</v>
      </c>
      <c r="AF80" s="14">
        <f t="shared" si="23"/>
        <v>0</v>
      </c>
      <c r="AG80" s="15">
        <f t="shared" si="24"/>
        <v>0</v>
      </c>
      <c r="AH80" s="15">
        <f t="shared" si="25"/>
        <v>0</v>
      </c>
      <c r="AI80" s="15">
        <f t="shared" si="26"/>
        <v>0</v>
      </c>
      <c r="AJ80" s="16">
        <f t="shared" si="27"/>
        <v>0</v>
      </c>
      <c r="AK80" s="16">
        <f t="shared" si="28"/>
        <v>0</v>
      </c>
      <c r="AL80" s="16">
        <f t="shared" si="29"/>
        <v>0</v>
      </c>
      <c r="AM80" s="17">
        <f t="shared" si="30"/>
        <v>0</v>
      </c>
      <c r="AN80" s="17">
        <f t="shared" si="31"/>
        <v>0</v>
      </c>
      <c r="AO80" s="17">
        <f t="shared" si="32"/>
        <v>0</v>
      </c>
      <c r="AP80" s="18">
        <f t="shared" si="33"/>
        <v>0</v>
      </c>
      <c r="AQ80" s="18">
        <f t="shared" si="34"/>
        <v>0</v>
      </c>
      <c r="AR80" s="18">
        <f t="shared" si="35"/>
        <v>0</v>
      </c>
      <c r="AS80" s="120">
        <f t="shared" si="36"/>
        <v>0</v>
      </c>
    </row>
    <row r="81" spans="1:62" hidden="1" x14ac:dyDescent="0.3">
      <c r="A81" s="245"/>
      <c r="B81" s="248">
        <v>76</v>
      </c>
      <c r="C81" s="91" t="e">
        <f>VLOOKUP(B:B,'START_LIST_JUN-ELI'!C:F,2,FALSE)</f>
        <v>#N/A</v>
      </c>
      <c r="D81" s="115" t="e">
        <f>VLOOKUP(B:B,'START_LIST_JUN-ELI'!C:F,4,FALSE)</f>
        <v>#N/A</v>
      </c>
      <c r="E81" s="12"/>
      <c r="F81" s="28"/>
      <c r="G81" s="28"/>
      <c r="H81" s="28"/>
      <c r="I81" s="30"/>
      <c r="J81" s="12"/>
      <c r="K81" s="28"/>
      <c r="L81" s="28"/>
      <c r="M81" s="28"/>
      <c r="N81" s="30"/>
      <c r="O81" s="12"/>
      <c r="P81" s="28"/>
      <c r="Q81" s="28"/>
      <c r="R81" s="28"/>
      <c r="S81" s="32"/>
      <c r="T81" s="16">
        <f t="shared" si="18"/>
        <v>0</v>
      </c>
      <c r="U81" s="197">
        <f t="shared" si="18"/>
        <v>0</v>
      </c>
      <c r="V81" s="197">
        <f t="shared" si="18"/>
        <v>0</v>
      </c>
      <c r="W81" s="197">
        <f t="shared" si="18"/>
        <v>0</v>
      </c>
      <c r="X81" s="198">
        <f t="shared" si="18"/>
        <v>0</v>
      </c>
      <c r="Y81" s="16">
        <f t="shared" si="19"/>
        <v>0</v>
      </c>
      <c r="Z81" s="197">
        <f t="shared" si="19"/>
        <v>0</v>
      </c>
      <c r="AA81" s="197">
        <f t="shared" si="19"/>
        <v>0</v>
      </c>
      <c r="AB81" s="197">
        <f t="shared" si="19"/>
        <v>0</v>
      </c>
      <c r="AC81" s="199">
        <f t="shared" si="19"/>
        <v>0</v>
      </c>
      <c r="AD81" s="60">
        <f t="shared" si="21"/>
        <v>0</v>
      </c>
      <c r="AE81" s="14">
        <f t="shared" si="22"/>
        <v>0</v>
      </c>
      <c r="AF81" s="14">
        <f t="shared" si="23"/>
        <v>0</v>
      </c>
      <c r="AG81" s="15">
        <f t="shared" si="24"/>
        <v>0</v>
      </c>
      <c r="AH81" s="15">
        <f t="shared" si="25"/>
        <v>0</v>
      </c>
      <c r="AI81" s="15">
        <f t="shared" si="26"/>
        <v>0</v>
      </c>
      <c r="AJ81" s="16">
        <f t="shared" si="27"/>
        <v>0</v>
      </c>
      <c r="AK81" s="16">
        <f t="shared" si="28"/>
        <v>0</v>
      </c>
      <c r="AL81" s="16">
        <f t="shared" si="29"/>
        <v>0</v>
      </c>
      <c r="AM81" s="17">
        <f t="shared" si="30"/>
        <v>0</v>
      </c>
      <c r="AN81" s="17">
        <f t="shared" si="31"/>
        <v>0</v>
      </c>
      <c r="AO81" s="17">
        <f t="shared" si="32"/>
        <v>0</v>
      </c>
      <c r="AP81" s="18">
        <f t="shared" si="33"/>
        <v>0</v>
      </c>
      <c r="AQ81" s="18">
        <f t="shared" si="34"/>
        <v>0</v>
      </c>
      <c r="AR81" s="18">
        <f t="shared" si="35"/>
        <v>0</v>
      </c>
      <c r="AS81" s="120">
        <f t="shared" si="36"/>
        <v>0</v>
      </c>
    </row>
    <row r="82" spans="1:62" hidden="1" x14ac:dyDescent="0.3">
      <c r="A82" s="245"/>
      <c r="B82" s="248">
        <v>77</v>
      </c>
      <c r="C82" s="91" t="e">
        <f>VLOOKUP(B:B,'START_LIST_JUN-ELI'!C:F,2,FALSE)</f>
        <v>#N/A</v>
      </c>
      <c r="D82" s="115" t="e">
        <f>VLOOKUP(B:B,'START_LIST_JUN-ELI'!C:F,4,FALSE)</f>
        <v>#N/A</v>
      </c>
      <c r="E82" s="12"/>
      <c r="F82" s="28"/>
      <c r="G82" s="28"/>
      <c r="H82" s="28"/>
      <c r="I82" s="30"/>
      <c r="J82" s="12"/>
      <c r="K82" s="28"/>
      <c r="L82" s="28"/>
      <c r="M82" s="28"/>
      <c r="N82" s="30"/>
      <c r="O82" s="12"/>
      <c r="P82" s="28"/>
      <c r="Q82" s="28"/>
      <c r="R82" s="28"/>
      <c r="S82" s="32"/>
      <c r="T82" s="16">
        <f t="shared" si="18"/>
        <v>0</v>
      </c>
      <c r="U82" s="197">
        <f t="shared" si="18"/>
        <v>0</v>
      </c>
      <c r="V82" s="197">
        <f t="shared" si="18"/>
        <v>0</v>
      </c>
      <c r="W82" s="197">
        <f t="shared" si="18"/>
        <v>0</v>
      </c>
      <c r="X82" s="198">
        <f t="shared" si="18"/>
        <v>0</v>
      </c>
      <c r="Y82" s="16">
        <f t="shared" si="19"/>
        <v>0</v>
      </c>
      <c r="Z82" s="197">
        <f t="shared" si="19"/>
        <v>0</v>
      </c>
      <c r="AA82" s="197">
        <f t="shared" si="19"/>
        <v>0</v>
      </c>
      <c r="AB82" s="197">
        <f t="shared" si="19"/>
        <v>0</v>
      </c>
      <c r="AC82" s="199">
        <f t="shared" si="19"/>
        <v>0</v>
      </c>
      <c r="AD82" s="60">
        <f t="shared" si="21"/>
        <v>0</v>
      </c>
      <c r="AE82" s="14">
        <f t="shared" si="22"/>
        <v>0</v>
      </c>
      <c r="AF82" s="14">
        <f t="shared" si="23"/>
        <v>0</v>
      </c>
      <c r="AG82" s="15">
        <f t="shared" si="24"/>
        <v>0</v>
      </c>
      <c r="AH82" s="15">
        <f t="shared" si="25"/>
        <v>0</v>
      </c>
      <c r="AI82" s="15">
        <f t="shared" si="26"/>
        <v>0</v>
      </c>
      <c r="AJ82" s="16">
        <f t="shared" si="27"/>
        <v>0</v>
      </c>
      <c r="AK82" s="16">
        <f t="shared" si="28"/>
        <v>0</v>
      </c>
      <c r="AL82" s="16">
        <f t="shared" si="29"/>
        <v>0</v>
      </c>
      <c r="AM82" s="17">
        <f t="shared" si="30"/>
        <v>0</v>
      </c>
      <c r="AN82" s="17">
        <f t="shared" si="31"/>
        <v>0</v>
      </c>
      <c r="AO82" s="17">
        <f t="shared" si="32"/>
        <v>0</v>
      </c>
      <c r="AP82" s="18">
        <f t="shared" si="33"/>
        <v>0</v>
      </c>
      <c r="AQ82" s="18">
        <f t="shared" si="34"/>
        <v>0</v>
      </c>
      <c r="AR82" s="18">
        <f t="shared" si="35"/>
        <v>0</v>
      </c>
      <c r="AS82" s="120">
        <f t="shared" si="36"/>
        <v>0</v>
      </c>
    </row>
    <row r="83" spans="1:62" hidden="1" x14ac:dyDescent="0.3">
      <c r="A83" s="245"/>
      <c r="B83" s="248">
        <v>78</v>
      </c>
      <c r="C83" s="91" t="e">
        <f>VLOOKUP(B:B,'START_LIST_JUN-ELI'!C:F,2,FALSE)</f>
        <v>#N/A</v>
      </c>
      <c r="D83" s="115" t="e">
        <f>VLOOKUP(B:B,'START_LIST_JUN-ELI'!C:F,4,FALSE)</f>
        <v>#N/A</v>
      </c>
      <c r="E83" s="12"/>
      <c r="F83" s="28"/>
      <c r="G83" s="28"/>
      <c r="H83" s="28"/>
      <c r="I83" s="30"/>
      <c r="J83" s="12"/>
      <c r="K83" s="28"/>
      <c r="L83" s="28"/>
      <c r="M83" s="28"/>
      <c r="N83" s="30"/>
      <c r="O83" s="12"/>
      <c r="P83" s="28"/>
      <c r="Q83" s="28"/>
      <c r="R83" s="28"/>
      <c r="S83" s="32"/>
      <c r="T83" s="16">
        <f t="shared" si="18"/>
        <v>0</v>
      </c>
      <c r="U83" s="197">
        <f t="shared" si="18"/>
        <v>0</v>
      </c>
      <c r="V83" s="197">
        <f t="shared" si="18"/>
        <v>0</v>
      </c>
      <c r="W83" s="197">
        <f t="shared" si="18"/>
        <v>0</v>
      </c>
      <c r="X83" s="198">
        <f t="shared" si="18"/>
        <v>0</v>
      </c>
      <c r="Y83" s="16">
        <f t="shared" si="19"/>
        <v>0</v>
      </c>
      <c r="Z83" s="197">
        <f t="shared" si="19"/>
        <v>0</v>
      </c>
      <c r="AA83" s="197">
        <f t="shared" si="19"/>
        <v>0</v>
      </c>
      <c r="AB83" s="197">
        <f t="shared" si="19"/>
        <v>0</v>
      </c>
      <c r="AC83" s="199">
        <f t="shared" si="19"/>
        <v>0</v>
      </c>
      <c r="AD83" s="60">
        <f t="shared" si="21"/>
        <v>0</v>
      </c>
      <c r="AE83" s="14">
        <f t="shared" si="22"/>
        <v>0</v>
      </c>
      <c r="AF83" s="14">
        <f t="shared" si="23"/>
        <v>0</v>
      </c>
      <c r="AG83" s="15">
        <f t="shared" si="24"/>
        <v>0</v>
      </c>
      <c r="AH83" s="15">
        <f t="shared" si="25"/>
        <v>0</v>
      </c>
      <c r="AI83" s="15">
        <f t="shared" si="26"/>
        <v>0</v>
      </c>
      <c r="AJ83" s="16">
        <f t="shared" si="27"/>
        <v>0</v>
      </c>
      <c r="AK83" s="16">
        <f t="shared" si="28"/>
        <v>0</v>
      </c>
      <c r="AL83" s="16">
        <f t="shared" si="29"/>
        <v>0</v>
      </c>
      <c r="AM83" s="17">
        <f t="shared" si="30"/>
        <v>0</v>
      </c>
      <c r="AN83" s="17">
        <f t="shared" si="31"/>
        <v>0</v>
      </c>
      <c r="AO83" s="17">
        <f t="shared" si="32"/>
        <v>0</v>
      </c>
      <c r="AP83" s="18">
        <f t="shared" si="33"/>
        <v>0</v>
      </c>
      <c r="AQ83" s="18">
        <f t="shared" si="34"/>
        <v>0</v>
      </c>
      <c r="AR83" s="18">
        <f t="shared" si="35"/>
        <v>0</v>
      </c>
      <c r="AS83" s="120">
        <f t="shared" si="36"/>
        <v>0</v>
      </c>
    </row>
    <row r="84" spans="1:62" hidden="1" x14ac:dyDescent="0.3">
      <c r="A84" s="245"/>
      <c r="B84" s="248">
        <v>79</v>
      </c>
      <c r="C84" s="91" t="e">
        <f>VLOOKUP(B:B,'START_LIST_JUN-ELI'!C:F,2,FALSE)</f>
        <v>#N/A</v>
      </c>
      <c r="D84" s="115" t="e">
        <f>VLOOKUP(B:B,'START_LIST_JUN-ELI'!C:F,4,FALSE)</f>
        <v>#N/A</v>
      </c>
      <c r="E84" s="12"/>
      <c r="F84" s="28"/>
      <c r="G84" s="28"/>
      <c r="H84" s="28"/>
      <c r="I84" s="30"/>
      <c r="J84" s="12"/>
      <c r="K84" s="28"/>
      <c r="L84" s="28"/>
      <c r="M84" s="28"/>
      <c r="N84" s="30"/>
      <c r="O84" s="12"/>
      <c r="P84" s="28"/>
      <c r="Q84" s="28"/>
      <c r="R84" s="28"/>
      <c r="S84" s="32"/>
      <c r="T84" s="16">
        <f t="shared" ref="T84:X90" si="37">+(E84+J84+O84)/3</f>
        <v>0</v>
      </c>
      <c r="U84" s="197">
        <f t="shared" si="37"/>
        <v>0</v>
      </c>
      <c r="V84" s="197">
        <f t="shared" si="37"/>
        <v>0</v>
      </c>
      <c r="W84" s="197">
        <f t="shared" si="37"/>
        <v>0</v>
      </c>
      <c r="X84" s="198">
        <f t="shared" si="37"/>
        <v>0</v>
      </c>
      <c r="Y84" s="16">
        <f t="shared" ref="Y84:AC90" si="38">+(E84+J84+O84+T84)/4</f>
        <v>0</v>
      </c>
      <c r="Z84" s="197">
        <f t="shared" si="38"/>
        <v>0</v>
      </c>
      <c r="AA84" s="197">
        <f t="shared" si="38"/>
        <v>0</v>
      </c>
      <c r="AB84" s="197">
        <f t="shared" si="38"/>
        <v>0</v>
      </c>
      <c r="AC84" s="199">
        <f t="shared" si="38"/>
        <v>0</v>
      </c>
      <c r="AD84" s="60">
        <f t="shared" si="21"/>
        <v>0</v>
      </c>
      <c r="AE84" s="14">
        <f t="shared" si="22"/>
        <v>0</v>
      </c>
      <c r="AF84" s="14">
        <f t="shared" si="23"/>
        <v>0</v>
      </c>
      <c r="AG84" s="15">
        <f t="shared" si="24"/>
        <v>0</v>
      </c>
      <c r="AH84" s="15">
        <f t="shared" si="25"/>
        <v>0</v>
      </c>
      <c r="AI84" s="15">
        <f t="shared" si="26"/>
        <v>0</v>
      </c>
      <c r="AJ84" s="16">
        <f t="shared" si="27"/>
        <v>0</v>
      </c>
      <c r="AK84" s="16">
        <f t="shared" si="28"/>
        <v>0</v>
      </c>
      <c r="AL84" s="16">
        <f t="shared" si="29"/>
        <v>0</v>
      </c>
      <c r="AM84" s="17">
        <f t="shared" si="30"/>
        <v>0</v>
      </c>
      <c r="AN84" s="17">
        <f t="shared" si="31"/>
        <v>0</v>
      </c>
      <c r="AO84" s="17">
        <f t="shared" si="32"/>
        <v>0</v>
      </c>
      <c r="AP84" s="18">
        <f t="shared" si="33"/>
        <v>0</v>
      </c>
      <c r="AQ84" s="18">
        <f t="shared" si="34"/>
        <v>0</v>
      </c>
      <c r="AR84" s="18">
        <f t="shared" si="35"/>
        <v>0</v>
      </c>
      <c r="AS84" s="120">
        <f t="shared" si="36"/>
        <v>0</v>
      </c>
    </row>
    <row r="85" spans="1:62" hidden="1" x14ac:dyDescent="0.3">
      <c r="A85" s="245"/>
      <c r="B85" s="248">
        <v>80</v>
      </c>
      <c r="C85" s="91" t="e">
        <f>VLOOKUP(B:B,'START_LIST_JUN-ELI'!C:F,2,FALSE)</f>
        <v>#N/A</v>
      </c>
      <c r="D85" s="115" t="e">
        <f>VLOOKUP(B:B,'START_LIST_JUN-ELI'!C:F,4,FALSE)</f>
        <v>#N/A</v>
      </c>
      <c r="E85" s="12"/>
      <c r="F85" s="28"/>
      <c r="G85" s="28"/>
      <c r="H85" s="28"/>
      <c r="I85" s="30"/>
      <c r="J85" s="12"/>
      <c r="K85" s="28"/>
      <c r="L85" s="28"/>
      <c r="M85" s="28"/>
      <c r="N85" s="30"/>
      <c r="O85" s="12"/>
      <c r="P85" s="28"/>
      <c r="Q85" s="28"/>
      <c r="R85" s="28"/>
      <c r="S85" s="32"/>
      <c r="T85" s="16">
        <f t="shared" si="37"/>
        <v>0</v>
      </c>
      <c r="U85" s="197">
        <f t="shared" si="37"/>
        <v>0</v>
      </c>
      <c r="V85" s="197">
        <f t="shared" si="37"/>
        <v>0</v>
      </c>
      <c r="W85" s="197">
        <f t="shared" si="37"/>
        <v>0</v>
      </c>
      <c r="X85" s="198">
        <f t="shared" si="37"/>
        <v>0</v>
      </c>
      <c r="Y85" s="16">
        <f t="shared" si="38"/>
        <v>0</v>
      </c>
      <c r="Z85" s="197">
        <f t="shared" si="38"/>
        <v>0</v>
      </c>
      <c r="AA85" s="197">
        <f t="shared" si="38"/>
        <v>0</v>
      </c>
      <c r="AB85" s="197">
        <f t="shared" si="38"/>
        <v>0</v>
      </c>
      <c r="AC85" s="199">
        <f t="shared" si="38"/>
        <v>0</v>
      </c>
      <c r="AD85" s="60">
        <f t="shared" si="21"/>
        <v>0</v>
      </c>
      <c r="AE85" s="14">
        <f t="shared" si="22"/>
        <v>0</v>
      </c>
      <c r="AF85" s="14">
        <f t="shared" si="23"/>
        <v>0</v>
      </c>
      <c r="AG85" s="15">
        <f t="shared" si="24"/>
        <v>0</v>
      </c>
      <c r="AH85" s="15">
        <f t="shared" si="25"/>
        <v>0</v>
      </c>
      <c r="AI85" s="15">
        <f t="shared" si="26"/>
        <v>0</v>
      </c>
      <c r="AJ85" s="16">
        <f t="shared" si="27"/>
        <v>0</v>
      </c>
      <c r="AK85" s="16">
        <f t="shared" si="28"/>
        <v>0</v>
      </c>
      <c r="AL85" s="16">
        <f t="shared" si="29"/>
        <v>0</v>
      </c>
      <c r="AM85" s="17">
        <f t="shared" si="30"/>
        <v>0</v>
      </c>
      <c r="AN85" s="17">
        <f t="shared" si="31"/>
        <v>0</v>
      </c>
      <c r="AO85" s="17">
        <f t="shared" si="32"/>
        <v>0</v>
      </c>
      <c r="AP85" s="18">
        <f t="shared" si="33"/>
        <v>0</v>
      </c>
      <c r="AQ85" s="18">
        <f t="shared" si="34"/>
        <v>0</v>
      </c>
      <c r="AR85" s="18">
        <f t="shared" si="35"/>
        <v>0</v>
      </c>
      <c r="AS85" s="120">
        <f t="shared" si="36"/>
        <v>0</v>
      </c>
    </row>
    <row r="86" spans="1:62" hidden="1" x14ac:dyDescent="0.3">
      <c r="A86" s="245"/>
      <c r="B86" s="248">
        <v>81</v>
      </c>
      <c r="C86" s="91" t="e">
        <f>VLOOKUP(B:B,'START_LIST_JUN-ELI'!C:F,2,FALSE)</f>
        <v>#N/A</v>
      </c>
      <c r="D86" s="115" t="e">
        <f>VLOOKUP(B:B,'START_LIST_JUN-ELI'!C:F,4,FALSE)</f>
        <v>#N/A</v>
      </c>
      <c r="E86" s="12"/>
      <c r="F86" s="28"/>
      <c r="G86" s="28"/>
      <c r="H86" s="28"/>
      <c r="I86" s="30"/>
      <c r="J86" s="12"/>
      <c r="K86" s="28"/>
      <c r="L86" s="28"/>
      <c r="M86" s="28"/>
      <c r="N86" s="30"/>
      <c r="O86" s="12"/>
      <c r="P86" s="28"/>
      <c r="Q86" s="28"/>
      <c r="R86" s="28"/>
      <c r="S86" s="32"/>
      <c r="T86" s="16">
        <f t="shared" si="37"/>
        <v>0</v>
      </c>
      <c r="U86" s="197">
        <f t="shared" si="37"/>
        <v>0</v>
      </c>
      <c r="V86" s="197">
        <f t="shared" si="37"/>
        <v>0</v>
      </c>
      <c r="W86" s="197">
        <f t="shared" si="37"/>
        <v>0</v>
      </c>
      <c r="X86" s="198">
        <f t="shared" si="37"/>
        <v>0</v>
      </c>
      <c r="Y86" s="16">
        <f t="shared" si="38"/>
        <v>0</v>
      </c>
      <c r="Z86" s="197">
        <f t="shared" si="38"/>
        <v>0</v>
      </c>
      <c r="AA86" s="197">
        <f t="shared" si="38"/>
        <v>0</v>
      </c>
      <c r="AB86" s="197">
        <f t="shared" si="38"/>
        <v>0</v>
      </c>
      <c r="AC86" s="199">
        <f t="shared" si="38"/>
        <v>0</v>
      </c>
      <c r="AD86" s="60">
        <f t="shared" si="21"/>
        <v>0</v>
      </c>
      <c r="AE86" s="14">
        <f t="shared" si="22"/>
        <v>0</v>
      </c>
      <c r="AF86" s="14">
        <f t="shared" si="23"/>
        <v>0</v>
      </c>
      <c r="AG86" s="15">
        <f t="shared" si="24"/>
        <v>0</v>
      </c>
      <c r="AH86" s="15">
        <f t="shared" si="25"/>
        <v>0</v>
      </c>
      <c r="AI86" s="15">
        <f t="shared" si="26"/>
        <v>0</v>
      </c>
      <c r="AJ86" s="16">
        <f t="shared" si="27"/>
        <v>0</v>
      </c>
      <c r="AK86" s="16">
        <f t="shared" si="28"/>
        <v>0</v>
      </c>
      <c r="AL86" s="16">
        <f t="shared" si="29"/>
        <v>0</v>
      </c>
      <c r="AM86" s="17">
        <f t="shared" si="30"/>
        <v>0</v>
      </c>
      <c r="AN86" s="17">
        <f t="shared" si="31"/>
        <v>0</v>
      </c>
      <c r="AO86" s="17">
        <f t="shared" si="32"/>
        <v>0</v>
      </c>
      <c r="AP86" s="18">
        <f t="shared" si="33"/>
        <v>0</v>
      </c>
      <c r="AQ86" s="18">
        <f t="shared" si="34"/>
        <v>0</v>
      </c>
      <c r="AR86" s="18">
        <f t="shared" si="35"/>
        <v>0</v>
      </c>
      <c r="AS86" s="120">
        <f t="shared" si="36"/>
        <v>0</v>
      </c>
    </row>
    <row r="87" spans="1:62" hidden="1" x14ac:dyDescent="0.3">
      <c r="A87" s="245"/>
      <c r="B87" s="248">
        <v>82</v>
      </c>
      <c r="C87" s="91" t="e">
        <f>VLOOKUP(B:B,'START_LIST_JUN-ELI'!C:F,2,FALSE)</f>
        <v>#N/A</v>
      </c>
      <c r="D87" s="115" t="e">
        <f>VLOOKUP(B:B,'START_LIST_JUN-ELI'!C:F,4,FALSE)</f>
        <v>#N/A</v>
      </c>
      <c r="E87" s="12"/>
      <c r="F87" s="28"/>
      <c r="G87" s="28"/>
      <c r="H87" s="28"/>
      <c r="I87" s="30"/>
      <c r="J87" s="12"/>
      <c r="K87" s="28"/>
      <c r="L87" s="28"/>
      <c r="M87" s="28"/>
      <c r="N87" s="30"/>
      <c r="O87" s="12"/>
      <c r="P87" s="28"/>
      <c r="Q87" s="28"/>
      <c r="R87" s="28"/>
      <c r="S87" s="32"/>
      <c r="T87" s="16">
        <f t="shared" si="37"/>
        <v>0</v>
      </c>
      <c r="U87" s="197">
        <f t="shared" si="37"/>
        <v>0</v>
      </c>
      <c r="V87" s="197">
        <f t="shared" si="37"/>
        <v>0</v>
      </c>
      <c r="W87" s="197">
        <f t="shared" si="37"/>
        <v>0</v>
      </c>
      <c r="X87" s="198">
        <f t="shared" si="37"/>
        <v>0</v>
      </c>
      <c r="Y87" s="16">
        <f t="shared" si="38"/>
        <v>0</v>
      </c>
      <c r="Z87" s="197">
        <f t="shared" si="38"/>
        <v>0</v>
      </c>
      <c r="AA87" s="197">
        <f t="shared" si="38"/>
        <v>0</v>
      </c>
      <c r="AB87" s="197">
        <f t="shared" si="38"/>
        <v>0</v>
      </c>
      <c r="AC87" s="199">
        <f t="shared" si="38"/>
        <v>0</v>
      </c>
      <c r="AD87" s="60">
        <f t="shared" si="21"/>
        <v>0</v>
      </c>
      <c r="AE87" s="14">
        <f t="shared" si="22"/>
        <v>0</v>
      </c>
      <c r="AF87" s="14">
        <f t="shared" si="23"/>
        <v>0</v>
      </c>
      <c r="AG87" s="15">
        <f t="shared" si="24"/>
        <v>0</v>
      </c>
      <c r="AH87" s="15">
        <f t="shared" si="25"/>
        <v>0</v>
      </c>
      <c r="AI87" s="15">
        <f t="shared" si="26"/>
        <v>0</v>
      </c>
      <c r="AJ87" s="16">
        <f t="shared" si="27"/>
        <v>0</v>
      </c>
      <c r="AK87" s="16">
        <f t="shared" si="28"/>
        <v>0</v>
      </c>
      <c r="AL87" s="16">
        <f t="shared" si="29"/>
        <v>0</v>
      </c>
      <c r="AM87" s="17">
        <f t="shared" si="30"/>
        <v>0</v>
      </c>
      <c r="AN87" s="17">
        <f t="shared" si="31"/>
        <v>0</v>
      </c>
      <c r="AO87" s="17">
        <f t="shared" si="32"/>
        <v>0</v>
      </c>
      <c r="AP87" s="18">
        <f t="shared" si="33"/>
        <v>0</v>
      </c>
      <c r="AQ87" s="18">
        <f t="shared" si="34"/>
        <v>0</v>
      </c>
      <c r="AR87" s="18">
        <f t="shared" si="35"/>
        <v>0</v>
      </c>
      <c r="AS87" s="120">
        <f t="shared" si="36"/>
        <v>0</v>
      </c>
    </row>
    <row r="88" spans="1:62" s="11" customFormat="1" ht="17.25" hidden="1" customHeight="1" thickBot="1" x14ac:dyDescent="0.35">
      <c r="A88" s="245"/>
      <c r="B88" s="248">
        <v>83</v>
      </c>
      <c r="C88" s="91" t="e">
        <f>VLOOKUP(B:B,'START_LIST_JUN-ELI'!C:F,2,FALSE)</f>
        <v>#N/A</v>
      </c>
      <c r="D88" s="115" t="e">
        <f>VLOOKUP(B:B,'START_LIST_JUN-ELI'!C:F,4,FALSE)</f>
        <v>#N/A</v>
      </c>
      <c r="E88" s="12"/>
      <c r="F88" s="28"/>
      <c r="G88" s="28"/>
      <c r="H88" s="28"/>
      <c r="I88" s="30"/>
      <c r="J88" s="12"/>
      <c r="K88" s="28"/>
      <c r="L88" s="28"/>
      <c r="M88" s="28"/>
      <c r="N88" s="30"/>
      <c r="O88" s="12"/>
      <c r="P88" s="28"/>
      <c r="Q88" s="28"/>
      <c r="R88" s="28"/>
      <c r="S88" s="32"/>
      <c r="T88" s="16">
        <f t="shared" si="37"/>
        <v>0</v>
      </c>
      <c r="U88" s="197">
        <f t="shared" si="37"/>
        <v>0</v>
      </c>
      <c r="V88" s="197">
        <f t="shared" si="37"/>
        <v>0</v>
      </c>
      <c r="W88" s="197">
        <f t="shared" si="37"/>
        <v>0</v>
      </c>
      <c r="X88" s="198">
        <f t="shared" si="37"/>
        <v>0</v>
      </c>
      <c r="Y88" s="16">
        <f t="shared" si="38"/>
        <v>0</v>
      </c>
      <c r="Z88" s="197">
        <f t="shared" si="38"/>
        <v>0</v>
      </c>
      <c r="AA88" s="197">
        <f t="shared" si="38"/>
        <v>0</v>
      </c>
      <c r="AB88" s="197">
        <f t="shared" si="38"/>
        <v>0</v>
      </c>
      <c r="AC88" s="199">
        <f t="shared" si="38"/>
        <v>0</v>
      </c>
      <c r="AD88" s="60">
        <f t="shared" si="21"/>
        <v>0</v>
      </c>
      <c r="AE88" s="14">
        <f t="shared" si="22"/>
        <v>0</v>
      </c>
      <c r="AF88" s="14">
        <f t="shared" si="23"/>
        <v>0</v>
      </c>
      <c r="AG88" s="15">
        <f t="shared" si="24"/>
        <v>0</v>
      </c>
      <c r="AH88" s="15">
        <f t="shared" si="25"/>
        <v>0</v>
      </c>
      <c r="AI88" s="15">
        <f t="shared" si="26"/>
        <v>0</v>
      </c>
      <c r="AJ88" s="16">
        <f t="shared" si="27"/>
        <v>0</v>
      </c>
      <c r="AK88" s="16">
        <f t="shared" si="28"/>
        <v>0</v>
      </c>
      <c r="AL88" s="16">
        <f t="shared" si="29"/>
        <v>0</v>
      </c>
      <c r="AM88" s="17">
        <f t="shared" si="30"/>
        <v>0</v>
      </c>
      <c r="AN88" s="17">
        <f t="shared" si="31"/>
        <v>0</v>
      </c>
      <c r="AO88" s="17">
        <f t="shared" si="32"/>
        <v>0</v>
      </c>
      <c r="AP88" s="18">
        <f t="shared" si="33"/>
        <v>0</v>
      </c>
      <c r="AQ88" s="18">
        <f t="shared" si="34"/>
        <v>0</v>
      </c>
      <c r="AR88" s="18">
        <f t="shared" si="35"/>
        <v>0</v>
      </c>
      <c r="AS88" s="120">
        <f t="shared" si="36"/>
        <v>0</v>
      </c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</row>
    <row r="89" spans="1:62" hidden="1" x14ac:dyDescent="0.3">
      <c r="A89" s="245"/>
      <c r="B89" s="248">
        <v>84</v>
      </c>
      <c r="C89" s="91" t="e">
        <f>VLOOKUP(B:B,'START_LIST_JUN-ELI'!C:F,2,FALSE)</f>
        <v>#N/A</v>
      </c>
      <c r="D89" s="115" t="e">
        <f>VLOOKUP(B:B,'START_LIST_JUN-ELI'!C:F,4,FALSE)</f>
        <v>#N/A</v>
      </c>
      <c r="E89" s="12"/>
      <c r="F89" s="28"/>
      <c r="G89" s="28"/>
      <c r="H89" s="28"/>
      <c r="I89" s="30"/>
      <c r="J89" s="12"/>
      <c r="K89" s="28"/>
      <c r="L89" s="28"/>
      <c r="M89" s="28"/>
      <c r="N89" s="30"/>
      <c r="O89" s="12"/>
      <c r="P89" s="28"/>
      <c r="Q89" s="28"/>
      <c r="R89" s="28"/>
      <c r="S89" s="32"/>
      <c r="T89" s="16">
        <f t="shared" si="37"/>
        <v>0</v>
      </c>
      <c r="U89" s="197">
        <f t="shared" si="37"/>
        <v>0</v>
      </c>
      <c r="V89" s="197">
        <f t="shared" si="37"/>
        <v>0</v>
      </c>
      <c r="W89" s="197">
        <f t="shared" si="37"/>
        <v>0</v>
      </c>
      <c r="X89" s="198">
        <f t="shared" si="37"/>
        <v>0</v>
      </c>
      <c r="Y89" s="16">
        <f t="shared" si="38"/>
        <v>0</v>
      </c>
      <c r="Z89" s="197">
        <f t="shared" si="38"/>
        <v>0</v>
      </c>
      <c r="AA89" s="197">
        <f t="shared" si="38"/>
        <v>0</v>
      </c>
      <c r="AB89" s="197">
        <f t="shared" si="38"/>
        <v>0</v>
      </c>
      <c r="AC89" s="199">
        <f t="shared" si="38"/>
        <v>0</v>
      </c>
      <c r="AD89" s="60">
        <f t="shared" si="21"/>
        <v>0</v>
      </c>
      <c r="AE89" s="14">
        <f t="shared" si="22"/>
        <v>0</v>
      </c>
      <c r="AF89" s="14">
        <f t="shared" si="23"/>
        <v>0</v>
      </c>
      <c r="AG89" s="15">
        <f t="shared" si="24"/>
        <v>0</v>
      </c>
      <c r="AH89" s="15">
        <f t="shared" si="25"/>
        <v>0</v>
      </c>
      <c r="AI89" s="15">
        <f t="shared" si="26"/>
        <v>0</v>
      </c>
      <c r="AJ89" s="16">
        <f t="shared" si="27"/>
        <v>0</v>
      </c>
      <c r="AK89" s="16">
        <f t="shared" si="28"/>
        <v>0</v>
      </c>
      <c r="AL89" s="16">
        <f t="shared" si="29"/>
        <v>0</v>
      </c>
      <c r="AM89" s="17">
        <f t="shared" si="30"/>
        <v>0</v>
      </c>
      <c r="AN89" s="17">
        <f t="shared" si="31"/>
        <v>0</v>
      </c>
      <c r="AO89" s="17">
        <f t="shared" si="32"/>
        <v>0</v>
      </c>
      <c r="AP89" s="18">
        <f t="shared" si="33"/>
        <v>0</v>
      </c>
      <c r="AQ89" s="18">
        <f t="shared" si="34"/>
        <v>0</v>
      </c>
      <c r="AR89" s="18">
        <f t="shared" si="35"/>
        <v>0</v>
      </c>
      <c r="AS89" s="120">
        <f t="shared" si="36"/>
        <v>0</v>
      </c>
    </row>
    <row r="90" spans="1:62" hidden="1" x14ac:dyDescent="0.3">
      <c r="A90" s="245"/>
      <c r="B90" s="248">
        <v>85</v>
      </c>
      <c r="C90" s="91" t="e">
        <f>VLOOKUP(B:B,'START_LIST_JUN-ELI'!C:F,2,FALSE)</f>
        <v>#N/A</v>
      </c>
      <c r="D90" s="115" t="e">
        <f>VLOOKUP(B:B,'START_LIST_JUN-ELI'!C:F,4,FALSE)</f>
        <v>#N/A</v>
      </c>
      <c r="E90" s="12"/>
      <c r="F90" s="28"/>
      <c r="G90" s="28"/>
      <c r="H90" s="28"/>
      <c r="I90" s="30"/>
      <c r="J90" s="12"/>
      <c r="K90" s="28"/>
      <c r="L90" s="28"/>
      <c r="M90" s="28"/>
      <c r="N90" s="30"/>
      <c r="O90" s="12"/>
      <c r="P90" s="28"/>
      <c r="Q90" s="28"/>
      <c r="R90" s="28"/>
      <c r="S90" s="32"/>
      <c r="T90" s="16">
        <f t="shared" si="37"/>
        <v>0</v>
      </c>
      <c r="U90" s="197">
        <f t="shared" si="37"/>
        <v>0</v>
      </c>
      <c r="V90" s="197">
        <f t="shared" si="37"/>
        <v>0</v>
      </c>
      <c r="W90" s="197">
        <f t="shared" si="37"/>
        <v>0</v>
      </c>
      <c r="X90" s="198">
        <f t="shared" si="37"/>
        <v>0</v>
      </c>
      <c r="Y90" s="16">
        <f t="shared" si="38"/>
        <v>0</v>
      </c>
      <c r="Z90" s="197">
        <f t="shared" si="38"/>
        <v>0</v>
      </c>
      <c r="AA90" s="197">
        <f t="shared" si="38"/>
        <v>0</v>
      </c>
      <c r="AB90" s="197">
        <f t="shared" si="38"/>
        <v>0</v>
      </c>
      <c r="AC90" s="199">
        <f t="shared" si="38"/>
        <v>0</v>
      </c>
      <c r="AD90" s="60">
        <f t="shared" si="21"/>
        <v>0</v>
      </c>
      <c r="AE90" s="14">
        <f t="shared" si="22"/>
        <v>0</v>
      </c>
      <c r="AF90" s="14">
        <f t="shared" si="23"/>
        <v>0</v>
      </c>
      <c r="AG90" s="15">
        <f t="shared" si="24"/>
        <v>0</v>
      </c>
      <c r="AH90" s="15">
        <f t="shared" si="25"/>
        <v>0</v>
      </c>
      <c r="AI90" s="15">
        <f t="shared" si="26"/>
        <v>0</v>
      </c>
      <c r="AJ90" s="16">
        <f t="shared" si="27"/>
        <v>0</v>
      </c>
      <c r="AK90" s="16">
        <f t="shared" si="28"/>
        <v>0</v>
      </c>
      <c r="AL90" s="16">
        <f t="shared" si="29"/>
        <v>0</v>
      </c>
      <c r="AM90" s="17">
        <f t="shared" si="30"/>
        <v>0</v>
      </c>
      <c r="AN90" s="17">
        <f t="shared" si="31"/>
        <v>0</v>
      </c>
      <c r="AO90" s="17">
        <f t="shared" si="32"/>
        <v>0</v>
      </c>
      <c r="AP90" s="18">
        <f t="shared" si="33"/>
        <v>0</v>
      </c>
      <c r="AQ90" s="18">
        <f t="shared" si="34"/>
        <v>0</v>
      </c>
      <c r="AR90" s="18">
        <f t="shared" si="35"/>
        <v>0</v>
      </c>
      <c r="AS90" s="120">
        <f t="shared" si="36"/>
        <v>0</v>
      </c>
    </row>
    <row r="91" spans="1:62" hidden="1" x14ac:dyDescent="0.3">
      <c r="A91" s="245"/>
      <c r="B91" s="248">
        <v>86</v>
      </c>
      <c r="C91" s="91" t="e">
        <f>VLOOKUP(B:B,'START_LIST_JUN-ELI'!C:F,2,FALSE)</f>
        <v>#N/A</v>
      </c>
      <c r="D91" s="115" t="e">
        <f>VLOOKUP(B:B,'START_LIST_JUN-ELI'!C:F,4,FALSE)</f>
        <v>#N/A</v>
      </c>
      <c r="E91" s="12"/>
      <c r="F91" s="28"/>
      <c r="G91" s="28"/>
      <c r="H91" s="28"/>
      <c r="I91" s="30"/>
      <c r="J91" s="12"/>
      <c r="K91" s="28"/>
      <c r="L91" s="28"/>
      <c r="M91" s="28"/>
      <c r="N91" s="30"/>
      <c r="O91" s="12"/>
      <c r="P91" s="28"/>
      <c r="Q91" s="28"/>
      <c r="R91" s="28"/>
      <c r="S91" s="32"/>
      <c r="T91" s="16">
        <f t="shared" ref="T91:T154" si="39">+(E91+J91+O91)/3</f>
        <v>0</v>
      </c>
      <c r="U91" s="197">
        <f t="shared" ref="U91:U154" si="40">+(F91+K91+P91)/3</f>
        <v>0</v>
      </c>
      <c r="V91" s="197">
        <f t="shared" ref="V91:V154" si="41">+(G91+L91+Q91)/3</f>
        <v>0</v>
      </c>
      <c r="W91" s="197">
        <f t="shared" ref="W91:W154" si="42">+(H91+M91+R91)/3</f>
        <v>0</v>
      </c>
      <c r="X91" s="198">
        <f t="shared" ref="X91:X154" si="43">+(I91+N91+S91)/3</f>
        <v>0</v>
      </c>
      <c r="Y91" s="16">
        <f t="shared" ref="Y91:Y154" si="44">+(E91+J91+O91+T91)/4</f>
        <v>0</v>
      </c>
      <c r="Z91" s="197">
        <f t="shared" ref="Z91:Z154" si="45">+(F91+K91+P91+U91)/4</f>
        <v>0</v>
      </c>
      <c r="AA91" s="197">
        <f t="shared" ref="AA91:AA154" si="46">+(G91+L91+Q91+V91)/4</f>
        <v>0</v>
      </c>
      <c r="AB91" s="197">
        <f t="shared" ref="AB91:AB154" si="47">+(H91+M91+R91+W91)/4</f>
        <v>0</v>
      </c>
      <c r="AC91" s="199">
        <f t="shared" ref="AC91:AC154" si="48">+(I91+N91+S91+X91)/4</f>
        <v>0</v>
      </c>
      <c r="AD91" s="60">
        <f t="shared" ref="AD91:AD154" si="49">MAX(E91,J91,O91,T91,Y91)</f>
        <v>0</v>
      </c>
      <c r="AE91" s="14">
        <f t="shared" ref="AE91:AE154" si="50">MIN(E91,J91,O91,T91,Y91)</f>
        <v>0</v>
      </c>
      <c r="AF91" s="14">
        <f t="shared" ref="AF91:AF154" si="51">(SUM(E91,J91,O91,T91,Y91)-AD91-AE91)/3</f>
        <v>0</v>
      </c>
      <c r="AG91" s="15">
        <f t="shared" ref="AG91:AG154" si="52">MAX(F91,K91,P91,U91,Z91)</f>
        <v>0</v>
      </c>
      <c r="AH91" s="15">
        <f t="shared" ref="AH91:AH154" si="53">MIN(F91,K91,P91,U91,Z91)</f>
        <v>0</v>
      </c>
      <c r="AI91" s="15">
        <f t="shared" ref="AI91:AI154" si="54">(SUM(F91,K91,P91,U91,Z91)-AG91-AH91)/3</f>
        <v>0</v>
      </c>
      <c r="AJ91" s="16">
        <f t="shared" ref="AJ91:AJ154" si="55">MAX(G91,L91,Q91,V91,AA91)</f>
        <v>0</v>
      </c>
      <c r="AK91" s="16">
        <f t="shared" ref="AK91:AK154" si="56">MIN(G91,L91,Q91,V91,AA91)</f>
        <v>0</v>
      </c>
      <c r="AL91" s="16">
        <f t="shared" ref="AL91:AL154" si="57">(SUM(G91,L91,Q91,V91,AA91)-AJ91-AK91)/3</f>
        <v>0</v>
      </c>
      <c r="AM91" s="17">
        <f t="shared" ref="AM91:AM154" si="58">MAX(H91,M91,R91,W91,AB91)</f>
        <v>0</v>
      </c>
      <c r="AN91" s="17">
        <f t="shared" ref="AN91:AN154" si="59">MIN(H91,M91,R91,W91,AB91)</f>
        <v>0</v>
      </c>
      <c r="AO91" s="17">
        <f t="shared" ref="AO91:AO154" si="60">(SUM(H91,M91,R91,W91,AB91)-AM91-AN91)/3</f>
        <v>0</v>
      </c>
      <c r="AP91" s="18">
        <f t="shared" si="33"/>
        <v>0</v>
      </c>
      <c r="AQ91" s="18">
        <f t="shared" si="34"/>
        <v>0</v>
      </c>
      <c r="AR91" s="18">
        <f t="shared" si="35"/>
        <v>0</v>
      </c>
      <c r="AS91" s="120">
        <f t="shared" si="36"/>
        <v>0</v>
      </c>
    </row>
    <row r="92" spans="1:62" hidden="1" x14ac:dyDescent="0.3">
      <c r="A92" s="245"/>
      <c r="B92" s="248">
        <v>87</v>
      </c>
      <c r="C92" s="91" t="e">
        <f>VLOOKUP(B:B,'START_LIST_JUN-ELI'!C:F,2,FALSE)</f>
        <v>#N/A</v>
      </c>
      <c r="D92" s="115" t="e">
        <f>VLOOKUP(B:B,'START_LIST_JUN-ELI'!C:F,4,FALSE)</f>
        <v>#N/A</v>
      </c>
      <c r="E92" s="12"/>
      <c r="F92" s="28"/>
      <c r="G92" s="28"/>
      <c r="H92" s="28"/>
      <c r="I92" s="30"/>
      <c r="J92" s="12"/>
      <c r="K92" s="28"/>
      <c r="L92" s="28"/>
      <c r="M92" s="28"/>
      <c r="N92" s="30"/>
      <c r="O92" s="12"/>
      <c r="P92" s="28"/>
      <c r="Q92" s="28"/>
      <c r="R92" s="28"/>
      <c r="S92" s="32"/>
      <c r="T92" s="16">
        <f t="shared" si="39"/>
        <v>0</v>
      </c>
      <c r="U92" s="197">
        <f t="shared" si="40"/>
        <v>0</v>
      </c>
      <c r="V92" s="197">
        <f t="shared" si="41"/>
        <v>0</v>
      </c>
      <c r="W92" s="197">
        <f t="shared" si="42"/>
        <v>0</v>
      </c>
      <c r="X92" s="198">
        <f t="shared" si="43"/>
        <v>0</v>
      </c>
      <c r="Y92" s="16">
        <f t="shared" si="44"/>
        <v>0</v>
      </c>
      <c r="Z92" s="197">
        <f t="shared" si="45"/>
        <v>0</v>
      </c>
      <c r="AA92" s="197">
        <f t="shared" si="46"/>
        <v>0</v>
      </c>
      <c r="AB92" s="197">
        <f t="shared" si="47"/>
        <v>0</v>
      </c>
      <c r="AC92" s="199">
        <f t="shared" si="48"/>
        <v>0</v>
      </c>
      <c r="AD92" s="60">
        <f t="shared" si="49"/>
        <v>0</v>
      </c>
      <c r="AE92" s="14">
        <f t="shared" si="50"/>
        <v>0</v>
      </c>
      <c r="AF92" s="14">
        <f t="shared" si="51"/>
        <v>0</v>
      </c>
      <c r="AG92" s="15">
        <f t="shared" si="52"/>
        <v>0</v>
      </c>
      <c r="AH92" s="15">
        <f t="shared" si="53"/>
        <v>0</v>
      </c>
      <c r="AI92" s="15">
        <f t="shared" si="54"/>
        <v>0</v>
      </c>
      <c r="AJ92" s="16">
        <f t="shared" si="55"/>
        <v>0</v>
      </c>
      <c r="AK92" s="16">
        <f t="shared" si="56"/>
        <v>0</v>
      </c>
      <c r="AL92" s="16">
        <f t="shared" si="57"/>
        <v>0</v>
      </c>
      <c r="AM92" s="17">
        <f t="shared" si="58"/>
        <v>0</v>
      </c>
      <c r="AN92" s="17">
        <f t="shared" si="59"/>
        <v>0</v>
      </c>
      <c r="AO92" s="17">
        <f t="shared" si="60"/>
        <v>0</v>
      </c>
      <c r="AP92" s="18">
        <f t="shared" si="33"/>
        <v>0</v>
      </c>
      <c r="AQ92" s="18">
        <f t="shared" si="34"/>
        <v>0</v>
      </c>
      <c r="AR92" s="18">
        <f t="shared" si="35"/>
        <v>0</v>
      </c>
      <c r="AS92" s="120">
        <f t="shared" si="36"/>
        <v>0</v>
      </c>
    </row>
    <row r="93" spans="1:62" hidden="1" x14ac:dyDescent="0.3">
      <c r="A93" s="245"/>
      <c r="B93" s="248">
        <v>88</v>
      </c>
      <c r="C93" s="91" t="e">
        <f>VLOOKUP(B:B,'START_LIST_JUN-ELI'!C:F,2,FALSE)</f>
        <v>#N/A</v>
      </c>
      <c r="D93" s="115" t="e">
        <f>VLOOKUP(B:B,'START_LIST_JUN-ELI'!C:F,4,FALSE)</f>
        <v>#N/A</v>
      </c>
      <c r="E93" s="12"/>
      <c r="F93" s="28"/>
      <c r="G93" s="28"/>
      <c r="H93" s="28"/>
      <c r="I93" s="30"/>
      <c r="J93" s="12"/>
      <c r="K93" s="28"/>
      <c r="L93" s="28"/>
      <c r="M93" s="28"/>
      <c r="N93" s="30"/>
      <c r="O93" s="12"/>
      <c r="P93" s="28"/>
      <c r="Q93" s="28"/>
      <c r="R93" s="28"/>
      <c r="S93" s="32"/>
      <c r="T93" s="16">
        <f t="shared" si="39"/>
        <v>0</v>
      </c>
      <c r="U93" s="197">
        <f t="shared" si="40"/>
        <v>0</v>
      </c>
      <c r="V93" s="197">
        <f t="shared" si="41"/>
        <v>0</v>
      </c>
      <c r="W93" s="197">
        <f t="shared" si="42"/>
        <v>0</v>
      </c>
      <c r="X93" s="198">
        <f t="shared" si="43"/>
        <v>0</v>
      </c>
      <c r="Y93" s="16">
        <f t="shared" si="44"/>
        <v>0</v>
      </c>
      <c r="Z93" s="197">
        <f t="shared" si="45"/>
        <v>0</v>
      </c>
      <c r="AA93" s="197">
        <f t="shared" si="46"/>
        <v>0</v>
      </c>
      <c r="AB93" s="197">
        <f t="shared" si="47"/>
        <v>0</v>
      </c>
      <c r="AC93" s="199">
        <f t="shared" si="48"/>
        <v>0</v>
      </c>
      <c r="AD93" s="60">
        <f t="shared" si="49"/>
        <v>0</v>
      </c>
      <c r="AE93" s="14">
        <f t="shared" si="50"/>
        <v>0</v>
      </c>
      <c r="AF93" s="14">
        <f t="shared" si="51"/>
        <v>0</v>
      </c>
      <c r="AG93" s="15">
        <f t="shared" si="52"/>
        <v>0</v>
      </c>
      <c r="AH93" s="15">
        <f t="shared" si="53"/>
        <v>0</v>
      </c>
      <c r="AI93" s="15">
        <f t="shared" si="54"/>
        <v>0</v>
      </c>
      <c r="AJ93" s="16">
        <f t="shared" si="55"/>
        <v>0</v>
      </c>
      <c r="AK93" s="16">
        <f t="shared" si="56"/>
        <v>0</v>
      </c>
      <c r="AL93" s="16">
        <f t="shared" si="57"/>
        <v>0</v>
      </c>
      <c r="AM93" s="17">
        <f t="shared" si="58"/>
        <v>0</v>
      </c>
      <c r="AN93" s="17">
        <f t="shared" si="59"/>
        <v>0</v>
      </c>
      <c r="AO93" s="17">
        <f t="shared" si="60"/>
        <v>0</v>
      </c>
      <c r="AP93" s="18">
        <f t="shared" si="33"/>
        <v>0</v>
      </c>
      <c r="AQ93" s="18">
        <f t="shared" si="34"/>
        <v>0</v>
      </c>
      <c r="AR93" s="18">
        <f t="shared" si="35"/>
        <v>0</v>
      </c>
      <c r="AS93" s="120">
        <f t="shared" si="36"/>
        <v>0</v>
      </c>
    </row>
    <row r="94" spans="1:62" hidden="1" x14ac:dyDescent="0.3">
      <c r="A94" s="245"/>
      <c r="B94" s="248">
        <v>89</v>
      </c>
      <c r="C94" s="91" t="e">
        <f>VLOOKUP(B:B,'START_LIST_JUN-ELI'!C:F,2,FALSE)</f>
        <v>#N/A</v>
      </c>
      <c r="D94" s="115" t="e">
        <f>VLOOKUP(B:B,'START_LIST_JUN-ELI'!C:F,4,FALSE)</f>
        <v>#N/A</v>
      </c>
      <c r="E94" s="12"/>
      <c r="F94" s="28"/>
      <c r="G94" s="28"/>
      <c r="H94" s="28"/>
      <c r="I94" s="30"/>
      <c r="J94" s="12"/>
      <c r="K94" s="28"/>
      <c r="L94" s="28"/>
      <c r="M94" s="28"/>
      <c r="N94" s="30"/>
      <c r="O94" s="12"/>
      <c r="P94" s="28"/>
      <c r="Q94" s="28"/>
      <c r="R94" s="28"/>
      <c r="S94" s="32"/>
      <c r="T94" s="16">
        <f t="shared" si="39"/>
        <v>0</v>
      </c>
      <c r="U94" s="197">
        <f t="shared" si="40"/>
        <v>0</v>
      </c>
      <c r="V94" s="197">
        <f t="shared" si="41"/>
        <v>0</v>
      </c>
      <c r="W94" s="197">
        <f t="shared" si="42"/>
        <v>0</v>
      </c>
      <c r="X94" s="198">
        <f t="shared" si="43"/>
        <v>0</v>
      </c>
      <c r="Y94" s="16">
        <f t="shared" si="44"/>
        <v>0</v>
      </c>
      <c r="Z94" s="197">
        <f t="shared" si="45"/>
        <v>0</v>
      </c>
      <c r="AA94" s="197">
        <f t="shared" si="46"/>
        <v>0</v>
      </c>
      <c r="AB94" s="197">
        <f t="shared" si="47"/>
        <v>0</v>
      </c>
      <c r="AC94" s="199">
        <f t="shared" si="48"/>
        <v>0</v>
      </c>
      <c r="AD94" s="60">
        <f t="shared" si="49"/>
        <v>0</v>
      </c>
      <c r="AE94" s="14">
        <f t="shared" si="50"/>
        <v>0</v>
      </c>
      <c r="AF94" s="14">
        <f t="shared" si="51"/>
        <v>0</v>
      </c>
      <c r="AG94" s="15">
        <f t="shared" si="52"/>
        <v>0</v>
      </c>
      <c r="AH94" s="15">
        <f t="shared" si="53"/>
        <v>0</v>
      </c>
      <c r="AI94" s="15">
        <f t="shared" si="54"/>
        <v>0</v>
      </c>
      <c r="AJ94" s="16">
        <f t="shared" si="55"/>
        <v>0</v>
      </c>
      <c r="AK94" s="16">
        <f t="shared" si="56"/>
        <v>0</v>
      </c>
      <c r="AL94" s="16">
        <f t="shared" si="57"/>
        <v>0</v>
      </c>
      <c r="AM94" s="17">
        <f t="shared" si="58"/>
        <v>0</v>
      </c>
      <c r="AN94" s="17">
        <f t="shared" si="59"/>
        <v>0</v>
      </c>
      <c r="AO94" s="17">
        <f t="shared" si="60"/>
        <v>0</v>
      </c>
      <c r="AP94" s="18">
        <f t="shared" si="33"/>
        <v>0</v>
      </c>
      <c r="AQ94" s="18">
        <f t="shared" si="34"/>
        <v>0</v>
      </c>
      <c r="AR94" s="18">
        <f t="shared" si="35"/>
        <v>0</v>
      </c>
      <c r="AS94" s="120">
        <f t="shared" si="36"/>
        <v>0</v>
      </c>
    </row>
    <row r="95" spans="1:62" hidden="1" x14ac:dyDescent="0.3">
      <c r="A95" s="245"/>
      <c r="B95" s="248">
        <v>90</v>
      </c>
      <c r="C95" s="91" t="e">
        <f>VLOOKUP(B:B,'START_LIST_JUN-ELI'!C:F,2,FALSE)</f>
        <v>#N/A</v>
      </c>
      <c r="D95" s="115" t="e">
        <f>VLOOKUP(B:B,'START_LIST_JUN-ELI'!C:F,4,FALSE)</f>
        <v>#N/A</v>
      </c>
      <c r="E95" s="12"/>
      <c r="F95" s="28"/>
      <c r="G95" s="28"/>
      <c r="H95" s="28"/>
      <c r="I95" s="30"/>
      <c r="J95" s="12"/>
      <c r="K95" s="28"/>
      <c r="L95" s="28"/>
      <c r="M95" s="28"/>
      <c r="N95" s="30"/>
      <c r="O95" s="12"/>
      <c r="P95" s="28"/>
      <c r="Q95" s="28"/>
      <c r="R95" s="28"/>
      <c r="S95" s="32"/>
      <c r="T95" s="16">
        <f t="shared" si="39"/>
        <v>0</v>
      </c>
      <c r="U95" s="197">
        <f t="shared" si="40"/>
        <v>0</v>
      </c>
      <c r="V95" s="197">
        <f t="shared" si="41"/>
        <v>0</v>
      </c>
      <c r="W95" s="197">
        <f t="shared" si="42"/>
        <v>0</v>
      </c>
      <c r="X95" s="198">
        <f t="shared" si="43"/>
        <v>0</v>
      </c>
      <c r="Y95" s="16">
        <f t="shared" si="44"/>
        <v>0</v>
      </c>
      <c r="Z95" s="197">
        <f t="shared" si="45"/>
        <v>0</v>
      </c>
      <c r="AA95" s="197">
        <f t="shared" si="46"/>
        <v>0</v>
      </c>
      <c r="AB95" s="197">
        <f t="shared" si="47"/>
        <v>0</v>
      </c>
      <c r="AC95" s="199">
        <f t="shared" si="48"/>
        <v>0</v>
      </c>
      <c r="AD95" s="60">
        <f t="shared" si="49"/>
        <v>0</v>
      </c>
      <c r="AE95" s="14">
        <f t="shared" si="50"/>
        <v>0</v>
      </c>
      <c r="AF95" s="14">
        <f t="shared" si="51"/>
        <v>0</v>
      </c>
      <c r="AG95" s="15">
        <f t="shared" si="52"/>
        <v>0</v>
      </c>
      <c r="AH95" s="15">
        <f t="shared" si="53"/>
        <v>0</v>
      </c>
      <c r="AI95" s="15">
        <f t="shared" si="54"/>
        <v>0</v>
      </c>
      <c r="AJ95" s="16">
        <f t="shared" si="55"/>
        <v>0</v>
      </c>
      <c r="AK95" s="16">
        <f t="shared" si="56"/>
        <v>0</v>
      </c>
      <c r="AL95" s="16">
        <f t="shared" si="57"/>
        <v>0</v>
      </c>
      <c r="AM95" s="17">
        <f t="shared" si="58"/>
        <v>0</v>
      </c>
      <c r="AN95" s="17">
        <f t="shared" si="59"/>
        <v>0</v>
      </c>
      <c r="AO95" s="17">
        <f t="shared" si="60"/>
        <v>0</v>
      </c>
      <c r="AP95" s="18">
        <f t="shared" si="33"/>
        <v>0</v>
      </c>
      <c r="AQ95" s="18">
        <f t="shared" si="34"/>
        <v>0</v>
      </c>
      <c r="AR95" s="18">
        <f t="shared" si="35"/>
        <v>0</v>
      </c>
      <c r="AS95" s="120">
        <f t="shared" si="36"/>
        <v>0</v>
      </c>
    </row>
    <row r="96" spans="1:62" hidden="1" x14ac:dyDescent="0.3">
      <c r="A96" s="245"/>
      <c r="B96" s="248">
        <v>91</v>
      </c>
      <c r="C96" s="91" t="e">
        <f>VLOOKUP(B:B,'START_LIST_JUN-ELI'!C:F,2,FALSE)</f>
        <v>#N/A</v>
      </c>
      <c r="D96" s="115" t="e">
        <f>VLOOKUP(B:B,'START_LIST_JUN-ELI'!C:F,4,FALSE)</f>
        <v>#N/A</v>
      </c>
      <c r="E96" s="12"/>
      <c r="F96" s="28"/>
      <c r="G96" s="28"/>
      <c r="H96" s="28"/>
      <c r="I96" s="30"/>
      <c r="J96" s="12"/>
      <c r="K96" s="28"/>
      <c r="L96" s="28"/>
      <c r="M96" s="28"/>
      <c r="N96" s="30"/>
      <c r="O96" s="12"/>
      <c r="P96" s="28"/>
      <c r="Q96" s="28"/>
      <c r="R96" s="28"/>
      <c r="S96" s="32"/>
      <c r="T96" s="16">
        <f t="shared" si="39"/>
        <v>0</v>
      </c>
      <c r="U96" s="197">
        <f t="shared" si="40"/>
        <v>0</v>
      </c>
      <c r="V96" s="197">
        <f t="shared" si="41"/>
        <v>0</v>
      </c>
      <c r="W96" s="197">
        <f t="shared" si="42"/>
        <v>0</v>
      </c>
      <c r="X96" s="198">
        <f t="shared" si="43"/>
        <v>0</v>
      </c>
      <c r="Y96" s="16">
        <f t="shared" si="44"/>
        <v>0</v>
      </c>
      <c r="Z96" s="197">
        <f t="shared" si="45"/>
        <v>0</v>
      </c>
      <c r="AA96" s="197">
        <f t="shared" si="46"/>
        <v>0</v>
      </c>
      <c r="AB96" s="197">
        <f t="shared" si="47"/>
        <v>0</v>
      </c>
      <c r="AC96" s="199">
        <f t="shared" si="48"/>
        <v>0</v>
      </c>
      <c r="AD96" s="60">
        <f t="shared" si="49"/>
        <v>0</v>
      </c>
      <c r="AE96" s="14">
        <f t="shared" si="50"/>
        <v>0</v>
      </c>
      <c r="AF96" s="14">
        <f t="shared" si="51"/>
        <v>0</v>
      </c>
      <c r="AG96" s="15">
        <f t="shared" si="52"/>
        <v>0</v>
      </c>
      <c r="AH96" s="15">
        <f t="shared" si="53"/>
        <v>0</v>
      </c>
      <c r="AI96" s="15">
        <f t="shared" si="54"/>
        <v>0</v>
      </c>
      <c r="AJ96" s="16">
        <f t="shared" si="55"/>
        <v>0</v>
      </c>
      <c r="AK96" s="16">
        <f t="shared" si="56"/>
        <v>0</v>
      </c>
      <c r="AL96" s="16">
        <f t="shared" si="57"/>
        <v>0</v>
      </c>
      <c r="AM96" s="17">
        <f t="shared" si="58"/>
        <v>0</v>
      </c>
      <c r="AN96" s="17">
        <f t="shared" si="59"/>
        <v>0</v>
      </c>
      <c r="AO96" s="17">
        <f t="shared" si="60"/>
        <v>0</v>
      </c>
      <c r="AP96" s="18">
        <f t="shared" si="33"/>
        <v>0</v>
      </c>
      <c r="AQ96" s="18">
        <f t="shared" si="34"/>
        <v>0</v>
      </c>
      <c r="AR96" s="18">
        <f t="shared" si="35"/>
        <v>0</v>
      </c>
      <c r="AS96" s="120">
        <f t="shared" si="36"/>
        <v>0</v>
      </c>
    </row>
    <row r="97" spans="1:45" hidden="1" x14ac:dyDescent="0.3">
      <c r="A97" s="245"/>
      <c r="B97" s="248">
        <v>92</v>
      </c>
      <c r="C97" s="91" t="e">
        <f>VLOOKUP(B:B,'START_LIST_JUN-ELI'!C:F,2,FALSE)</f>
        <v>#N/A</v>
      </c>
      <c r="D97" s="115" t="e">
        <f>VLOOKUP(B:B,'START_LIST_JUN-ELI'!C:F,4,FALSE)</f>
        <v>#N/A</v>
      </c>
      <c r="E97" s="12"/>
      <c r="F97" s="28"/>
      <c r="G97" s="28"/>
      <c r="H97" s="28"/>
      <c r="I97" s="30"/>
      <c r="J97" s="12"/>
      <c r="K97" s="28"/>
      <c r="L97" s="28"/>
      <c r="M97" s="28"/>
      <c r="N97" s="30"/>
      <c r="O97" s="12"/>
      <c r="P97" s="28"/>
      <c r="Q97" s="28"/>
      <c r="R97" s="28"/>
      <c r="S97" s="32"/>
      <c r="T97" s="16">
        <f t="shared" si="39"/>
        <v>0</v>
      </c>
      <c r="U97" s="197">
        <f t="shared" si="40"/>
        <v>0</v>
      </c>
      <c r="V97" s="197">
        <f t="shared" si="41"/>
        <v>0</v>
      </c>
      <c r="W97" s="197">
        <f t="shared" si="42"/>
        <v>0</v>
      </c>
      <c r="X97" s="198">
        <f t="shared" si="43"/>
        <v>0</v>
      </c>
      <c r="Y97" s="16">
        <f t="shared" si="44"/>
        <v>0</v>
      </c>
      <c r="Z97" s="197">
        <f t="shared" si="45"/>
        <v>0</v>
      </c>
      <c r="AA97" s="197">
        <f t="shared" si="46"/>
        <v>0</v>
      </c>
      <c r="AB97" s="197">
        <f t="shared" si="47"/>
        <v>0</v>
      </c>
      <c r="AC97" s="199">
        <f t="shared" si="48"/>
        <v>0</v>
      </c>
      <c r="AD97" s="60">
        <f t="shared" si="49"/>
        <v>0</v>
      </c>
      <c r="AE97" s="14">
        <f t="shared" si="50"/>
        <v>0</v>
      </c>
      <c r="AF97" s="14">
        <f t="shared" si="51"/>
        <v>0</v>
      </c>
      <c r="AG97" s="15">
        <f t="shared" si="52"/>
        <v>0</v>
      </c>
      <c r="AH97" s="15">
        <f t="shared" si="53"/>
        <v>0</v>
      </c>
      <c r="AI97" s="15">
        <f t="shared" si="54"/>
        <v>0</v>
      </c>
      <c r="AJ97" s="16">
        <f t="shared" si="55"/>
        <v>0</v>
      </c>
      <c r="AK97" s="16">
        <f t="shared" si="56"/>
        <v>0</v>
      </c>
      <c r="AL97" s="16">
        <f t="shared" si="57"/>
        <v>0</v>
      </c>
      <c r="AM97" s="17">
        <f t="shared" si="58"/>
        <v>0</v>
      </c>
      <c r="AN97" s="17">
        <f t="shared" si="59"/>
        <v>0</v>
      </c>
      <c r="AO97" s="17">
        <f t="shared" si="60"/>
        <v>0</v>
      </c>
      <c r="AP97" s="18">
        <f t="shared" si="33"/>
        <v>0</v>
      </c>
      <c r="AQ97" s="18">
        <f t="shared" si="34"/>
        <v>0</v>
      </c>
      <c r="AR97" s="18">
        <f t="shared" si="35"/>
        <v>0</v>
      </c>
      <c r="AS97" s="120">
        <f t="shared" si="36"/>
        <v>0</v>
      </c>
    </row>
    <row r="98" spans="1:45" hidden="1" x14ac:dyDescent="0.3">
      <c r="A98" s="245"/>
      <c r="B98" s="248">
        <v>93</v>
      </c>
      <c r="C98" s="91" t="e">
        <f>VLOOKUP(B:B,'START_LIST_JUN-ELI'!C:F,2,FALSE)</f>
        <v>#N/A</v>
      </c>
      <c r="D98" s="115" t="e">
        <f>VLOOKUP(B:B,'START_LIST_JUN-ELI'!C:F,4,FALSE)</f>
        <v>#N/A</v>
      </c>
      <c r="E98" s="12"/>
      <c r="F98" s="28"/>
      <c r="G98" s="28"/>
      <c r="H98" s="28"/>
      <c r="I98" s="30"/>
      <c r="J98" s="12"/>
      <c r="K98" s="28"/>
      <c r="L98" s="28"/>
      <c r="M98" s="28"/>
      <c r="N98" s="30"/>
      <c r="O98" s="12"/>
      <c r="P98" s="28"/>
      <c r="Q98" s="28"/>
      <c r="R98" s="28"/>
      <c r="S98" s="32"/>
      <c r="T98" s="16">
        <f t="shared" si="39"/>
        <v>0</v>
      </c>
      <c r="U98" s="197">
        <f t="shared" si="40"/>
        <v>0</v>
      </c>
      <c r="V98" s="197">
        <f t="shared" si="41"/>
        <v>0</v>
      </c>
      <c r="W98" s="197">
        <f t="shared" si="42"/>
        <v>0</v>
      </c>
      <c r="X98" s="198">
        <f t="shared" si="43"/>
        <v>0</v>
      </c>
      <c r="Y98" s="16">
        <f t="shared" si="44"/>
        <v>0</v>
      </c>
      <c r="Z98" s="197">
        <f t="shared" si="45"/>
        <v>0</v>
      </c>
      <c r="AA98" s="197">
        <f t="shared" si="46"/>
        <v>0</v>
      </c>
      <c r="AB98" s="197">
        <f t="shared" si="47"/>
        <v>0</v>
      </c>
      <c r="AC98" s="199">
        <f t="shared" si="48"/>
        <v>0</v>
      </c>
      <c r="AD98" s="60">
        <f t="shared" si="49"/>
        <v>0</v>
      </c>
      <c r="AE98" s="14">
        <f t="shared" si="50"/>
        <v>0</v>
      </c>
      <c r="AF98" s="14">
        <f t="shared" si="51"/>
        <v>0</v>
      </c>
      <c r="AG98" s="15">
        <f t="shared" si="52"/>
        <v>0</v>
      </c>
      <c r="AH98" s="15">
        <f t="shared" si="53"/>
        <v>0</v>
      </c>
      <c r="AI98" s="15">
        <f t="shared" si="54"/>
        <v>0</v>
      </c>
      <c r="AJ98" s="16">
        <f t="shared" si="55"/>
        <v>0</v>
      </c>
      <c r="AK98" s="16">
        <f t="shared" si="56"/>
        <v>0</v>
      </c>
      <c r="AL98" s="16">
        <f t="shared" si="57"/>
        <v>0</v>
      </c>
      <c r="AM98" s="17">
        <f t="shared" si="58"/>
        <v>0</v>
      </c>
      <c r="AN98" s="17">
        <f t="shared" si="59"/>
        <v>0</v>
      </c>
      <c r="AO98" s="17">
        <f t="shared" si="60"/>
        <v>0</v>
      </c>
      <c r="AP98" s="18">
        <f t="shared" si="33"/>
        <v>0</v>
      </c>
      <c r="AQ98" s="18">
        <f t="shared" si="34"/>
        <v>0</v>
      </c>
      <c r="AR98" s="18">
        <f t="shared" si="35"/>
        <v>0</v>
      </c>
      <c r="AS98" s="120">
        <f t="shared" si="36"/>
        <v>0</v>
      </c>
    </row>
    <row r="99" spans="1:45" hidden="1" x14ac:dyDescent="0.3">
      <c r="A99" s="245"/>
      <c r="B99" s="248">
        <v>94</v>
      </c>
      <c r="C99" s="91" t="e">
        <f>VLOOKUP(B:B,'START_LIST_JUN-ELI'!C:F,2,FALSE)</f>
        <v>#N/A</v>
      </c>
      <c r="D99" s="115" t="e">
        <f>VLOOKUP(B:B,'START_LIST_JUN-ELI'!C:F,4,FALSE)</f>
        <v>#N/A</v>
      </c>
      <c r="E99" s="12"/>
      <c r="F99" s="28"/>
      <c r="G99" s="28"/>
      <c r="H99" s="28"/>
      <c r="I99" s="30"/>
      <c r="J99" s="12"/>
      <c r="K99" s="28"/>
      <c r="L99" s="28"/>
      <c r="M99" s="28"/>
      <c r="N99" s="30"/>
      <c r="O99" s="12"/>
      <c r="P99" s="28"/>
      <c r="Q99" s="28"/>
      <c r="R99" s="28"/>
      <c r="S99" s="32"/>
      <c r="T99" s="16">
        <f t="shared" si="39"/>
        <v>0</v>
      </c>
      <c r="U99" s="197">
        <f t="shared" si="40"/>
        <v>0</v>
      </c>
      <c r="V99" s="197">
        <f t="shared" si="41"/>
        <v>0</v>
      </c>
      <c r="W99" s="197">
        <f t="shared" si="42"/>
        <v>0</v>
      </c>
      <c r="X99" s="198">
        <f t="shared" si="43"/>
        <v>0</v>
      </c>
      <c r="Y99" s="16">
        <f t="shared" si="44"/>
        <v>0</v>
      </c>
      <c r="Z99" s="197">
        <f t="shared" si="45"/>
        <v>0</v>
      </c>
      <c r="AA99" s="197">
        <f t="shared" si="46"/>
        <v>0</v>
      </c>
      <c r="AB99" s="197">
        <f t="shared" si="47"/>
        <v>0</v>
      </c>
      <c r="AC99" s="199">
        <f t="shared" si="48"/>
        <v>0</v>
      </c>
      <c r="AD99" s="60">
        <f t="shared" si="49"/>
        <v>0</v>
      </c>
      <c r="AE99" s="14">
        <f t="shared" si="50"/>
        <v>0</v>
      </c>
      <c r="AF99" s="14">
        <f t="shared" si="51"/>
        <v>0</v>
      </c>
      <c r="AG99" s="15">
        <f t="shared" si="52"/>
        <v>0</v>
      </c>
      <c r="AH99" s="15">
        <f t="shared" si="53"/>
        <v>0</v>
      </c>
      <c r="AI99" s="15">
        <f t="shared" si="54"/>
        <v>0</v>
      </c>
      <c r="AJ99" s="16">
        <f t="shared" si="55"/>
        <v>0</v>
      </c>
      <c r="AK99" s="16">
        <f t="shared" si="56"/>
        <v>0</v>
      </c>
      <c r="AL99" s="16">
        <f t="shared" si="57"/>
        <v>0</v>
      </c>
      <c r="AM99" s="17">
        <f t="shared" si="58"/>
        <v>0</v>
      </c>
      <c r="AN99" s="17">
        <f t="shared" si="59"/>
        <v>0</v>
      </c>
      <c r="AO99" s="17">
        <f t="shared" si="60"/>
        <v>0</v>
      </c>
      <c r="AP99" s="18">
        <f t="shared" si="33"/>
        <v>0</v>
      </c>
      <c r="AQ99" s="18">
        <f t="shared" si="34"/>
        <v>0</v>
      </c>
      <c r="AR99" s="18">
        <f t="shared" si="35"/>
        <v>0</v>
      </c>
      <c r="AS99" s="120">
        <f t="shared" si="36"/>
        <v>0</v>
      </c>
    </row>
    <row r="100" spans="1:45" hidden="1" x14ac:dyDescent="0.3">
      <c r="A100" s="245"/>
      <c r="B100" s="248">
        <v>95</v>
      </c>
      <c r="C100" s="91" t="e">
        <f>VLOOKUP(B:B,'START_LIST_JUN-ELI'!C:F,2,FALSE)</f>
        <v>#N/A</v>
      </c>
      <c r="D100" s="115" t="e">
        <f>VLOOKUP(B:B,'START_LIST_JUN-ELI'!C:F,4,FALSE)</f>
        <v>#N/A</v>
      </c>
      <c r="E100" s="12"/>
      <c r="F100" s="28"/>
      <c r="G100" s="28"/>
      <c r="H100" s="28"/>
      <c r="I100" s="30"/>
      <c r="J100" s="12"/>
      <c r="K100" s="28"/>
      <c r="L100" s="28"/>
      <c r="M100" s="28"/>
      <c r="N100" s="30"/>
      <c r="O100" s="12"/>
      <c r="P100" s="28"/>
      <c r="Q100" s="28"/>
      <c r="R100" s="28"/>
      <c r="S100" s="32"/>
      <c r="T100" s="16">
        <f t="shared" si="39"/>
        <v>0</v>
      </c>
      <c r="U100" s="197">
        <f t="shared" si="40"/>
        <v>0</v>
      </c>
      <c r="V100" s="197">
        <f t="shared" si="41"/>
        <v>0</v>
      </c>
      <c r="W100" s="197">
        <f t="shared" si="42"/>
        <v>0</v>
      </c>
      <c r="X100" s="198">
        <f t="shared" si="43"/>
        <v>0</v>
      </c>
      <c r="Y100" s="16">
        <f t="shared" si="44"/>
        <v>0</v>
      </c>
      <c r="Z100" s="197">
        <f t="shared" si="45"/>
        <v>0</v>
      </c>
      <c r="AA100" s="197">
        <f t="shared" si="46"/>
        <v>0</v>
      </c>
      <c r="AB100" s="197">
        <f t="shared" si="47"/>
        <v>0</v>
      </c>
      <c r="AC100" s="199">
        <f t="shared" si="48"/>
        <v>0</v>
      </c>
      <c r="AD100" s="60">
        <f t="shared" si="49"/>
        <v>0</v>
      </c>
      <c r="AE100" s="14">
        <f t="shared" si="50"/>
        <v>0</v>
      </c>
      <c r="AF100" s="14">
        <f t="shared" si="51"/>
        <v>0</v>
      </c>
      <c r="AG100" s="15">
        <f t="shared" si="52"/>
        <v>0</v>
      </c>
      <c r="AH100" s="15">
        <f t="shared" si="53"/>
        <v>0</v>
      </c>
      <c r="AI100" s="15">
        <f t="shared" si="54"/>
        <v>0</v>
      </c>
      <c r="AJ100" s="16">
        <f t="shared" si="55"/>
        <v>0</v>
      </c>
      <c r="AK100" s="16">
        <f t="shared" si="56"/>
        <v>0</v>
      </c>
      <c r="AL100" s="16">
        <f t="shared" si="57"/>
        <v>0</v>
      </c>
      <c r="AM100" s="17">
        <f t="shared" si="58"/>
        <v>0</v>
      </c>
      <c r="AN100" s="17">
        <f t="shared" si="59"/>
        <v>0</v>
      </c>
      <c r="AO100" s="17">
        <f t="shared" si="60"/>
        <v>0</v>
      </c>
      <c r="AP100" s="18">
        <f t="shared" si="33"/>
        <v>0</v>
      </c>
      <c r="AQ100" s="18">
        <f t="shared" si="34"/>
        <v>0</v>
      </c>
      <c r="AR100" s="18">
        <f t="shared" si="35"/>
        <v>0</v>
      </c>
      <c r="AS100" s="120">
        <f t="shared" si="36"/>
        <v>0</v>
      </c>
    </row>
    <row r="101" spans="1:45" hidden="1" x14ac:dyDescent="0.3">
      <c r="A101" s="245"/>
      <c r="B101" s="248">
        <v>96</v>
      </c>
      <c r="C101" s="91" t="e">
        <f>VLOOKUP(B:B,'START_LIST_JUN-ELI'!C:F,2,FALSE)</f>
        <v>#N/A</v>
      </c>
      <c r="D101" s="115" t="e">
        <f>VLOOKUP(B:B,'START_LIST_JUN-ELI'!C:F,4,FALSE)</f>
        <v>#N/A</v>
      </c>
      <c r="E101" s="12"/>
      <c r="F101" s="28"/>
      <c r="G101" s="28"/>
      <c r="H101" s="28"/>
      <c r="I101" s="30"/>
      <c r="J101" s="12"/>
      <c r="K101" s="28"/>
      <c r="L101" s="28"/>
      <c r="M101" s="28"/>
      <c r="N101" s="30"/>
      <c r="O101" s="12"/>
      <c r="P101" s="28"/>
      <c r="Q101" s="28"/>
      <c r="R101" s="28"/>
      <c r="S101" s="32"/>
      <c r="T101" s="16">
        <f t="shared" si="39"/>
        <v>0</v>
      </c>
      <c r="U101" s="197">
        <f t="shared" si="40"/>
        <v>0</v>
      </c>
      <c r="V101" s="197">
        <f t="shared" si="41"/>
        <v>0</v>
      </c>
      <c r="W101" s="197">
        <f t="shared" si="42"/>
        <v>0</v>
      </c>
      <c r="X101" s="198">
        <f t="shared" si="43"/>
        <v>0</v>
      </c>
      <c r="Y101" s="16">
        <f t="shared" si="44"/>
        <v>0</v>
      </c>
      <c r="Z101" s="197">
        <f t="shared" si="45"/>
        <v>0</v>
      </c>
      <c r="AA101" s="197">
        <f t="shared" si="46"/>
        <v>0</v>
      </c>
      <c r="AB101" s="197">
        <f t="shared" si="47"/>
        <v>0</v>
      </c>
      <c r="AC101" s="199">
        <f t="shared" si="48"/>
        <v>0</v>
      </c>
      <c r="AD101" s="60">
        <f t="shared" si="49"/>
        <v>0</v>
      </c>
      <c r="AE101" s="14">
        <f t="shared" si="50"/>
        <v>0</v>
      </c>
      <c r="AF101" s="14">
        <f t="shared" si="51"/>
        <v>0</v>
      </c>
      <c r="AG101" s="15">
        <f t="shared" si="52"/>
        <v>0</v>
      </c>
      <c r="AH101" s="15">
        <f t="shared" si="53"/>
        <v>0</v>
      </c>
      <c r="AI101" s="15">
        <f t="shared" si="54"/>
        <v>0</v>
      </c>
      <c r="AJ101" s="16">
        <f t="shared" si="55"/>
        <v>0</v>
      </c>
      <c r="AK101" s="16">
        <f t="shared" si="56"/>
        <v>0</v>
      </c>
      <c r="AL101" s="16">
        <f t="shared" si="57"/>
        <v>0</v>
      </c>
      <c r="AM101" s="17">
        <f t="shared" si="58"/>
        <v>0</v>
      </c>
      <c r="AN101" s="17">
        <f t="shared" si="59"/>
        <v>0</v>
      </c>
      <c r="AO101" s="17">
        <f t="shared" si="60"/>
        <v>0</v>
      </c>
      <c r="AP101" s="18">
        <f t="shared" si="33"/>
        <v>0</v>
      </c>
      <c r="AQ101" s="18">
        <f t="shared" si="34"/>
        <v>0</v>
      </c>
      <c r="AR101" s="18">
        <f t="shared" si="35"/>
        <v>0</v>
      </c>
      <c r="AS101" s="120">
        <f t="shared" si="36"/>
        <v>0</v>
      </c>
    </row>
    <row r="102" spans="1:45" hidden="1" x14ac:dyDescent="0.3">
      <c r="A102" s="245"/>
      <c r="B102" s="248">
        <v>97</v>
      </c>
      <c r="C102" s="91" t="e">
        <f>VLOOKUP(B:B,'START_LIST_JUN-ELI'!C:F,2,FALSE)</f>
        <v>#N/A</v>
      </c>
      <c r="D102" s="115" t="e">
        <f>VLOOKUP(B:B,'START_LIST_JUN-ELI'!C:F,4,FALSE)</f>
        <v>#N/A</v>
      </c>
      <c r="E102" s="12"/>
      <c r="F102" s="28"/>
      <c r="G102" s="28"/>
      <c r="H102" s="28"/>
      <c r="I102" s="30"/>
      <c r="J102" s="12"/>
      <c r="K102" s="28"/>
      <c r="L102" s="28"/>
      <c r="M102" s="28"/>
      <c r="N102" s="30"/>
      <c r="O102" s="12"/>
      <c r="P102" s="28"/>
      <c r="Q102" s="28"/>
      <c r="R102" s="28"/>
      <c r="S102" s="32"/>
      <c r="T102" s="16">
        <f t="shared" si="39"/>
        <v>0</v>
      </c>
      <c r="U102" s="197">
        <f t="shared" si="40"/>
        <v>0</v>
      </c>
      <c r="V102" s="197">
        <f t="shared" si="41"/>
        <v>0</v>
      </c>
      <c r="W102" s="197">
        <f t="shared" si="42"/>
        <v>0</v>
      </c>
      <c r="X102" s="198">
        <f t="shared" si="43"/>
        <v>0</v>
      </c>
      <c r="Y102" s="16">
        <f t="shared" si="44"/>
        <v>0</v>
      </c>
      <c r="Z102" s="197">
        <f t="shared" si="45"/>
        <v>0</v>
      </c>
      <c r="AA102" s="197">
        <f t="shared" si="46"/>
        <v>0</v>
      </c>
      <c r="AB102" s="197">
        <f t="shared" si="47"/>
        <v>0</v>
      </c>
      <c r="AC102" s="199">
        <f t="shared" si="48"/>
        <v>0</v>
      </c>
      <c r="AD102" s="60">
        <f t="shared" si="49"/>
        <v>0</v>
      </c>
      <c r="AE102" s="14">
        <f t="shared" si="50"/>
        <v>0</v>
      </c>
      <c r="AF102" s="14">
        <f t="shared" si="51"/>
        <v>0</v>
      </c>
      <c r="AG102" s="15">
        <f t="shared" si="52"/>
        <v>0</v>
      </c>
      <c r="AH102" s="15">
        <f t="shared" si="53"/>
        <v>0</v>
      </c>
      <c r="AI102" s="15">
        <f t="shared" si="54"/>
        <v>0</v>
      </c>
      <c r="AJ102" s="16">
        <f t="shared" si="55"/>
        <v>0</v>
      </c>
      <c r="AK102" s="16">
        <f t="shared" si="56"/>
        <v>0</v>
      </c>
      <c r="AL102" s="16">
        <f t="shared" si="57"/>
        <v>0</v>
      </c>
      <c r="AM102" s="17">
        <f t="shared" si="58"/>
        <v>0</v>
      </c>
      <c r="AN102" s="17">
        <f t="shared" si="59"/>
        <v>0</v>
      </c>
      <c r="AO102" s="17">
        <f t="shared" si="60"/>
        <v>0</v>
      </c>
      <c r="AP102" s="18">
        <f t="shared" si="33"/>
        <v>0</v>
      </c>
      <c r="AQ102" s="18">
        <f t="shared" si="34"/>
        <v>0</v>
      </c>
      <c r="AR102" s="18">
        <f t="shared" si="35"/>
        <v>0</v>
      </c>
      <c r="AS102" s="120">
        <f t="shared" si="36"/>
        <v>0</v>
      </c>
    </row>
    <row r="103" spans="1:45" hidden="1" x14ac:dyDescent="0.3">
      <c r="A103" s="245"/>
      <c r="B103" s="248">
        <v>98</v>
      </c>
      <c r="C103" s="91" t="e">
        <f>VLOOKUP(B:B,'START_LIST_JUN-ELI'!C:F,2,FALSE)</f>
        <v>#N/A</v>
      </c>
      <c r="D103" s="115" t="e">
        <f>VLOOKUP(B:B,'START_LIST_JUN-ELI'!C:F,4,FALSE)</f>
        <v>#N/A</v>
      </c>
      <c r="E103" s="12"/>
      <c r="F103" s="28"/>
      <c r="G103" s="28"/>
      <c r="H103" s="28"/>
      <c r="I103" s="30"/>
      <c r="J103" s="12"/>
      <c r="K103" s="28"/>
      <c r="L103" s="28"/>
      <c r="M103" s="28"/>
      <c r="N103" s="30"/>
      <c r="O103" s="12"/>
      <c r="P103" s="28"/>
      <c r="Q103" s="28"/>
      <c r="R103" s="28"/>
      <c r="S103" s="32"/>
      <c r="T103" s="16">
        <f t="shared" si="39"/>
        <v>0</v>
      </c>
      <c r="U103" s="197">
        <f t="shared" si="40"/>
        <v>0</v>
      </c>
      <c r="V103" s="197">
        <f t="shared" si="41"/>
        <v>0</v>
      </c>
      <c r="W103" s="197">
        <f t="shared" si="42"/>
        <v>0</v>
      </c>
      <c r="X103" s="198">
        <f t="shared" si="43"/>
        <v>0</v>
      </c>
      <c r="Y103" s="16">
        <f t="shared" si="44"/>
        <v>0</v>
      </c>
      <c r="Z103" s="197">
        <f t="shared" si="45"/>
        <v>0</v>
      </c>
      <c r="AA103" s="197">
        <f t="shared" si="46"/>
        <v>0</v>
      </c>
      <c r="AB103" s="197">
        <f t="shared" si="47"/>
        <v>0</v>
      </c>
      <c r="AC103" s="199">
        <f t="shared" si="48"/>
        <v>0</v>
      </c>
      <c r="AD103" s="60">
        <f t="shared" si="49"/>
        <v>0</v>
      </c>
      <c r="AE103" s="14">
        <f t="shared" si="50"/>
        <v>0</v>
      </c>
      <c r="AF103" s="14">
        <f t="shared" si="51"/>
        <v>0</v>
      </c>
      <c r="AG103" s="15">
        <f t="shared" si="52"/>
        <v>0</v>
      </c>
      <c r="AH103" s="15">
        <f t="shared" si="53"/>
        <v>0</v>
      </c>
      <c r="AI103" s="15">
        <f t="shared" si="54"/>
        <v>0</v>
      </c>
      <c r="AJ103" s="16">
        <f t="shared" si="55"/>
        <v>0</v>
      </c>
      <c r="AK103" s="16">
        <f t="shared" si="56"/>
        <v>0</v>
      </c>
      <c r="AL103" s="16">
        <f t="shared" si="57"/>
        <v>0</v>
      </c>
      <c r="AM103" s="17">
        <f t="shared" si="58"/>
        <v>0</v>
      </c>
      <c r="AN103" s="17">
        <f t="shared" si="59"/>
        <v>0</v>
      </c>
      <c r="AO103" s="17">
        <f t="shared" si="60"/>
        <v>0</v>
      </c>
      <c r="AP103" s="18">
        <f t="shared" si="33"/>
        <v>0</v>
      </c>
      <c r="AQ103" s="18">
        <f t="shared" si="34"/>
        <v>0</v>
      </c>
      <c r="AR103" s="18">
        <f t="shared" si="35"/>
        <v>0</v>
      </c>
      <c r="AS103" s="120">
        <f t="shared" si="36"/>
        <v>0</v>
      </c>
    </row>
    <row r="104" spans="1:45" hidden="1" x14ac:dyDescent="0.3">
      <c r="A104" s="245"/>
      <c r="B104" s="248">
        <v>99</v>
      </c>
      <c r="C104" s="91" t="e">
        <f>VLOOKUP(B:B,'START_LIST_JUN-ELI'!C:F,2,FALSE)</f>
        <v>#N/A</v>
      </c>
      <c r="D104" s="115" t="e">
        <f>VLOOKUP(B:B,'START_LIST_JUN-ELI'!C:F,4,FALSE)</f>
        <v>#N/A</v>
      </c>
      <c r="E104" s="12"/>
      <c r="F104" s="28"/>
      <c r="G104" s="28"/>
      <c r="H104" s="28"/>
      <c r="I104" s="30"/>
      <c r="J104" s="12"/>
      <c r="K104" s="28"/>
      <c r="L104" s="28"/>
      <c r="M104" s="28"/>
      <c r="N104" s="30"/>
      <c r="O104" s="12"/>
      <c r="P104" s="28"/>
      <c r="Q104" s="28"/>
      <c r="R104" s="28"/>
      <c r="S104" s="32"/>
      <c r="T104" s="16">
        <f t="shared" si="39"/>
        <v>0</v>
      </c>
      <c r="U104" s="197">
        <f t="shared" si="40"/>
        <v>0</v>
      </c>
      <c r="V104" s="197">
        <f t="shared" si="41"/>
        <v>0</v>
      </c>
      <c r="W104" s="197">
        <f t="shared" si="42"/>
        <v>0</v>
      </c>
      <c r="X104" s="198">
        <f t="shared" si="43"/>
        <v>0</v>
      </c>
      <c r="Y104" s="16">
        <f t="shared" si="44"/>
        <v>0</v>
      </c>
      <c r="Z104" s="197">
        <f t="shared" si="45"/>
        <v>0</v>
      </c>
      <c r="AA104" s="197">
        <f t="shared" si="46"/>
        <v>0</v>
      </c>
      <c r="AB104" s="197">
        <f t="shared" si="47"/>
        <v>0</v>
      </c>
      <c r="AC104" s="199">
        <f t="shared" si="48"/>
        <v>0</v>
      </c>
      <c r="AD104" s="60">
        <f t="shared" si="49"/>
        <v>0</v>
      </c>
      <c r="AE104" s="14">
        <f t="shared" si="50"/>
        <v>0</v>
      </c>
      <c r="AF104" s="14">
        <f t="shared" si="51"/>
        <v>0</v>
      </c>
      <c r="AG104" s="15">
        <f t="shared" si="52"/>
        <v>0</v>
      </c>
      <c r="AH104" s="15">
        <f t="shared" si="53"/>
        <v>0</v>
      </c>
      <c r="AI104" s="15">
        <f t="shared" si="54"/>
        <v>0</v>
      </c>
      <c r="AJ104" s="16">
        <f t="shared" si="55"/>
        <v>0</v>
      </c>
      <c r="AK104" s="16">
        <f t="shared" si="56"/>
        <v>0</v>
      </c>
      <c r="AL104" s="16">
        <f t="shared" si="57"/>
        <v>0</v>
      </c>
      <c r="AM104" s="17">
        <f t="shared" si="58"/>
        <v>0</v>
      </c>
      <c r="AN104" s="17">
        <f t="shared" si="59"/>
        <v>0</v>
      </c>
      <c r="AO104" s="17">
        <f t="shared" si="60"/>
        <v>0</v>
      </c>
      <c r="AP104" s="18">
        <f t="shared" si="33"/>
        <v>0</v>
      </c>
      <c r="AQ104" s="18">
        <f t="shared" si="34"/>
        <v>0</v>
      </c>
      <c r="AR104" s="18">
        <f t="shared" si="35"/>
        <v>0</v>
      </c>
      <c r="AS104" s="120">
        <f t="shared" si="36"/>
        <v>0</v>
      </c>
    </row>
    <row r="105" spans="1:45" hidden="1" x14ac:dyDescent="0.3">
      <c r="A105" s="245"/>
      <c r="B105" s="248">
        <v>100</v>
      </c>
      <c r="C105" s="91" t="e">
        <f>VLOOKUP(B:B,'START_LIST_JUN-ELI'!C:F,2,FALSE)</f>
        <v>#N/A</v>
      </c>
      <c r="D105" s="115" t="e">
        <f>VLOOKUP(B:B,'START_LIST_JUN-ELI'!C:F,4,FALSE)</f>
        <v>#N/A</v>
      </c>
      <c r="E105" s="12"/>
      <c r="F105" s="28"/>
      <c r="G105" s="28"/>
      <c r="H105" s="28"/>
      <c r="I105" s="30"/>
      <c r="J105" s="12"/>
      <c r="K105" s="28"/>
      <c r="L105" s="28"/>
      <c r="M105" s="28"/>
      <c r="N105" s="30"/>
      <c r="O105" s="12"/>
      <c r="P105" s="28"/>
      <c r="Q105" s="28"/>
      <c r="R105" s="28"/>
      <c r="S105" s="32"/>
      <c r="T105" s="16">
        <f t="shared" si="39"/>
        <v>0</v>
      </c>
      <c r="U105" s="197">
        <f t="shared" si="40"/>
        <v>0</v>
      </c>
      <c r="V105" s="197">
        <f t="shared" si="41"/>
        <v>0</v>
      </c>
      <c r="W105" s="197">
        <f t="shared" si="42"/>
        <v>0</v>
      </c>
      <c r="X105" s="198">
        <f t="shared" si="43"/>
        <v>0</v>
      </c>
      <c r="Y105" s="16">
        <f t="shared" si="44"/>
        <v>0</v>
      </c>
      <c r="Z105" s="197">
        <f t="shared" si="45"/>
        <v>0</v>
      </c>
      <c r="AA105" s="197">
        <f t="shared" si="46"/>
        <v>0</v>
      </c>
      <c r="AB105" s="197">
        <f t="shared" si="47"/>
        <v>0</v>
      </c>
      <c r="AC105" s="199">
        <f t="shared" si="48"/>
        <v>0</v>
      </c>
      <c r="AD105" s="60">
        <f t="shared" si="49"/>
        <v>0</v>
      </c>
      <c r="AE105" s="14">
        <f t="shared" si="50"/>
        <v>0</v>
      </c>
      <c r="AF105" s="14">
        <f t="shared" si="51"/>
        <v>0</v>
      </c>
      <c r="AG105" s="15">
        <f t="shared" si="52"/>
        <v>0</v>
      </c>
      <c r="AH105" s="15">
        <f t="shared" si="53"/>
        <v>0</v>
      </c>
      <c r="AI105" s="15">
        <f t="shared" si="54"/>
        <v>0</v>
      </c>
      <c r="AJ105" s="16">
        <f t="shared" si="55"/>
        <v>0</v>
      </c>
      <c r="AK105" s="16">
        <f t="shared" si="56"/>
        <v>0</v>
      </c>
      <c r="AL105" s="16">
        <f t="shared" si="57"/>
        <v>0</v>
      </c>
      <c r="AM105" s="17">
        <f t="shared" si="58"/>
        <v>0</v>
      </c>
      <c r="AN105" s="17">
        <f t="shared" si="59"/>
        <v>0</v>
      </c>
      <c r="AO105" s="17">
        <f t="shared" si="60"/>
        <v>0</v>
      </c>
      <c r="AP105" s="18">
        <f t="shared" si="33"/>
        <v>0</v>
      </c>
      <c r="AQ105" s="18">
        <f t="shared" si="34"/>
        <v>0</v>
      </c>
      <c r="AR105" s="18">
        <f t="shared" si="35"/>
        <v>0</v>
      </c>
      <c r="AS105" s="120">
        <f t="shared" si="36"/>
        <v>0</v>
      </c>
    </row>
    <row r="106" spans="1:45" hidden="1" x14ac:dyDescent="0.3">
      <c r="A106" s="245"/>
      <c r="B106" s="248">
        <v>101</v>
      </c>
      <c r="C106" s="91" t="e">
        <f>VLOOKUP(B:B,'START_LIST_JUN-ELI'!C:F,2,FALSE)</f>
        <v>#N/A</v>
      </c>
      <c r="D106" s="115" t="e">
        <f>VLOOKUP(B:B,'START_LIST_JUN-ELI'!C:F,4,FALSE)</f>
        <v>#N/A</v>
      </c>
      <c r="E106" s="12"/>
      <c r="F106" s="28"/>
      <c r="G106" s="28"/>
      <c r="H106" s="28"/>
      <c r="I106" s="30"/>
      <c r="J106" s="12"/>
      <c r="K106" s="28"/>
      <c r="L106" s="28"/>
      <c r="M106" s="28"/>
      <c r="N106" s="30"/>
      <c r="O106" s="12"/>
      <c r="P106" s="28"/>
      <c r="Q106" s="28"/>
      <c r="R106" s="28"/>
      <c r="S106" s="32"/>
      <c r="T106" s="16">
        <f t="shared" si="39"/>
        <v>0</v>
      </c>
      <c r="U106" s="197">
        <f t="shared" si="40"/>
        <v>0</v>
      </c>
      <c r="V106" s="197">
        <f t="shared" si="41"/>
        <v>0</v>
      </c>
      <c r="W106" s="197">
        <f t="shared" si="42"/>
        <v>0</v>
      </c>
      <c r="X106" s="198">
        <f t="shared" si="43"/>
        <v>0</v>
      </c>
      <c r="Y106" s="16">
        <f t="shared" si="44"/>
        <v>0</v>
      </c>
      <c r="Z106" s="197">
        <f t="shared" si="45"/>
        <v>0</v>
      </c>
      <c r="AA106" s="197">
        <f t="shared" si="46"/>
        <v>0</v>
      </c>
      <c r="AB106" s="197">
        <f t="shared" si="47"/>
        <v>0</v>
      </c>
      <c r="AC106" s="199">
        <f t="shared" si="48"/>
        <v>0</v>
      </c>
      <c r="AD106" s="60">
        <f t="shared" si="49"/>
        <v>0</v>
      </c>
      <c r="AE106" s="14">
        <f t="shared" si="50"/>
        <v>0</v>
      </c>
      <c r="AF106" s="14">
        <f t="shared" si="51"/>
        <v>0</v>
      </c>
      <c r="AG106" s="15">
        <f t="shared" si="52"/>
        <v>0</v>
      </c>
      <c r="AH106" s="15">
        <f t="shared" si="53"/>
        <v>0</v>
      </c>
      <c r="AI106" s="15">
        <f t="shared" si="54"/>
        <v>0</v>
      </c>
      <c r="AJ106" s="16">
        <f t="shared" si="55"/>
        <v>0</v>
      </c>
      <c r="AK106" s="16">
        <f t="shared" si="56"/>
        <v>0</v>
      </c>
      <c r="AL106" s="16">
        <f t="shared" si="57"/>
        <v>0</v>
      </c>
      <c r="AM106" s="17">
        <f t="shared" si="58"/>
        <v>0</v>
      </c>
      <c r="AN106" s="17">
        <f t="shared" si="59"/>
        <v>0</v>
      </c>
      <c r="AO106" s="17">
        <f t="shared" si="60"/>
        <v>0</v>
      </c>
      <c r="AP106" s="18">
        <f t="shared" si="33"/>
        <v>0</v>
      </c>
      <c r="AQ106" s="18">
        <f t="shared" si="34"/>
        <v>0</v>
      </c>
      <c r="AR106" s="18">
        <f t="shared" si="35"/>
        <v>0</v>
      </c>
      <c r="AS106" s="120">
        <f t="shared" si="36"/>
        <v>0</v>
      </c>
    </row>
    <row r="107" spans="1:45" hidden="1" x14ac:dyDescent="0.3">
      <c r="A107" s="245"/>
      <c r="B107" s="248">
        <v>102</v>
      </c>
      <c r="C107" s="91" t="e">
        <f>VLOOKUP(B:B,'START_LIST_JUN-ELI'!C:F,2,FALSE)</f>
        <v>#N/A</v>
      </c>
      <c r="D107" s="115" t="e">
        <f>VLOOKUP(B:B,'START_LIST_JUN-ELI'!C:F,4,FALSE)</f>
        <v>#N/A</v>
      </c>
      <c r="E107" s="12"/>
      <c r="F107" s="28"/>
      <c r="G107" s="28"/>
      <c r="H107" s="28"/>
      <c r="I107" s="30"/>
      <c r="J107" s="12"/>
      <c r="K107" s="28"/>
      <c r="L107" s="28"/>
      <c r="M107" s="28"/>
      <c r="N107" s="30"/>
      <c r="O107" s="12"/>
      <c r="P107" s="28"/>
      <c r="Q107" s="28"/>
      <c r="R107" s="28"/>
      <c r="S107" s="32"/>
      <c r="T107" s="16">
        <f t="shared" si="39"/>
        <v>0</v>
      </c>
      <c r="U107" s="197">
        <f t="shared" si="40"/>
        <v>0</v>
      </c>
      <c r="V107" s="197">
        <f t="shared" si="41"/>
        <v>0</v>
      </c>
      <c r="W107" s="197">
        <f t="shared" si="42"/>
        <v>0</v>
      </c>
      <c r="X107" s="198">
        <f t="shared" si="43"/>
        <v>0</v>
      </c>
      <c r="Y107" s="16">
        <f t="shared" si="44"/>
        <v>0</v>
      </c>
      <c r="Z107" s="197">
        <f t="shared" si="45"/>
        <v>0</v>
      </c>
      <c r="AA107" s="197">
        <f t="shared" si="46"/>
        <v>0</v>
      </c>
      <c r="AB107" s="197">
        <f t="shared" si="47"/>
        <v>0</v>
      </c>
      <c r="AC107" s="199">
        <f t="shared" si="48"/>
        <v>0</v>
      </c>
      <c r="AD107" s="60">
        <f t="shared" si="49"/>
        <v>0</v>
      </c>
      <c r="AE107" s="14">
        <f t="shared" si="50"/>
        <v>0</v>
      </c>
      <c r="AF107" s="14">
        <f t="shared" si="51"/>
        <v>0</v>
      </c>
      <c r="AG107" s="15">
        <f t="shared" si="52"/>
        <v>0</v>
      </c>
      <c r="AH107" s="15">
        <f t="shared" si="53"/>
        <v>0</v>
      </c>
      <c r="AI107" s="15">
        <f t="shared" si="54"/>
        <v>0</v>
      </c>
      <c r="AJ107" s="16">
        <f t="shared" si="55"/>
        <v>0</v>
      </c>
      <c r="AK107" s="16">
        <f t="shared" si="56"/>
        <v>0</v>
      </c>
      <c r="AL107" s="16">
        <f t="shared" si="57"/>
        <v>0</v>
      </c>
      <c r="AM107" s="17">
        <f t="shared" si="58"/>
        <v>0</v>
      </c>
      <c r="AN107" s="17">
        <f t="shared" si="59"/>
        <v>0</v>
      </c>
      <c r="AO107" s="17">
        <f t="shared" si="60"/>
        <v>0</v>
      </c>
      <c r="AP107" s="18">
        <f t="shared" si="33"/>
        <v>0</v>
      </c>
      <c r="AQ107" s="18">
        <f t="shared" si="34"/>
        <v>0</v>
      </c>
      <c r="AR107" s="18">
        <f t="shared" si="35"/>
        <v>0</v>
      </c>
      <c r="AS107" s="120">
        <f t="shared" si="36"/>
        <v>0</v>
      </c>
    </row>
    <row r="108" spans="1:45" hidden="1" x14ac:dyDescent="0.3">
      <c r="A108" s="245"/>
      <c r="B108" s="248">
        <v>103</v>
      </c>
      <c r="C108" s="91" t="e">
        <f>VLOOKUP(B:B,'START_LIST_JUN-ELI'!C:F,2,FALSE)</f>
        <v>#N/A</v>
      </c>
      <c r="D108" s="115" t="e">
        <f>VLOOKUP(B:B,'START_LIST_JUN-ELI'!C:F,4,FALSE)</f>
        <v>#N/A</v>
      </c>
      <c r="E108" s="12"/>
      <c r="F108" s="28"/>
      <c r="G108" s="28"/>
      <c r="H108" s="28"/>
      <c r="I108" s="30"/>
      <c r="J108" s="12"/>
      <c r="K108" s="28"/>
      <c r="L108" s="28"/>
      <c r="M108" s="28"/>
      <c r="N108" s="30"/>
      <c r="O108" s="12"/>
      <c r="P108" s="28"/>
      <c r="Q108" s="28"/>
      <c r="R108" s="28"/>
      <c r="S108" s="32"/>
      <c r="T108" s="16">
        <f t="shared" si="39"/>
        <v>0</v>
      </c>
      <c r="U108" s="197">
        <f t="shared" si="40"/>
        <v>0</v>
      </c>
      <c r="V108" s="197">
        <f t="shared" si="41"/>
        <v>0</v>
      </c>
      <c r="W108" s="197">
        <f t="shared" si="42"/>
        <v>0</v>
      </c>
      <c r="X108" s="198">
        <f t="shared" si="43"/>
        <v>0</v>
      </c>
      <c r="Y108" s="16">
        <f t="shared" si="44"/>
        <v>0</v>
      </c>
      <c r="Z108" s="197">
        <f t="shared" si="45"/>
        <v>0</v>
      </c>
      <c r="AA108" s="197">
        <f t="shared" si="46"/>
        <v>0</v>
      </c>
      <c r="AB108" s="197">
        <f t="shared" si="47"/>
        <v>0</v>
      </c>
      <c r="AC108" s="199">
        <f t="shared" si="48"/>
        <v>0</v>
      </c>
      <c r="AD108" s="60">
        <f t="shared" si="49"/>
        <v>0</v>
      </c>
      <c r="AE108" s="14">
        <f t="shared" si="50"/>
        <v>0</v>
      </c>
      <c r="AF108" s="14">
        <f t="shared" si="51"/>
        <v>0</v>
      </c>
      <c r="AG108" s="15">
        <f t="shared" si="52"/>
        <v>0</v>
      </c>
      <c r="AH108" s="15">
        <f t="shared" si="53"/>
        <v>0</v>
      </c>
      <c r="AI108" s="15">
        <f t="shared" si="54"/>
        <v>0</v>
      </c>
      <c r="AJ108" s="16">
        <f t="shared" si="55"/>
        <v>0</v>
      </c>
      <c r="AK108" s="16">
        <f t="shared" si="56"/>
        <v>0</v>
      </c>
      <c r="AL108" s="16">
        <f t="shared" si="57"/>
        <v>0</v>
      </c>
      <c r="AM108" s="17">
        <f t="shared" si="58"/>
        <v>0</v>
      </c>
      <c r="AN108" s="17">
        <f t="shared" si="59"/>
        <v>0</v>
      </c>
      <c r="AO108" s="17">
        <f t="shared" si="60"/>
        <v>0</v>
      </c>
      <c r="AP108" s="18">
        <f t="shared" si="33"/>
        <v>0</v>
      </c>
      <c r="AQ108" s="18">
        <f t="shared" si="34"/>
        <v>0</v>
      </c>
      <c r="AR108" s="18">
        <f t="shared" si="35"/>
        <v>0</v>
      </c>
      <c r="AS108" s="120">
        <f t="shared" si="36"/>
        <v>0</v>
      </c>
    </row>
    <row r="109" spans="1:45" hidden="1" x14ac:dyDescent="0.3">
      <c r="A109" s="245"/>
      <c r="B109" s="248">
        <v>104</v>
      </c>
      <c r="C109" s="91" t="e">
        <f>VLOOKUP(B:B,'START_LIST_JUN-ELI'!C:F,2,FALSE)</f>
        <v>#N/A</v>
      </c>
      <c r="D109" s="115" t="e">
        <f>VLOOKUP(B:B,'START_LIST_JUN-ELI'!C:F,4,FALSE)</f>
        <v>#N/A</v>
      </c>
      <c r="E109" s="12"/>
      <c r="F109" s="28"/>
      <c r="G109" s="28"/>
      <c r="H109" s="28"/>
      <c r="I109" s="30"/>
      <c r="J109" s="12"/>
      <c r="K109" s="28"/>
      <c r="L109" s="28"/>
      <c r="M109" s="28"/>
      <c r="N109" s="30"/>
      <c r="O109" s="12"/>
      <c r="P109" s="28"/>
      <c r="Q109" s="28"/>
      <c r="R109" s="28"/>
      <c r="S109" s="32"/>
      <c r="T109" s="16">
        <f t="shared" si="39"/>
        <v>0</v>
      </c>
      <c r="U109" s="197">
        <f t="shared" si="40"/>
        <v>0</v>
      </c>
      <c r="V109" s="197">
        <f t="shared" si="41"/>
        <v>0</v>
      </c>
      <c r="W109" s="197">
        <f t="shared" si="42"/>
        <v>0</v>
      </c>
      <c r="X109" s="198">
        <f t="shared" si="43"/>
        <v>0</v>
      </c>
      <c r="Y109" s="16">
        <f t="shared" si="44"/>
        <v>0</v>
      </c>
      <c r="Z109" s="197">
        <f t="shared" si="45"/>
        <v>0</v>
      </c>
      <c r="AA109" s="197">
        <f t="shared" si="46"/>
        <v>0</v>
      </c>
      <c r="AB109" s="197">
        <f t="shared" si="47"/>
        <v>0</v>
      </c>
      <c r="AC109" s="199">
        <f t="shared" si="48"/>
        <v>0</v>
      </c>
      <c r="AD109" s="60">
        <f t="shared" si="49"/>
        <v>0</v>
      </c>
      <c r="AE109" s="14">
        <f t="shared" si="50"/>
        <v>0</v>
      </c>
      <c r="AF109" s="14">
        <f t="shared" si="51"/>
        <v>0</v>
      </c>
      <c r="AG109" s="15">
        <f t="shared" si="52"/>
        <v>0</v>
      </c>
      <c r="AH109" s="15">
        <f t="shared" si="53"/>
        <v>0</v>
      </c>
      <c r="AI109" s="15">
        <f t="shared" si="54"/>
        <v>0</v>
      </c>
      <c r="AJ109" s="16">
        <f t="shared" si="55"/>
        <v>0</v>
      </c>
      <c r="AK109" s="16">
        <f t="shared" si="56"/>
        <v>0</v>
      </c>
      <c r="AL109" s="16">
        <f t="shared" si="57"/>
        <v>0</v>
      </c>
      <c r="AM109" s="17">
        <f t="shared" si="58"/>
        <v>0</v>
      </c>
      <c r="AN109" s="17">
        <f t="shared" si="59"/>
        <v>0</v>
      </c>
      <c r="AO109" s="17">
        <f t="shared" si="60"/>
        <v>0</v>
      </c>
      <c r="AP109" s="18">
        <f t="shared" si="33"/>
        <v>0</v>
      </c>
      <c r="AQ109" s="18">
        <f t="shared" si="34"/>
        <v>0</v>
      </c>
      <c r="AR109" s="18">
        <f t="shared" si="35"/>
        <v>0</v>
      </c>
      <c r="AS109" s="120">
        <f t="shared" si="36"/>
        <v>0</v>
      </c>
    </row>
    <row r="110" spans="1:45" hidden="1" x14ac:dyDescent="0.3">
      <c r="A110" s="245"/>
      <c r="B110" s="248">
        <v>105</v>
      </c>
      <c r="C110" s="91" t="e">
        <f>VLOOKUP(B:B,'START_LIST_JUN-ELI'!C:F,2,FALSE)</f>
        <v>#N/A</v>
      </c>
      <c r="D110" s="115" t="e">
        <f>VLOOKUP(B:B,'START_LIST_JUN-ELI'!C:F,4,FALSE)</f>
        <v>#N/A</v>
      </c>
      <c r="E110" s="12"/>
      <c r="F110" s="28"/>
      <c r="G110" s="28"/>
      <c r="H110" s="28"/>
      <c r="I110" s="30"/>
      <c r="J110" s="12"/>
      <c r="K110" s="28"/>
      <c r="L110" s="28"/>
      <c r="M110" s="28"/>
      <c r="N110" s="30"/>
      <c r="O110" s="12"/>
      <c r="P110" s="28"/>
      <c r="Q110" s="28"/>
      <c r="R110" s="28"/>
      <c r="S110" s="32"/>
      <c r="T110" s="16">
        <f t="shared" si="39"/>
        <v>0</v>
      </c>
      <c r="U110" s="197">
        <f t="shared" si="40"/>
        <v>0</v>
      </c>
      <c r="V110" s="197">
        <f t="shared" si="41"/>
        <v>0</v>
      </c>
      <c r="W110" s="197">
        <f t="shared" si="42"/>
        <v>0</v>
      </c>
      <c r="X110" s="198">
        <f t="shared" si="43"/>
        <v>0</v>
      </c>
      <c r="Y110" s="16">
        <f t="shared" si="44"/>
        <v>0</v>
      </c>
      <c r="Z110" s="197">
        <f t="shared" si="45"/>
        <v>0</v>
      </c>
      <c r="AA110" s="197">
        <f t="shared" si="46"/>
        <v>0</v>
      </c>
      <c r="AB110" s="197">
        <f t="shared" si="47"/>
        <v>0</v>
      </c>
      <c r="AC110" s="199">
        <f t="shared" si="48"/>
        <v>0</v>
      </c>
      <c r="AD110" s="60">
        <f t="shared" si="49"/>
        <v>0</v>
      </c>
      <c r="AE110" s="14">
        <f t="shared" si="50"/>
        <v>0</v>
      </c>
      <c r="AF110" s="14">
        <f t="shared" si="51"/>
        <v>0</v>
      </c>
      <c r="AG110" s="15">
        <f t="shared" si="52"/>
        <v>0</v>
      </c>
      <c r="AH110" s="15">
        <f t="shared" si="53"/>
        <v>0</v>
      </c>
      <c r="AI110" s="15">
        <f t="shared" si="54"/>
        <v>0</v>
      </c>
      <c r="AJ110" s="16">
        <f t="shared" si="55"/>
        <v>0</v>
      </c>
      <c r="AK110" s="16">
        <f t="shared" si="56"/>
        <v>0</v>
      </c>
      <c r="AL110" s="16">
        <f t="shared" si="57"/>
        <v>0</v>
      </c>
      <c r="AM110" s="17">
        <f t="shared" si="58"/>
        <v>0</v>
      </c>
      <c r="AN110" s="17">
        <f t="shared" si="59"/>
        <v>0</v>
      </c>
      <c r="AO110" s="17">
        <f t="shared" si="60"/>
        <v>0</v>
      </c>
      <c r="AP110" s="18">
        <f t="shared" si="33"/>
        <v>0</v>
      </c>
      <c r="AQ110" s="18">
        <f t="shared" si="34"/>
        <v>0</v>
      </c>
      <c r="AR110" s="18">
        <f t="shared" si="35"/>
        <v>0</v>
      </c>
      <c r="AS110" s="120">
        <f t="shared" si="36"/>
        <v>0</v>
      </c>
    </row>
    <row r="111" spans="1:45" hidden="1" x14ac:dyDescent="0.3">
      <c r="A111" s="245"/>
      <c r="B111" s="248">
        <v>106</v>
      </c>
      <c r="C111" s="91" t="e">
        <f>VLOOKUP(B:B,'START_LIST_JUN-ELI'!C:F,2,FALSE)</f>
        <v>#N/A</v>
      </c>
      <c r="D111" s="115" t="e">
        <f>VLOOKUP(B:B,'START_LIST_JUN-ELI'!C:F,4,FALSE)</f>
        <v>#N/A</v>
      </c>
      <c r="E111" s="12"/>
      <c r="F111" s="28"/>
      <c r="G111" s="28"/>
      <c r="H111" s="28"/>
      <c r="I111" s="30"/>
      <c r="J111" s="12"/>
      <c r="K111" s="28"/>
      <c r="L111" s="28"/>
      <c r="M111" s="28"/>
      <c r="N111" s="30"/>
      <c r="O111" s="12"/>
      <c r="P111" s="28"/>
      <c r="Q111" s="28"/>
      <c r="R111" s="28"/>
      <c r="S111" s="32"/>
      <c r="T111" s="16">
        <f t="shared" si="39"/>
        <v>0</v>
      </c>
      <c r="U111" s="197">
        <f t="shared" si="40"/>
        <v>0</v>
      </c>
      <c r="V111" s="197">
        <f t="shared" si="41"/>
        <v>0</v>
      </c>
      <c r="W111" s="197">
        <f t="shared" si="42"/>
        <v>0</v>
      </c>
      <c r="X111" s="198">
        <f t="shared" si="43"/>
        <v>0</v>
      </c>
      <c r="Y111" s="16">
        <f t="shared" si="44"/>
        <v>0</v>
      </c>
      <c r="Z111" s="197">
        <f t="shared" si="45"/>
        <v>0</v>
      </c>
      <c r="AA111" s="197">
        <f t="shared" si="46"/>
        <v>0</v>
      </c>
      <c r="AB111" s="197">
        <f t="shared" si="47"/>
        <v>0</v>
      </c>
      <c r="AC111" s="199">
        <f t="shared" si="48"/>
        <v>0</v>
      </c>
      <c r="AD111" s="60">
        <f t="shared" si="49"/>
        <v>0</v>
      </c>
      <c r="AE111" s="14">
        <f t="shared" si="50"/>
        <v>0</v>
      </c>
      <c r="AF111" s="14">
        <f t="shared" si="51"/>
        <v>0</v>
      </c>
      <c r="AG111" s="15">
        <f t="shared" si="52"/>
        <v>0</v>
      </c>
      <c r="AH111" s="15">
        <f t="shared" si="53"/>
        <v>0</v>
      </c>
      <c r="AI111" s="15">
        <f t="shared" si="54"/>
        <v>0</v>
      </c>
      <c r="AJ111" s="16">
        <f t="shared" si="55"/>
        <v>0</v>
      </c>
      <c r="AK111" s="16">
        <f t="shared" si="56"/>
        <v>0</v>
      </c>
      <c r="AL111" s="16">
        <f t="shared" si="57"/>
        <v>0</v>
      </c>
      <c r="AM111" s="17">
        <f t="shared" si="58"/>
        <v>0</v>
      </c>
      <c r="AN111" s="17">
        <f t="shared" si="59"/>
        <v>0</v>
      </c>
      <c r="AO111" s="17">
        <f t="shared" si="60"/>
        <v>0</v>
      </c>
      <c r="AP111" s="18">
        <f t="shared" si="33"/>
        <v>0</v>
      </c>
      <c r="AQ111" s="18">
        <f t="shared" si="34"/>
        <v>0</v>
      </c>
      <c r="AR111" s="18">
        <f t="shared" si="35"/>
        <v>0</v>
      </c>
      <c r="AS111" s="120">
        <f t="shared" si="36"/>
        <v>0</v>
      </c>
    </row>
    <row r="112" spans="1:45" hidden="1" x14ac:dyDescent="0.3">
      <c r="A112" s="245"/>
      <c r="B112" s="248">
        <v>107</v>
      </c>
      <c r="C112" s="91" t="e">
        <f>VLOOKUP(B:B,'START_LIST_JUN-ELI'!C:F,2,FALSE)</f>
        <v>#N/A</v>
      </c>
      <c r="D112" s="115" t="e">
        <f>VLOOKUP(B:B,'START_LIST_JUN-ELI'!C:F,4,FALSE)</f>
        <v>#N/A</v>
      </c>
      <c r="E112" s="12"/>
      <c r="F112" s="28"/>
      <c r="G112" s="28"/>
      <c r="H112" s="28"/>
      <c r="I112" s="30"/>
      <c r="J112" s="12"/>
      <c r="K112" s="28"/>
      <c r="L112" s="28"/>
      <c r="M112" s="28"/>
      <c r="N112" s="30"/>
      <c r="O112" s="12"/>
      <c r="P112" s="28"/>
      <c r="Q112" s="28"/>
      <c r="R112" s="28"/>
      <c r="S112" s="32"/>
      <c r="T112" s="16">
        <f t="shared" si="39"/>
        <v>0</v>
      </c>
      <c r="U112" s="197">
        <f t="shared" si="40"/>
        <v>0</v>
      </c>
      <c r="V112" s="197">
        <f t="shared" si="41"/>
        <v>0</v>
      </c>
      <c r="W112" s="197">
        <f t="shared" si="42"/>
        <v>0</v>
      </c>
      <c r="X112" s="198">
        <f t="shared" si="43"/>
        <v>0</v>
      </c>
      <c r="Y112" s="16">
        <f t="shared" si="44"/>
        <v>0</v>
      </c>
      <c r="Z112" s="197">
        <f t="shared" si="45"/>
        <v>0</v>
      </c>
      <c r="AA112" s="197">
        <f t="shared" si="46"/>
        <v>0</v>
      </c>
      <c r="AB112" s="197">
        <f t="shared" si="47"/>
        <v>0</v>
      </c>
      <c r="AC112" s="199">
        <f t="shared" si="48"/>
        <v>0</v>
      </c>
      <c r="AD112" s="60">
        <f t="shared" si="49"/>
        <v>0</v>
      </c>
      <c r="AE112" s="14">
        <f t="shared" si="50"/>
        <v>0</v>
      </c>
      <c r="AF112" s="14">
        <f t="shared" si="51"/>
        <v>0</v>
      </c>
      <c r="AG112" s="15">
        <f t="shared" si="52"/>
        <v>0</v>
      </c>
      <c r="AH112" s="15">
        <f t="shared" si="53"/>
        <v>0</v>
      </c>
      <c r="AI112" s="15">
        <f t="shared" si="54"/>
        <v>0</v>
      </c>
      <c r="AJ112" s="16">
        <f t="shared" si="55"/>
        <v>0</v>
      </c>
      <c r="AK112" s="16">
        <f t="shared" si="56"/>
        <v>0</v>
      </c>
      <c r="AL112" s="16">
        <f t="shared" si="57"/>
        <v>0</v>
      </c>
      <c r="AM112" s="17">
        <f t="shared" si="58"/>
        <v>0</v>
      </c>
      <c r="AN112" s="17">
        <f t="shared" si="59"/>
        <v>0</v>
      </c>
      <c r="AO112" s="17">
        <f t="shared" si="60"/>
        <v>0</v>
      </c>
      <c r="AP112" s="18">
        <f t="shared" si="33"/>
        <v>0</v>
      </c>
      <c r="AQ112" s="18">
        <f t="shared" si="34"/>
        <v>0</v>
      </c>
      <c r="AR112" s="18">
        <f t="shared" si="35"/>
        <v>0</v>
      </c>
      <c r="AS112" s="120">
        <f t="shared" si="36"/>
        <v>0</v>
      </c>
    </row>
    <row r="113" spans="1:45" hidden="1" x14ac:dyDescent="0.3">
      <c r="A113" s="245"/>
      <c r="B113" s="248">
        <v>108</v>
      </c>
      <c r="C113" s="91" t="e">
        <f>VLOOKUP(B:B,'START_LIST_JUN-ELI'!C:F,2,FALSE)</f>
        <v>#N/A</v>
      </c>
      <c r="D113" s="115" t="e">
        <f>VLOOKUP(B:B,'START_LIST_JUN-ELI'!C:F,4,FALSE)</f>
        <v>#N/A</v>
      </c>
      <c r="E113" s="12"/>
      <c r="F113" s="28"/>
      <c r="G113" s="28"/>
      <c r="H113" s="28"/>
      <c r="I113" s="30"/>
      <c r="J113" s="12"/>
      <c r="K113" s="28"/>
      <c r="L113" s="28"/>
      <c r="M113" s="28"/>
      <c r="N113" s="30"/>
      <c r="O113" s="12"/>
      <c r="P113" s="28"/>
      <c r="Q113" s="28"/>
      <c r="R113" s="28"/>
      <c r="S113" s="32"/>
      <c r="T113" s="16">
        <f t="shared" si="39"/>
        <v>0</v>
      </c>
      <c r="U113" s="197">
        <f t="shared" si="40"/>
        <v>0</v>
      </c>
      <c r="V113" s="197">
        <f t="shared" si="41"/>
        <v>0</v>
      </c>
      <c r="W113" s="197">
        <f t="shared" si="42"/>
        <v>0</v>
      </c>
      <c r="X113" s="198">
        <f t="shared" si="43"/>
        <v>0</v>
      </c>
      <c r="Y113" s="16">
        <f t="shared" si="44"/>
        <v>0</v>
      </c>
      <c r="Z113" s="197">
        <f t="shared" si="45"/>
        <v>0</v>
      </c>
      <c r="AA113" s="197">
        <f t="shared" si="46"/>
        <v>0</v>
      </c>
      <c r="AB113" s="197">
        <f t="shared" si="47"/>
        <v>0</v>
      </c>
      <c r="AC113" s="199">
        <f t="shared" si="48"/>
        <v>0</v>
      </c>
      <c r="AD113" s="60">
        <f t="shared" si="49"/>
        <v>0</v>
      </c>
      <c r="AE113" s="14">
        <f t="shared" si="50"/>
        <v>0</v>
      </c>
      <c r="AF113" s="14">
        <f t="shared" si="51"/>
        <v>0</v>
      </c>
      <c r="AG113" s="15">
        <f t="shared" si="52"/>
        <v>0</v>
      </c>
      <c r="AH113" s="15">
        <f t="shared" si="53"/>
        <v>0</v>
      </c>
      <c r="AI113" s="15">
        <f t="shared" si="54"/>
        <v>0</v>
      </c>
      <c r="AJ113" s="16">
        <f t="shared" si="55"/>
        <v>0</v>
      </c>
      <c r="AK113" s="16">
        <f t="shared" si="56"/>
        <v>0</v>
      </c>
      <c r="AL113" s="16">
        <f t="shared" si="57"/>
        <v>0</v>
      </c>
      <c r="AM113" s="17">
        <f t="shared" si="58"/>
        <v>0</v>
      </c>
      <c r="AN113" s="17">
        <f t="shared" si="59"/>
        <v>0</v>
      </c>
      <c r="AO113" s="17">
        <f t="shared" si="60"/>
        <v>0</v>
      </c>
      <c r="AP113" s="18">
        <f t="shared" si="33"/>
        <v>0</v>
      </c>
      <c r="AQ113" s="18">
        <f t="shared" si="34"/>
        <v>0</v>
      </c>
      <c r="AR113" s="18">
        <f t="shared" si="35"/>
        <v>0</v>
      </c>
      <c r="AS113" s="120">
        <f t="shared" si="36"/>
        <v>0</v>
      </c>
    </row>
    <row r="114" spans="1:45" hidden="1" x14ac:dyDescent="0.3">
      <c r="A114" s="245"/>
      <c r="B114" s="248">
        <v>109</v>
      </c>
      <c r="C114" s="91" t="e">
        <f>VLOOKUP(B:B,'START_LIST_JUN-ELI'!C:F,2,FALSE)</f>
        <v>#N/A</v>
      </c>
      <c r="D114" s="115" t="e">
        <f>VLOOKUP(B:B,'START_LIST_JUN-ELI'!C:F,4,FALSE)</f>
        <v>#N/A</v>
      </c>
      <c r="E114" s="12"/>
      <c r="F114" s="28"/>
      <c r="G114" s="28"/>
      <c r="H114" s="28"/>
      <c r="I114" s="30"/>
      <c r="J114" s="12"/>
      <c r="K114" s="28"/>
      <c r="L114" s="28"/>
      <c r="M114" s="28"/>
      <c r="N114" s="30"/>
      <c r="O114" s="12"/>
      <c r="P114" s="28"/>
      <c r="Q114" s="28"/>
      <c r="R114" s="28"/>
      <c r="S114" s="32"/>
      <c r="T114" s="16">
        <f t="shared" si="39"/>
        <v>0</v>
      </c>
      <c r="U114" s="197">
        <f t="shared" si="40"/>
        <v>0</v>
      </c>
      <c r="V114" s="197">
        <f t="shared" si="41"/>
        <v>0</v>
      </c>
      <c r="W114" s="197">
        <f t="shared" si="42"/>
        <v>0</v>
      </c>
      <c r="X114" s="198">
        <f t="shared" si="43"/>
        <v>0</v>
      </c>
      <c r="Y114" s="16">
        <f t="shared" si="44"/>
        <v>0</v>
      </c>
      <c r="Z114" s="197">
        <f t="shared" si="45"/>
        <v>0</v>
      </c>
      <c r="AA114" s="197">
        <f t="shared" si="46"/>
        <v>0</v>
      </c>
      <c r="AB114" s="197">
        <f t="shared" si="47"/>
        <v>0</v>
      </c>
      <c r="AC114" s="199">
        <f t="shared" si="48"/>
        <v>0</v>
      </c>
      <c r="AD114" s="60">
        <f t="shared" si="49"/>
        <v>0</v>
      </c>
      <c r="AE114" s="14">
        <f t="shared" si="50"/>
        <v>0</v>
      </c>
      <c r="AF114" s="14">
        <f t="shared" si="51"/>
        <v>0</v>
      </c>
      <c r="AG114" s="15">
        <f t="shared" si="52"/>
        <v>0</v>
      </c>
      <c r="AH114" s="15">
        <f t="shared" si="53"/>
        <v>0</v>
      </c>
      <c r="AI114" s="15">
        <f t="shared" si="54"/>
        <v>0</v>
      </c>
      <c r="AJ114" s="16">
        <f t="shared" si="55"/>
        <v>0</v>
      </c>
      <c r="AK114" s="16">
        <f t="shared" si="56"/>
        <v>0</v>
      </c>
      <c r="AL114" s="16">
        <f t="shared" si="57"/>
        <v>0</v>
      </c>
      <c r="AM114" s="17">
        <f t="shared" si="58"/>
        <v>0</v>
      </c>
      <c r="AN114" s="17">
        <f t="shared" si="59"/>
        <v>0</v>
      </c>
      <c r="AO114" s="17">
        <f t="shared" si="60"/>
        <v>0</v>
      </c>
      <c r="AP114" s="18">
        <f t="shared" si="33"/>
        <v>0</v>
      </c>
      <c r="AQ114" s="18">
        <f t="shared" si="34"/>
        <v>0</v>
      </c>
      <c r="AR114" s="18">
        <f t="shared" si="35"/>
        <v>0</v>
      </c>
      <c r="AS114" s="120">
        <f t="shared" si="36"/>
        <v>0</v>
      </c>
    </row>
    <row r="115" spans="1:45" hidden="1" x14ac:dyDescent="0.3">
      <c r="A115" s="245"/>
      <c r="B115" s="248">
        <v>110</v>
      </c>
      <c r="C115" s="91" t="e">
        <f>VLOOKUP(B:B,'START_LIST_JUN-ELI'!C:F,2,FALSE)</f>
        <v>#N/A</v>
      </c>
      <c r="D115" s="115" t="e">
        <f>VLOOKUP(B:B,'START_LIST_JUN-ELI'!C:F,4,FALSE)</f>
        <v>#N/A</v>
      </c>
      <c r="E115" s="12"/>
      <c r="F115" s="28"/>
      <c r="G115" s="28"/>
      <c r="H115" s="28"/>
      <c r="I115" s="30"/>
      <c r="J115" s="12"/>
      <c r="K115" s="28"/>
      <c r="L115" s="28"/>
      <c r="M115" s="28"/>
      <c r="N115" s="30"/>
      <c r="O115" s="12"/>
      <c r="P115" s="28"/>
      <c r="Q115" s="28"/>
      <c r="R115" s="28"/>
      <c r="S115" s="32"/>
      <c r="T115" s="16">
        <f t="shared" si="39"/>
        <v>0</v>
      </c>
      <c r="U115" s="197">
        <f t="shared" si="40"/>
        <v>0</v>
      </c>
      <c r="V115" s="197">
        <f t="shared" si="41"/>
        <v>0</v>
      </c>
      <c r="W115" s="197">
        <f t="shared" si="42"/>
        <v>0</v>
      </c>
      <c r="X115" s="198">
        <f t="shared" si="43"/>
        <v>0</v>
      </c>
      <c r="Y115" s="16">
        <f t="shared" si="44"/>
        <v>0</v>
      </c>
      <c r="Z115" s="197">
        <f t="shared" si="45"/>
        <v>0</v>
      </c>
      <c r="AA115" s="197">
        <f t="shared" si="46"/>
        <v>0</v>
      </c>
      <c r="AB115" s="197">
        <f t="shared" si="47"/>
        <v>0</v>
      </c>
      <c r="AC115" s="199">
        <f t="shared" si="48"/>
        <v>0</v>
      </c>
      <c r="AD115" s="60">
        <f t="shared" si="49"/>
        <v>0</v>
      </c>
      <c r="AE115" s="14">
        <f t="shared" si="50"/>
        <v>0</v>
      </c>
      <c r="AF115" s="14">
        <f t="shared" si="51"/>
        <v>0</v>
      </c>
      <c r="AG115" s="15">
        <f t="shared" si="52"/>
        <v>0</v>
      </c>
      <c r="AH115" s="15">
        <f t="shared" si="53"/>
        <v>0</v>
      </c>
      <c r="AI115" s="15">
        <f t="shared" si="54"/>
        <v>0</v>
      </c>
      <c r="AJ115" s="16">
        <f t="shared" si="55"/>
        <v>0</v>
      </c>
      <c r="AK115" s="16">
        <f t="shared" si="56"/>
        <v>0</v>
      </c>
      <c r="AL115" s="16">
        <f t="shared" si="57"/>
        <v>0</v>
      </c>
      <c r="AM115" s="17">
        <f t="shared" si="58"/>
        <v>0</v>
      </c>
      <c r="AN115" s="17">
        <f t="shared" si="59"/>
        <v>0</v>
      </c>
      <c r="AO115" s="17">
        <f t="shared" si="60"/>
        <v>0</v>
      </c>
      <c r="AP115" s="18">
        <f t="shared" si="33"/>
        <v>0</v>
      </c>
      <c r="AQ115" s="18">
        <f t="shared" si="34"/>
        <v>0</v>
      </c>
      <c r="AR115" s="18">
        <f t="shared" si="35"/>
        <v>0</v>
      </c>
      <c r="AS115" s="120">
        <f t="shared" si="36"/>
        <v>0</v>
      </c>
    </row>
    <row r="116" spans="1:45" hidden="1" x14ac:dyDescent="0.3">
      <c r="A116" s="245"/>
      <c r="B116" s="248">
        <v>111</v>
      </c>
      <c r="C116" s="91" t="e">
        <f>VLOOKUP(B:B,'START_LIST_JUN-ELI'!C:F,2,FALSE)</f>
        <v>#N/A</v>
      </c>
      <c r="D116" s="115" t="e">
        <f>VLOOKUP(B:B,'START_LIST_JUN-ELI'!C:F,4,FALSE)</f>
        <v>#N/A</v>
      </c>
      <c r="E116" s="12"/>
      <c r="F116" s="28"/>
      <c r="G116" s="28"/>
      <c r="H116" s="28"/>
      <c r="I116" s="30"/>
      <c r="J116" s="12"/>
      <c r="K116" s="28"/>
      <c r="L116" s="28"/>
      <c r="M116" s="28"/>
      <c r="N116" s="30"/>
      <c r="O116" s="12"/>
      <c r="P116" s="28"/>
      <c r="Q116" s="28"/>
      <c r="R116" s="28"/>
      <c r="S116" s="32"/>
      <c r="T116" s="16">
        <f t="shared" si="39"/>
        <v>0</v>
      </c>
      <c r="U116" s="197">
        <f t="shared" si="40"/>
        <v>0</v>
      </c>
      <c r="V116" s="197">
        <f t="shared" si="41"/>
        <v>0</v>
      </c>
      <c r="W116" s="197">
        <f t="shared" si="42"/>
        <v>0</v>
      </c>
      <c r="X116" s="198">
        <f t="shared" si="43"/>
        <v>0</v>
      </c>
      <c r="Y116" s="16">
        <f t="shared" si="44"/>
        <v>0</v>
      </c>
      <c r="Z116" s="197">
        <f t="shared" si="45"/>
        <v>0</v>
      </c>
      <c r="AA116" s="197">
        <f t="shared" si="46"/>
        <v>0</v>
      </c>
      <c r="AB116" s="197">
        <f t="shared" si="47"/>
        <v>0</v>
      </c>
      <c r="AC116" s="199">
        <f t="shared" si="48"/>
        <v>0</v>
      </c>
      <c r="AD116" s="60">
        <f t="shared" si="49"/>
        <v>0</v>
      </c>
      <c r="AE116" s="14">
        <f t="shared" si="50"/>
        <v>0</v>
      </c>
      <c r="AF116" s="14">
        <f t="shared" si="51"/>
        <v>0</v>
      </c>
      <c r="AG116" s="15">
        <f t="shared" si="52"/>
        <v>0</v>
      </c>
      <c r="AH116" s="15">
        <f t="shared" si="53"/>
        <v>0</v>
      </c>
      <c r="AI116" s="15">
        <f t="shared" si="54"/>
        <v>0</v>
      </c>
      <c r="AJ116" s="16">
        <f t="shared" si="55"/>
        <v>0</v>
      </c>
      <c r="AK116" s="16">
        <f t="shared" si="56"/>
        <v>0</v>
      </c>
      <c r="AL116" s="16">
        <f t="shared" si="57"/>
        <v>0</v>
      </c>
      <c r="AM116" s="17">
        <f t="shared" si="58"/>
        <v>0</v>
      </c>
      <c r="AN116" s="17">
        <f t="shared" si="59"/>
        <v>0</v>
      </c>
      <c r="AO116" s="17">
        <f t="shared" si="60"/>
        <v>0</v>
      </c>
      <c r="AP116" s="18">
        <f t="shared" si="33"/>
        <v>0</v>
      </c>
      <c r="AQ116" s="18">
        <f t="shared" si="34"/>
        <v>0</v>
      </c>
      <c r="AR116" s="18">
        <f t="shared" si="35"/>
        <v>0</v>
      </c>
      <c r="AS116" s="120">
        <f t="shared" si="36"/>
        <v>0</v>
      </c>
    </row>
    <row r="117" spans="1:45" hidden="1" x14ac:dyDescent="0.3">
      <c r="A117" s="245"/>
      <c r="B117" s="248">
        <v>112</v>
      </c>
      <c r="C117" s="91" t="e">
        <f>VLOOKUP(B:B,'START_LIST_JUN-ELI'!C:F,2,FALSE)</f>
        <v>#N/A</v>
      </c>
      <c r="D117" s="115" t="e">
        <f>VLOOKUP(B:B,'START_LIST_JUN-ELI'!C:F,4,FALSE)</f>
        <v>#N/A</v>
      </c>
      <c r="E117" s="12"/>
      <c r="F117" s="28"/>
      <c r="G117" s="28"/>
      <c r="H117" s="28"/>
      <c r="I117" s="30"/>
      <c r="J117" s="12"/>
      <c r="K117" s="28"/>
      <c r="L117" s="28"/>
      <c r="M117" s="28"/>
      <c r="N117" s="30"/>
      <c r="O117" s="12"/>
      <c r="P117" s="28"/>
      <c r="Q117" s="28"/>
      <c r="R117" s="28"/>
      <c r="S117" s="32"/>
      <c r="T117" s="16">
        <f t="shared" si="39"/>
        <v>0</v>
      </c>
      <c r="U117" s="197">
        <f t="shared" si="40"/>
        <v>0</v>
      </c>
      <c r="V117" s="197">
        <f t="shared" si="41"/>
        <v>0</v>
      </c>
      <c r="W117" s="197">
        <f t="shared" si="42"/>
        <v>0</v>
      </c>
      <c r="X117" s="198">
        <f t="shared" si="43"/>
        <v>0</v>
      </c>
      <c r="Y117" s="16">
        <f t="shared" si="44"/>
        <v>0</v>
      </c>
      <c r="Z117" s="197">
        <f t="shared" si="45"/>
        <v>0</v>
      </c>
      <c r="AA117" s="197">
        <f t="shared" si="46"/>
        <v>0</v>
      </c>
      <c r="AB117" s="197">
        <f t="shared" si="47"/>
        <v>0</v>
      </c>
      <c r="AC117" s="199">
        <f t="shared" si="48"/>
        <v>0</v>
      </c>
      <c r="AD117" s="60">
        <f t="shared" si="49"/>
        <v>0</v>
      </c>
      <c r="AE117" s="14">
        <f t="shared" si="50"/>
        <v>0</v>
      </c>
      <c r="AF117" s="14">
        <f t="shared" si="51"/>
        <v>0</v>
      </c>
      <c r="AG117" s="15">
        <f t="shared" si="52"/>
        <v>0</v>
      </c>
      <c r="AH117" s="15">
        <f t="shared" si="53"/>
        <v>0</v>
      </c>
      <c r="AI117" s="15">
        <f t="shared" si="54"/>
        <v>0</v>
      </c>
      <c r="AJ117" s="16">
        <f t="shared" si="55"/>
        <v>0</v>
      </c>
      <c r="AK117" s="16">
        <f t="shared" si="56"/>
        <v>0</v>
      </c>
      <c r="AL117" s="16">
        <f t="shared" si="57"/>
        <v>0</v>
      </c>
      <c r="AM117" s="17">
        <f t="shared" si="58"/>
        <v>0</v>
      </c>
      <c r="AN117" s="17">
        <f t="shared" si="59"/>
        <v>0</v>
      </c>
      <c r="AO117" s="17">
        <f t="shared" si="60"/>
        <v>0</v>
      </c>
      <c r="AP117" s="18">
        <f t="shared" si="33"/>
        <v>0</v>
      </c>
      <c r="AQ117" s="18">
        <f t="shared" si="34"/>
        <v>0</v>
      </c>
      <c r="AR117" s="18">
        <f t="shared" si="35"/>
        <v>0</v>
      </c>
      <c r="AS117" s="120">
        <f t="shared" si="36"/>
        <v>0</v>
      </c>
    </row>
    <row r="118" spans="1:45" hidden="1" x14ac:dyDescent="0.3">
      <c r="A118" s="245"/>
      <c r="B118" s="248">
        <v>113</v>
      </c>
      <c r="C118" s="91" t="e">
        <f>VLOOKUP(B:B,'START_LIST_JUN-ELI'!C:F,2,FALSE)</f>
        <v>#N/A</v>
      </c>
      <c r="D118" s="115" t="e">
        <f>VLOOKUP(B:B,'START_LIST_JUN-ELI'!C:F,4,FALSE)</f>
        <v>#N/A</v>
      </c>
      <c r="E118" s="12"/>
      <c r="F118" s="28"/>
      <c r="G118" s="28"/>
      <c r="H118" s="28"/>
      <c r="I118" s="30"/>
      <c r="J118" s="12"/>
      <c r="K118" s="28"/>
      <c r="L118" s="28"/>
      <c r="M118" s="28"/>
      <c r="N118" s="30"/>
      <c r="O118" s="12"/>
      <c r="P118" s="28"/>
      <c r="Q118" s="28"/>
      <c r="R118" s="28"/>
      <c r="S118" s="32"/>
      <c r="T118" s="16">
        <f t="shared" si="39"/>
        <v>0</v>
      </c>
      <c r="U118" s="197">
        <f t="shared" si="40"/>
        <v>0</v>
      </c>
      <c r="V118" s="197">
        <f t="shared" si="41"/>
        <v>0</v>
      </c>
      <c r="W118" s="197">
        <f t="shared" si="42"/>
        <v>0</v>
      </c>
      <c r="X118" s="198">
        <f t="shared" si="43"/>
        <v>0</v>
      </c>
      <c r="Y118" s="16">
        <f t="shared" si="44"/>
        <v>0</v>
      </c>
      <c r="Z118" s="197">
        <f t="shared" si="45"/>
        <v>0</v>
      </c>
      <c r="AA118" s="197">
        <f t="shared" si="46"/>
        <v>0</v>
      </c>
      <c r="AB118" s="197">
        <f t="shared" si="47"/>
        <v>0</v>
      </c>
      <c r="AC118" s="199">
        <f t="shared" si="48"/>
        <v>0</v>
      </c>
      <c r="AD118" s="60">
        <f t="shared" si="49"/>
        <v>0</v>
      </c>
      <c r="AE118" s="14">
        <f t="shared" si="50"/>
        <v>0</v>
      </c>
      <c r="AF118" s="14">
        <f t="shared" si="51"/>
        <v>0</v>
      </c>
      <c r="AG118" s="15">
        <f t="shared" si="52"/>
        <v>0</v>
      </c>
      <c r="AH118" s="15">
        <f t="shared" si="53"/>
        <v>0</v>
      </c>
      <c r="AI118" s="15">
        <f t="shared" si="54"/>
        <v>0</v>
      </c>
      <c r="AJ118" s="16">
        <f t="shared" si="55"/>
        <v>0</v>
      </c>
      <c r="AK118" s="16">
        <f t="shared" si="56"/>
        <v>0</v>
      </c>
      <c r="AL118" s="16">
        <f t="shared" si="57"/>
        <v>0</v>
      </c>
      <c r="AM118" s="17">
        <f t="shared" si="58"/>
        <v>0</v>
      </c>
      <c r="AN118" s="17">
        <f t="shared" si="59"/>
        <v>0</v>
      </c>
      <c r="AO118" s="17">
        <f t="shared" si="60"/>
        <v>0</v>
      </c>
      <c r="AP118" s="18">
        <f t="shared" si="33"/>
        <v>0</v>
      </c>
      <c r="AQ118" s="18">
        <f t="shared" si="34"/>
        <v>0</v>
      </c>
      <c r="AR118" s="18">
        <f t="shared" si="35"/>
        <v>0</v>
      </c>
      <c r="AS118" s="120">
        <f t="shared" si="36"/>
        <v>0</v>
      </c>
    </row>
    <row r="119" spans="1:45" hidden="1" x14ac:dyDescent="0.3">
      <c r="A119" s="245"/>
      <c r="B119" s="248">
        <v>114</v>
      </c>
      <c r="C119" s="91" t="e">
        <f>VLOOKUP(B:B,'START_LIST_JUN-ELI'!C:F,2,FALSE)</f>
        <v>#N/A</v>
      </c>
      <c r="D119" s="115" t="e">
        <f>VLOOKUP(B:B,'START_LIST_JUN-ELI'!C:F,4,FALSE)</f>
        <v>#N/A</v>
      </c>
      <c r="E119" s="12"/>
      <c r="F119" s="28"/>
      <c r="G119" s="28"/>
      <c r="H119" s="28"/>
      <c r="I119" s="30"/>
      <c r="J119" s="12"/>
      <c r="K119" s="28"/>
      <c r="L119" s="28"/>
      <c r="M119" s="28"/>
      <c r="N119" s="30"/>
      <c r="O119" s="12"/>
      <c r="P119" s="28"/>
      <c r="Q119" s="28"/>
      <c r="R119" s="28"/>
      <c r="S119" s="32"/>
      <c r="T119" s="16">
        <f t="shared" si="39"/>
        <v>0</v>
      </c>
      <c r="U119" s="197">
        <f t="shared" si="40"/>
        <v>0</v>
      </c>
      <c r="V119" s="197">
        <f t="shared" si="41"/>
        <v>0</v>
      </c>
      <c r="W119" s="197">
        <f t="shared" si="42"/>
        <v>0</v>
      </c>
      <c r="X119" s="198">
        <f t="shared" si="43"/>
        <v>0</v>
      </c>
      <c r="Y119" s="16">
        <f t="shared" si="44"/>
        <v>0</v>
      </c>
      <c r="Z119" s="197">
        <f t="shared" si="45"/>
        <v>0</v>
      </c>
      <c r="AA119" s="197">
        <f t="shared" si="46"/>
        <v>0</v>
      </c>
      <c r="AB119" s="197">
        <f t="shared" si="47"/>
        <v>0</v>
      </c>
      <c r="AC119" s="199">
        <f t="shared" si="48"/>
        <v>0</v>
      </c>
      <c r="AD119" s="60">
        <f t="shared" si="49"/>
        <v>0</v>
      </c>
      <c r="AE119" s="14">
        <f t="shared" si="50"/>
        <v>0</v>
      </c>
      <c r="AF119" s="14">
        <f t="shared" si="51"/>
        <v>0</v>
      </c>
      <c r="AG119" s="15">
        <f t="shared" si="52"/>
        <v>0</v>
      </c>
      <c r="AH119" s="15">
        <f t="shared" si="53"/>
        <v>0</v>
      </c>
      <c r="AI119" s="15">
        <f t="shared" si="54"/>
        <v>0</v>
      </c>
      <c r="AJ119" s="16">
        <f t="shared" si="55"/>
        <v>0</v>
      </c>
      <c r="AK119" s="16">
        <f t="shared" si="56"/>
        <v>0</v>
      </c>
      <c r="AL119" s="16">
        <f t="shared" si="57"/>
        <v>0</v>
      </c>
      <c r="AM119" s="17">
        <f t="shared" si="58"/>
        <v>0</v>
      </c>
      <c r="AN119" s="17">
        <f t="shared" si="59"/>
        <v>0</v>
      </c>
      <c r="AO119" s="17">
        <f t="shared" si="60"/>
        <v>0</v>
      </c>
      <c r="AP119" s="18">
        <f t="shared" si="33"/>
        <v>0</v>
      </c>
      <c r="AQ119" s="18">
        <f t="shared" si="34"/>
        <v>0</v>
      </c>
      <c r="AR119" s="18">
        <f t="shared" si="35"/>
        <v>0</v>
      </c>
      <c r="AS119" s="120">
        <f t="shared" si="36"/>
        <v>0</v>
      </c>
    </row>
    <row r="120" spans="1:45" hidden="1" x14ac:dyDescent="0.3">
      <c r="A120" s="245"/>
      <c r="B120" s="248">
        <v>115</v>
      </c>
      <c r="C120" s="91" t="e">
        <f>VLOOKUP(B:B,'START_LIST_JUN-ELI'!C:F,2,FALSE)</f>
        <v>#N/A</v>
      </c>
      <c r="D120" s="115" t="e">
        <f>VLOOKUP(B:B,'START_LIST_JUN-ELI'!C:F,4,FALSE)</f>
        <v>#N/A</v>
      </c>
      <c r="E120" s="12"/>
      <c r="F120" s="28"/>
      <c r="G120" s="28"/>
      <c r="H120" s="28"/>
      <c r="I120" s="30"/>
      <c r="J120" s="12"/>
      <c r="K120" s="28"/>
      <c r="L120" s="28"/>
      <c r="M120" s="28"/>
      <c r="N120" s="30"/>
      <c r="O120" s="12"/>
      <c r="P120" s="28"/>
      <c r="Q120" s="28"/>
      <c r="R120" s="28"/>
      <c r="S120" s="32"/>
      <c r="T120" s="16">
        <f t="shared" si="39"/>
        <v>0</v>
      </c>
      <c r="U120" s="197">
        <f t="shared" si="40"/>
        <v>0</v>
      </c>
      <c r="V120" s="197">
        <f t="shared" si="41"/>
        <v>0</v>
      </c>
      <c r="W120" s="197">
        <f t="shared" si="42"/>
        <v>0</v>
      </c>
      <c r="X120" s="198">
        <f t="shared" si="43"/>
        <v>0</v>
      </c>
      <c r="Y120" s="16">
        <f t="shared" si="44"/>
        <v>0</v>
      </c>
      <c r="Z120" s="197">
        <f t="shared" si="45"/>
        <v>0</v>
      </c>
      <c r="AA120" s="197">
        <f t="shared" si="46"/>
        <v>0</v>
      </c>
      <c r="AB120" s="197">
        <f t="shared" si="47"/>
        <v>0</v>
      </c>
      <c r="AC120" s="199">
        <f t="shared" si="48"/>
        <v>0</v>
      </c>
      <c r="AD120" s="60">
        <f t="shared" si="49"/>
        <v>0</v>
      </c>
      <c r="AE120" s="14">
        <f t="shared" si="50"/>
        <v>0</v>
      </c>
      <c r="AF120" s="14">
        <f t="shared" si="51"/>
        <v>0</v>
      </c>
      <c r="AG120" s="15">
        <f t="shared" si="52"/>
        <v>0</v>
      </c>
      <c r="AH120" s="15">
        <f t="shared" si="53"/>
        <v>0</v>
      </c>
      <c r="AI120" s="15">
        <f t="shared" si="54"/>
        <v>0</v>
      </c>
      <c r="AJ120" s="16">
        <f t="shared" si="55"/>
        <v>0</v>
      </c>
      <c r="AK120" s="16">
        <f t="shared" si="56"/>
        <v>0</v>
      </c>
      <c r="AL120" s="16">
        <f t="shared" si="57"/>
        <v>0</v>
      </c>
      <c r="AM120" s="17">
        <f t="shared" si="58"/>
        <v>0</v>
      </c>
      <c r="AN120" s="17">
        <f t="shared" si="59"/>
        <v>0</v>
      </c>
      <c r="AO120" s="17">
        <f t="shared" si="60"/>
        <v>0</v>
      </c>
      <c r="AP120" s="18">
        <f t="shared" si="33"/>
        <v>0</v>
      </c>
      <c r="AQ120" s="18">
        <f t="shared" si="34"/>
        <v>0</v>
      </c>
      <c r="AR120" s="18">
        <f t="shared" si="35"/>
        <v>0</v>
      </c>
      <c r="AS120" s="120">
        <f t="shared" si="36"/>
        <v>0</v>
      </c>
    </row>
    <row r="121" spans="1:45" hidden="1" x14ac:dyDescent="0.3">
      <c r="A121" s="245"/>
      <c r="B121" s="248">
        <v>116</v>
      </c>
      <c r="C121" s="91" t="e">
        <f>VLOOKUP(B:B,'START_LIST_JUN-ELI'!C:F,2,FALSE)</f>
        <v>#N/A</v>
      </c>
      <c r="D121" s="115" t="e">
        <f>VLOOKUP(B:B,'START_LIST_JUN-ELI'!C:F,4,FALSE)</f>
        <v>#N/A</v>
      </c>
      <c r="E121" s="12"/>
      <c r="F121" s="28"/>
      <c r="G121" s="28"/>
      <c r="H121" s="28"/>
      <c r="I121" s="30"/>
      <c r="J121" s="12"/>
      <c r="K121" s="28"/>
      <c r="L121" s="28"/>
      <c r="M121" s="28"/>
      <c r="N121" s="30"/>
      <c r="O121" s="12"/>
      <c r="P121" s="28"/>
      <c r="Q121" s="28"/>
      <c r="R121" s="28"/>
      <c r="S121" s="32"/>
      <c r="T121" s="16">
        <f t="shared" si="39"/>
        <v>0</v>
      </c>
      <c r="U121" s="197">
        <f t="shared" si="40"/>
        <v>0</v>
      </c>
      <c r="V121" s="197">
        <f t="shared" si="41"/>
        <v>0</v>
      </c>
      <c r="W121" s="197">
        <f t="shared" si="42"/>
        <v>0</v>
      </c>
      <c r="X121" s="198">
        <f t="shared" si="43"/>
        <v>0</v>
      </c>
      <c r="Y121" s="16">
        <f t="shared" si="44"/>
        <v>0</v>
      </c>
      <c r="Z121" s="197">
        <f t="shared" si="45"/>
        <v>0</v>
      </c>
      <c r="AA121" s="197">
        <f t="shared" si="46"/>
        <v>0</v>
      </c>
      <c r="AB121" s="197">
        <f t="shared" si="47"/>
        <v>0</v>
      </c>
      <c r="AC121" s="199">
        <f t="shared" si="48"/>
        <v>0</v>
      </c>
      <c r="AD121" s="60">
        <f t="shared" si="49"/>
        <v>0</v>
      </c>
      <c r="AE121" s="14">
        <f t="shared" si="50"/>
        <v>0</v>
      </c>
      <c r="AF121" s="14">
        <f t="shared" si="51"/>
        <v>0</v>
      </c>
      <c r="AG121" s="15">
        <f t="shared" si="52"/>
        <v>0</v>
      </c>
      <c r="AH121" s="15">
        <f t="shared" si="53"/>
        <v>0</v>
      </c>
      <c r="AI121" s="15">
        <f t="shared" si="54"/>
        <v>0</v>
      </c>
      <c r="AJ121" s="16">
        <f t="shared" si="55"/>
        <v>0</v>
      </c>
      <c r="AK121" s="16">
        <f t="shared" si="56"/>
        <v>0</v>
      </c>
      <c r="AL121" s="16">
        <f t="shared" si="57"/>
        <v>0</v>
      </c>
      <c r="AM121" s="17">
        <f t="shared" si="58"/>
        <v>0</v>
      </c>
      <c r="AN121" s="17">
        <f t="shared" si="59"/>
        <v>0</v>
      </c>
      <c r="AO121" s="17">
        <f t="shared" si="60"/>
        <v>0</v>
      </c>
      <c r="AP121" s="18">
        <f t="shared" si="33"/>
        <v>0</v>
      </c>
      <c r="AQ121" s="18">
        <f t="shared" si="34"/>
        <v>0</v>
      </c>
      <c r="AR121" s="18">
        <f t="shared" si="35"/>
        <v>0</v>
      </c>
      <c r="AS121" s="120">
        <f t="shared" si="36"/>
        <v>0</v>
      </c>
    </row>
    <row r="122" spans="1:45" hidden="1" x14ac:dyDescent="0.3">
      <c r="A122" s="245"/>
      <c r="B122" s="248">
        <v>117</v>
      </c>
      <c r="C122" s="91" t="e">
        <f>VLOOKUP(B:B,'START_LIST_JUN-ELI'!C:F,2,FALSE)</f>
        <v>#N/A</v>
      </c>
      <c r="D122" s="115" t="e">
        <f>VLOOKUP(B:B,'START_LIST_JUN-ELI'!C:F,4,FALSE)</f>
        <v>#N/A</v>
      </c>
      <c r="E122" s="12"/>
      <c r="F122" s="28"/>
      <c r="G122" s="28"/>
      <c r="H122" s="28"/>
      <c r="I122" s="30"/>
      <c r="J122" s="12"/>
      <c r="K122" s="28"/>
      <c r="L122" s="28"/>
      <c r="M122" s="28"/>
      <c r="N122" s="30"/>
      <c r="O122" s="12"/>
      <c r="P122" s="28"/>
      <c r="Q122" s="28"/>
      <c r="R122" s="28"/>
      <c r="S122" s="32"/>
      <c r="T122" s="16">
        <f t="shared" si="39"/>
        <v>0</v>
      </c>
      <c r="U122" s="197">
        <f t="shared" si="40"/>
        <v>0</v>
      </c>
      <c r="V122" s="197">
        <f t="shared" si="41"/>
        <v>0</v>
      </c>
      <c r="W122" s="197">
        <f t="shared" si="42"/>
        <v>0</v>
      </c>
      <c r="X122" s="198">
        <f t="shared" si="43"/>
        <v>0</v>
      </c>
      <c r="Y122" s="16">
        <f t="shared" si="44"/>
        <v>0</v>
      </c>
      <c r="Z122" s="197">
        <f t="shared" si="45"/>
        <v>0</v>
      </c>
      <c r="AA122" s="197">
        <f t="shared" si="46"/>
        <v>0</v>
      </c>
      <c r="AB122" s="197">
        <f t="shared" si="47"/>
        <v>0</v>
      </c>
      <c r="AC122" s="199">
        <f t="shared" si="48"/>
        <v>0</v>
      </c>
      <c r="AD122" s="60">
        <f t="shared" si="49"/>
        <v>0</v>
      </c>
      <c r="AE122" s="14">
        <f t="shared" si="50"/>
        <v>0</v>
      </c>
      <c r="AF122" s="14">
        <f t="shared" si="51"/>
        <v>0</v>
      </c>
      <c r="AG122" s="15">
        <f t="shared" si="52"/>
        <v>0</v>
      </c>
      <c r="AH122" s="15">
        <f t="shared" si="53"/>
        <v>0</v>
      </c>
      <c r="AI122" s="15">
        <f t="shared" si="54"/>
        <v>0</v>
      </c>
      <c r="AJ122" s="16">
        <f t="shared" si="55"/>
        <v>0</v>
      </c>
      <c r="AK122" s="16">
        <f t="shared" si="56"/>
        <v>0</v>
      </c>
      <c r="AL122" s="16">
        <f t="shared" si="57"/>
        <v>0</v>
      </c>
      <c r="AM122" s="17">
        <f t="shared" si="58"/>
        <v>0</v>
      </c>
      <c r="AN122" s="17">
        <f t="shared" si="59"/>
        <v>0</v>
      </c>
      <c r="AO122" s="17">
        <f t="shared" si="60"/>
        <v>0</v>
      </c>
      <c r="AP122" s="18">
        <f t="shared" si="33"/>
        <v>0</v>
      </c>
      <c r="AQ122" s="18">
        <f t="shared" si="34"/>
        <v>0</v>
      </c>
      <c r="AR122" s="18">
        <f t="shared" si="35"/>
        <v>0</v>
      </c>
      <c r="AS122" s="120">
        <f t="shared" si="36"/>
        <v>0</v>
      </c>
    </row>
    <row r="123" spans="1:45" hidden="1" x14ac:dyDescent="0.3">
      <c r="A123" s="245"/>
      <c r="B123" s="248">
        <v>118</v>
      </c>
      <c r="C123" s="91" t="e">
        <f>VLOOKUP(B:B,'START_LIST_JUN-ELI'!C:F,2,FALSE)</f>
        <v>#N/A</v>
      </c>
      <c r="D123" s="115" t="e">
        <f>VLOOKUP(B:B,'START_LIST_JUN-ELI'!C:F,4,FALSE)</f>
        <v>#N/A</v>
      </c>
      <c r="E123" s="12"/>
      <c r="F123" s="28"/>
      <c r="G123" s="28"/>
      <c r="H123" s="28"/>
      <c r="I123" s="30"/>
      <c r="J123" s="12"/>
      <c r="K123" s="28"/>
      <c r="L123" s="28"/>
      <c r="M123" s="28"/>
      <c r="N123" s="30"/>
      <c r="O123" s="12"/>
      <c r="P123" s="28"/>
      <c r="Q123" s="28"/>
      <c r="R123" s="28"/>
      <c r="S123" s="32"/>
      <c r="T123" s="16">
        <f t="shared" si="39"/>
        <v>0</v>
      </c>
      <c r="U123" s="197">
        <f t="shared" si="40"/>
        <v>0</v>
      </c>
      <c r="V123" s="197">
        <f t="shared" si="41"/>
        <v>0</v>
      </c>
      <c r="W123" s="197">
        <f t="shared" si="42"/>
        <v>0</v>
      </c>
      <c r="X123" s="198">
        <f t="shared" si="43"/>
        <v>0</v>
      </c>
      <c r="Y123" s="16">
        <f t="shared" si="44"/>
        <v>0</v>
      </c>
      <c r="Z123" s="197">
        <f t="shared" si="45"/>
        <v>0</v>
      </c>
      <c r="AA123" s="197">
        <f t="shared" si="46"/>
        <v>0</v>
      </c>
      <c r="AB123" s="197">
        <f t="shared" si="47"/>
        <v>0</v>
      </c>
      <c r="AC123" s="199">
        <f t="shared" si="48"/>
        <v>0</v>
      </c>
      <c r="AD123" s="60">
        <f t="shared" si="49"/>
        <v>0</v>
      </c>
      <c r="AE123" s="14">
        <f t="shared" si="50"/>
        <v>0</v>
      </c>
      <c r="AF123" s="14">
        <f t="shared" si="51"/>
        <v>0</v>
      </c>
      <c r="AG123" s="15">
        <f t="shared" si="52"/>
        <v>0</v>
      </c>
      <c r="AH123" s="15">
        <f t="shared" si="53"/>
        <v>0</v>
      </c>
      <c r="AI123" s="15">
        <f t="shared" si="54"/>
        <v>0</v>
      </c>
      <c r="AJ123" s="16">
        <f t="shared" si="55"/>
        <v>0</v>
      </c>
      <c r="AK123" s="16">
        <f t="shared" si="56"/>
        <v>0</v>
      </c>
      <c r="AL123" s="16">
        <f t="shared" si="57"/>
        <v>0</v>
      </c>
      <c r="AM123" s="17">
        <f t="shared" si="58"/>
        <v>0</v>
      </c>
      <c r="AN123" s="17">
        <f t="shared" si="59"/>
        <v>0</v>
      </c>
      <c r="AO123" s="17">
        <f t="shared" si="60"/>
        <v>0</v>
      </c>
      <c r="AP123" s="18">
        <f t="shared" si="33"/>
        <v>0</v>
      </c>
      <c r="AQ123" s="18">
        <f t="shared" si="34"/>
        <v>0</v>
      </c>
      <c r="AR123" s="18">
        <f t="shared" si="35"/>
        <v>0</v>
      </c>
      <c r="AS123" s="120">
        <f t="shared" si="36"/>
        <v>0</v>
      </c>
    </row>
    <row r="124" spans="1:45" hidden="1" x14ac:dyDescent="0.3">
      <c r="A124" s="245"/>
      <c r="B124" s="248">
        <v>119</v>
      </c>
      <c r="C124" s="91" t="e">
        <f>VLOOKUP(B:B,'START_LIST_JUN-ELI'!C:F,2,FALSE)</f>
        <v>#N/A</v>
      </c>
      <c r="D124" s="115" t="e">
        <f>VLOOKUP(B:B,'START_LIST_JUN-ELI'!C:F,4,FALSE)</f>
        <v>#N/A</v>
      </c>
      <c r="E124" s="12"/>
      <c r="F124" s="28"/>
      <c r="G124" s="28"/>
      <c r="H124" s="28"/>
      <c r="I124" s="30"/>
      <c r="J124" s="12"/>
      <c r="K124" s="28"/>
      <c r="L124" s="28"/>
      <c r="M124" s="28"/>
      <c r="N124" s="30"/>
      <c r="O124" s="12"/>
      <c r="P124" s="28"/>
      <c r="Q124" s="28"/>
      <c r="R124" s="28"/>
      <c r="S124" s="32"/>
      <c r="T124" s="16">
        <f t="shared" si="39"/>
        <v>0</v>
      </c>
      <c r="U124" s="197">
        <f t="shared" si="40"/>
        <v>0</v>
      </c>
      <c r="V124" s="197">
        <f t="shared" si="41"/>
        <v>0</v>
      </c>
      <c r="W124" s="197">
        <f t="shared" si="42"/>
        <v>0</v>
      </c>
      <c r="X124" s="198">
        <f t="shared" si="43"/>
        <v>0</v>
      </c>
      <c r="Y124" s="16">
        <f t="shared" si="44"/>
        <v>0</v>
      </c>
      <c r="Z124" s="197">
        <f t="shared" si="45"/>
        <v>0</v>
      </c>
      <c r="AA124" s="197">
        <f t="shared" si="46"/>
        <v>0</v>
      </c>
      <c r="AB124" s="197">
        <f t="shared" si="47"/>
        <v>0</v>
      </c>
      <c r="AC124" s="199">
        <f t="shared" si="48"/>
        <v>0</v>
      </c>
      <c r="AD124" s="60">
        <f t="shared" si="49"/>
        <v>0</v>
      </c>
      <c r="AE124" s="14">
        <f t="shared" si="50"/>
        <v>0</v>
      </c>
      <c r="AF124" s="14">
        <f t="shared" si="51"/>
        <v>0</v>
      </c>
      <c r="AG124" s="15">
        <f t="shared" si="52"/>
        <v>0</v>
      </c>
      <c r="AH124" s="15">
        <f t="shared" si="53"/>
        <v>0</v>
      </c>
      <c r="AI124" s="15">
        <f t="shared" si="54"/>
        <v>0</v>
      </c>
      <c r="AJ124" s="16">
        <f t="shared" si="55"/>
        <v>0</v>
      </c>
      <c r="AK124" s="16">
        <f t="shared" si="56"/>
        <v>0</v>
      </c>
      <c r="AL124" s="16">
        <f t="shared" si="57"/>
        <v>0</v>
      </c>
      <c r="AM124" s="17">
        <f t="shared" si="58"/>
        <v>0</v>
      </c>
      <c r="AN124" s="17">
        <f t="shared" si="59"/>
        <v>0</v>
      </c>
      <c r="AO124" s="17">
        <f t="shared" si="60"/>
        <v>0</v>
      </c>
      <c r="AP124" s="18">
        <f t="shared" si="33"/>
        <v>0</v>
      </c>
      <c r="AQ124" s="18">
        <f t="shared" si="34"/>
        <v>0</v>
      </c>
      <c r="AR124" s="18">
        <f t="shared" si="35"/>
        <v>0</v>
      </c>
      <c r="AS124" s="120">
        <f t="shared" si="36"/>
        <v>0</v>
      </c>
    </row>
    <row r="125" spans="1:45" hidden="1" x14ac:dyDescent="0.3">
      <c r="A125" s="245"/>
      <c r="B125" s="248">
        <v>120</v>
      </c>
      <c r="C125" s="91" t="e">
        <f>VLOOKUP(B:B,'START_LIST_JUN-ELI'!C:F,2,FALSE)</f>
        <v>#N/A</v>
      </c>
      <c r="D125" s="115" t="e">
        <f>VLOOKUP(B:B,'START_LIST_JUN-ELI'!C:F,4,FALSE)</f>
        <v>#N/A</v>
      </c>
      <c r="E125" s="12"/>
      <c r="F125" s="28"/>
      <c r="G125" s="28"/>
      <c r="H125" s="28"/>
      <c r="I125" s="30"/>
      <c r="J125" s="12"/>
      <c r="K125" s="28"/>
      <c r="L125" s="28"/>
      <c r="M125" s="28"/>
      <c r="N125" s="30"/>
      <c r="O125" s="12"/>
      <c r="P125" s="28"/>
      <c r="Q125" s="28"/>
      <c r="R125" s="28"/>
      <c r="S125" s="32"/>
      <c r="T125" s="16">
        <f t="shared" si="39"/>
        <v>0</v>
      </c>
      <c r="U125" s="197">
        <f t="shared" si="40"/>
        <v>0</v>
      </c>
      <c r="V125" s="197">
        <f t="shared" si="41"/>
        <v>0</v>
      </c>
      <c r="W125" s="197">
        <f t="shared" si="42"/>
        <v>0</v>
      </c>
      <c r="X125" s="198">
        <f t="shared" si="43"/>
        <v>0</v>
      </c>
      <c r="Y125" s="16">
        <f t="shared" si="44"/>
        <v>0</v>
      </c>
      <c r="Z125" s="197">
        <f t="shared" si="45"/>
        <v>0</v>
      </c>
      <c r="AA125" s="197">
        <f t="shared" si="46"/>
        <v>0</v>
      </c>
      <c r="AB125" s="197">
        <f t="shared" si="47"/>
        <v>0</v>
      </c>
      <c r="AC125" s="199">
        <f t="shared" si="48"/>
        <v>0</v>
      </c>
      <c r="AD125" s="60">
        <f t="shared" si="49"/>
        <v>0</v>
      </c>
      <c r="AE125" s="14">
        <f t="shared" si="50"/>
        <v>0</v>
      </c>
      <c r="AF125" s="14">
        <f t="shared" si="51"/>
        <v>0</v>
      </c>
      <c r="AG125" s="15">
        <f t="shared" si="52"/>
        <v>0</v>
      </c>
      <c r="AH125" s="15">
        <f t="shared" si="53"/>
        <v>0</v>
      </c>
      <c r="AI125" s="15">
        <f t="shared" si="54"/>
        <v>0</v>
      </c>
      <c r="AJ125" s="16">
        <f t="shared" si="55"/>
        <v>0</v>
      </c>
      <c r="AK125" s="16">
        <f t="shared" si="56"/>
        <v>0</v>
      </c>
      <c r="AL125" s="16">
        <f t="shared" si="57"/>
        <v>0</v>
      </c>
      <c r="AM125" s="17">
        <f t="shared" si="58"/>
        <v>0</v>
      </c>
      <c r="AN125" s="17">
        <f t="shared" si="59"/>
        <v>0</v>
      </c>
      <c r="AO125" s="17">
        <f t="shared" si="60"/>
        <v>0</v>
      </c>
      <c r="AP125" s="18">
        <f t="shared" si="33"/>
        <v>0</v>
      </c>
      <c r="AQ125" s="18">
        <f t="shared" si="34"/>
        <v>0</v>
      </c>
      <c r="AR125" s="18">
        <f t="shared" si="35"/>
        <v>0</v>
      </c>
      <c r="AS125" s="120">
        <f t="shared" si="36"/>
        <v>0</v>
      </c>
    </row>
    <row r="126" spans="1:45" hidden="1" x14ac:dyDescent="0.3">
      <c r="A126" s="245"/>
      <c r="B126" s="248">
        <v>121</v>
      </c>
      <c r="C126" s="91" t="e">
        <f>VLOOKUP(B:B,'START_LIST_JUN-ELI'!C:F,2,FALSE)</f>
        <v>#N/A</v>
      </c>
      <c r="D126" s="115" t="e">
        <f>VLOOKUP(B:B,'START_LIST_JUN-ELI'!C:F,4,FALSE)</f>
        <v>#N/A</v>
      </c>
      <c r="E126" s="12"/>
      <c r="F126" s="28"/>
      <c r="G126" s="28"/>
      <c r="H126" s="28"/>
      <c r="I126" s="30"/>
      <c r="J126" s="12"/>
      <c r="K126" s="28"/>
      <c r="L126" s="28"/>
      <c r="M126" s="28"/>
      <c r="N126" s="30"/>
      <c r="O126" s="12"/>
      <c r="P126" s="28"/>
      <c r="Q126" s="28"/>
      <c r="R126" s="28"/>
      <c r="S126" s="32"/>
      <c r="T126" s="16">
        <f t="shared" si="39"/>
        <v>0</v>
      </c>
      <c r="U126" s="197">
        <f t="shared" si="40"/>
        <v>0</v>
      </c>
      <c r="V126" s="197">
        <f t="shared" si="41"/>
        <v>0</v>
      </c>
      <c r="W126" s="197">
        <f t="shared" si="42"/>
        <v>0</v>
      </c>
      <c r="X126" s="198">
        <f t="shared" si="43"/>
        <v>0</v>
      </c>
      <c r="Y126" s="16">
        <f t="shared" si="44"/>
        <v>0</v>
      </c>
      <c r="Z126" s="197">
        <f t="shared" si="45"/>
        <v>0</v>
      </c>
      <c r="AA126" s="197">
        <f t="shared" si="46"/>
        <v>0</v>
      </c>
      <c r="AB126" s="197">
        <f t="shared" si="47"/>
        <v>0</v>
      </c>
      <c r="AC126" s="199">
        <f t="shared" si="48"/>
        <v>0</v>
      </c>
      <c r="AD126" s="60">
        <f t="shared" si="49"/>
        <v>0</v>
      </c>
      <c r="AE126" s="14">
        <f t="shared" si="50"/>
        <v>0</v>
      </c>
      <c r="AF126" s="14">
        <f t="shared" si="51"/>
        <v>0</v>
      </c>
      <c r="AG126" s="15">
        <f t="shared" si="52"/>
        <v>0</v>
      </c>
      <c r="AH126" s="15">
        <f t="shared" si="53"/>
        <v>0</v>
      </c>
      <c r="AI126" s="15">
        <f t="shared" si="54"/>
        <v>0</v>
      </c>
      <c r="AJ126" s="16">
        <f t="shared" si="55"/>
        <v>0</v>
      </c>
      <c r="AK126" s="16">
        <f t="shared" si="56"/>
        <v>0</v>
      </c>
      <c r="AL126" s="16">
        <f t="shared" si="57"/>
        <v>0</v>
      </c>
      <c r="AM126" s="17">
        <f t="shared" si="58"/>
        <v>0</v>
      </c>
      <c r="AN126" s="17">
        <f t="shared" si="59"/>
        <v>0</v>
      </c>
      <c r="AO126" s="17">
        <f t="shared" si="60"/>
        <v>0</v>
      </c>
      <c r="AP126" s="18">
        <f t="shared" si="33"/>
        <v>0</v>
      </c>
      <c r="AQ126" s="18">
        <f t="shared" si="34"/>
        <v>0</v>
      </c>
      <c r="AR126" s="18">
        <f t="shared" si="35"/>
        <v>0</v>
      </c>
      <c r="AS126" s="120">
        <f t="shared" si="36"/>
        <v>0</v>
      </c>
    </row>
    <row r="127" spans="1:45" hidden="1" x14ac:dyDescent="0.3">
      <c r="A127" s="245"/>
      <c r="B127" s="248">
        <v>122</v>
      </c>
      <c r="C127" s="91" t="e">
        <f>VLOOKUP(B:B,'START_LIST_JUN-ELI'!C:F,2,FALSE)</f>
        <v>#N/A</v>
      </c>
      <c r="D127" s="115" t="e">
        <f>VLOOKUP(B:B,'START_LIST_JUN-ELI'!C:F,4,FALSE)</f>
        <v>#N/A</v>
      </c>
      <c r="E127" s="12"/>
      <c r="F127" s="28"/>
      <c r="G127" s="28"/>
      <c r="H127" s="28"/>
      <c r="I127" s="30"/>
      <c r="J127" s="12"/>
      <c r="K127" s="28"/>
      <c r="L127" s="28"/>
      <c r="M127" s="28"/>
      <c r="N127" s="30"/>
      <c r="O127" s="12"/>
      <c r="P127" s="28"/>
      <c r="Q127" s="28"/>
      <c r="R127" s="28"/>
      <c r="S127" s="32"/>
      <c r="T127" s="16">
        <f t="shared" si="39"/>
        <v>0</v>
      </c>
      <c r="U127" s="197">
        <f t="shared" si="40"/>
        <v>0</v>
      </c>
      <c r="V127" s="197">
        <f t="shared" si="41"/>
        <v>0</v>
      </c>
      <c r="W127" s="197">
        <f t="shared" si="42"/>
        <v>0</v>
      </c>
      <c r="X127" s="198">
        <f t="shared" si="43"/>
        <v>0</v>
      </c>
      <c r="Y127" s="16">
        <f t="shared" si="44"/>
        <v>0</v>
      </c>
      <c r="Z127" s="197">
        <f t="shared" si="45"/>
        <v>0</v>
      </c>
      <c r="AA127" s="197">
        <f t="shared" si="46"/>
        <v>0</v>
      </c>
      <c r="AB127" s="197">
        <f t="shared" si="47"/>
        <v>0</v>
      </c>
      <c r="AC127" s="199">
        <f t="shared" si="48"/>
        <v>0</v>
      </c>
      <c r="AD127" s="60">
        <f t="shared" si="49"/>
        <v>0</v>
      </c>
      <c r="AE127" s="14">
        <f t="shared" si="50"/>
        <v>0</v>
      </c>
      <c r="AF127" s="14">
        <f t="shared" si="51"/>
        <v>0</v>
      </c>
      <c r="AG127" s="15">
        <f t="shared" si="52"/>
        <v>0</v>
      </c>
      <c r="AH127" s="15">
        <f t="shared" si="53"/>
        <v>0</v>
      </c>
      <c r="AI127" s="15">
        <f t="shared" si="54"/>
        <v>0</v>
      </c>
      <c r="AJ127" s="16">
        <f t="shared" si="55"/>
        <v>0</v>
      </c>
      <c r="AK127" s="16">
        <f t="shared" si="56"/>
        <v>0</v>
      </c>
      <c r="AL127" s="16">
        <f t="shared" si="57"/>
        <v>0</v>
      </c>
      <c r="AM127" s="17">
        <f t="shared" si="58"/>
        <v>0</v>
      </c>
      <c r="AN127" s="17">
        <f t="shared" si="59"/>
        <v>0</v>
      </c>
      <c r="AO127" s="17">
        <f t="shared" si="60"/>
        <v>0</v>
      </c>
      <c r="AP127" s="18">
        <f t="shared" si="33"/>
        <v>0</v>
      </c>
      <c r="AQ127" s="18">
        <f t="shared" si="34"/>
        <v>0</v>
      </c>
      <c r="AR127" s="18">
        <f t="shared" si="35"/>
        <v>0</v>
      </c>
      <c r="AS127" s="120">
        <f t="shared" si="36"/>
        <v>0</v>
      </c>
    </row>
    <row r="128" spans="1:45" hidden="1" x14ac:dyDescent="0.3">
      <c r="A128" s="245"/>
      <c r="B128" s="248">
        <v>123</v>
      </c>
      <c r="C128" s="91" t="e">
        <f>VLOOKUP(B:B,'START_LIST_JUN-ELI'!C:F,2,FALSE)</f>
        <v>#N/A</v>
      </c>
      <c r="D128" s="115" t="e">
        <f>VLOOKUP(B:B,'START_LIST_JUN-ELI'!C:F,4,FALSE)</f>
        <v>#N/A</v>
      </c>
      <c r="E128" s="12"/>
      <c r="F128" s="28"/>
      <c r="G128" s="28"/>
      <c r="H128" s="28"/>
      <c r="I128" s="30"/>
      <c r="J128" s="12"/>
      <c r="K128" s="28"/>
      <c r="L128" s="28"/>
      <c r="M128" s="28"/>
      <c r="N128" s="30"/>
      <c r="O128" s="12"/>
      <c r="P128" s="28"/>
      <c r="Q128" s="28"/>
      <c r="R128" s="28"/>
      <c r="S128" s="32"/>
      <c r="T128" s="16">
        <f t="shared" si="39"/>
        <v>0</v>
      </c>
      <c r="U128" s="197">
        <f t="shared" si="40"/>
        <v>0</v>
      </c>
      <c r="V128" s="197">
        <f t="shared" si="41"/>
        <v>0</v>
      </c>
      <c r="W128" s="197">
        <f t="shared" si="42"/>
        <v>0</v>
      </c>
      <c r="X128" s="198">
        <f t="shared" si="43"/>
        <v>0</v>
      </c>
      <c r="Y128" s="16">
        <f t="shared" si="44"/>
        <v>0</v>
      </c>
      <c r="Z128" s="197">
        <f t="shared" si="45"/>
        <v>0</v>
      </c>
      <c r="AA128" s="197">
        <f t="shared" si="46"/>
        <v>0</v>
      </c>
      <c r="AB128" s="197">
        <f t="shared" si="47"/>
        <v>0</v>
      </c>
      <c r="AC128" s="199">
        <f t="shared" si="48"/>
        <v>0</v>
      </c>
      <c r="AD128" s="60">
        <f t="shared" si="49"/>
        <v>0</v>
      </c>
      <c r="AE128" s="14">
        <f t="shared" si="50"/>
        <v>0</v>
      </c>
      <c r="AF128" s="14">
        <f t="shared" si="51"/>
        <v>0</v>
      </c>
      <c r="AG128" s="15">
        <f t="shared" si="52"/>
        <v>0</v>
      </c>
      <c r="AH128" s="15">
        <f t="shared" si="53"/>
        <v>0</v>
      </c>
      <c r="AI128" s="15">
        <f t="shared" si="54"/>
        <v>0</v>
      </c>
      <c r="AJ128" s="16">
        <f t="shared" si="55"/>
        <v>0</v>
      </c>
      <c r="AK128" s="16">
        <f t="shared" si="56"/>
        <v>0</v>
      </c>
      <c r="AL128" s="16">
        <f t="shared" si="57"/>
        <v>0</v>
      </c>
      <c r="AM128" s="17">
        <f t="shared" si="58"/>
        <v>0</v>
      </c>
      <c r="AN128" s="17">
        <f t="shared" si="59"/>
        <v>0</v>
      </c>
      <c r="AO128" s="17">
        <f t="shared" si="60"/>
        <v>0</v>
      </c>
      <c r="AP128" s="18">
        <f t="shared" si="33"/>
        <v>0</v>
      </c>
      <c r="AQ128" s="18">
        <f t="shared" si="34"/>
        <v>0</v>
      </c>
      <c r="AR128" s="18">
        <f t="shared" si="35"/>
        <v>0</v>
      </c>
      <c r="AS128" s="120">
        <f t="shared" si="36"/>
        <v>0</v>
      </c>
    </row>
    <row r="129" spans="1:45" hidden="1" x14ac:dyDescent="0.3">
      <c r="A129" s="245"/>
      <c r="B129" s="248">
        <v>124</v>
      </c>
      <c r="C129" s="91" t="e">
        <f>VLOOKUP(B:B,'START_LIST_JUN-ELI'!C:F,2,FALSE)</f>
        <v>#N/A</v>
      </c>
      <c r="D129" s="115" t="e">
        <f>VLOOKUP(B:B,'START_LIST_JUN-ELI'!C:F,4,FALSE)</f>
        <v>#N/A</v>
      </c>
      <c r="E129" s="12"/>
      <c r="F129" s="28"/>
      <c r="G129" s="28"/>
      <c r="H129" s="28"/>
      <c r="I129" s="30"/>
      <c r="J129" s="12"/>
      <c r="K129" s="28"/>
      <c r="L129" s="28"/>
      <c r="M129" s="28"/>
      <c r="N129" s="30"/>
      <c r="O129" s="12"/>
      <c r="P129" s="28"/>
      <c r="Q129" s="28"/>
      <c r="R129" s="28"/>
      <c r="S129" s="32"/>
      <c r="T129" s="16">
        <f t="shared" si="39"/>
        <v>0</v>
      </c>
      <c r="U129" s="197">
        <f t="shared" si="40"/>
        <v>0</v>
      </c>
      <c r="V129" s="197">
        <f t="shared" si="41"/>
        <v>0</v>
      </c>
      <c r="W129" s="197">
        <f t="shared" si="42"/>
        <v>0</v>
      </c>
      <c r="X129" s="198">
        <f t="shared" si="43"/>
        <v>0</v>
      </c>
      <c r="Y129" s="16">
        <f t="shared" si="44"/>
        <v>0</v>
      </c>
      <c r="Z129" s="197">
        <f t="shared" si="45"/>
        <v>0</v>
      </c>
      <c r="AA129" s="197">
        <f t="shared" si="46"/>
        <v>0</v>
      </c>
      <c r="AB129" s="197">
        <f t="shared" si="47"/>
        <v>0</v>
      </c>
      <c r="AC129" s="199">
        <f t="shared" si="48"/>
        <v>0</v>
      </c>
      <c r="AD129" s="60">
        <f t="shared" si="49"/>
        <v>0</v>
      </c>
      <c r="AE129" s="14">
        <f t="shared" si="50"/>
        <v>0</v>
      </c>
      <c r="AF129" s="14">
        <f t="shared" si="51"/>
        <v>0</v>
      </c>
      <c r="AG129" s="15">
        <f t="shared" si="52"/>
        <v>0</v>
      </c>
      <c r="AH129" s="15">
        <f t="shared" si="53"/>
        <v>0</v>
      </c>
      <c r="AI129" s="15">
        <f t="shared" si="54"/>
        <v>0</v>
      </c>
      <c r="AJ129" s="16">
        <f t="shared" si="55"/>
        <v>0</v>
      </c>
      <c r="AK129" s="16">
        <f t="shared" si="56"/>
        <v>0</v>
      </c>
      <c r="AL129" s="16">
        <f t="shared" si="57"/>
        <v>0</v>
      </c>
      <c r="AM129" s="17">
        <f t="shared" si="58"/>
        <v>0</v>
      </c>
      <c r="AN129" s="17">
        <f t="shared" si="59"/>
        <v>0</v>
      </c>
      <c r="AO129" s="17">
        <f t="shared" si="60"/>
        <v>0</v>
      </c>
      <c r="AP129" s="18">
        <f t="shared" si="33"/>
        <v>0</v>
      </c>
      <c r="AQ129" s="18">
        <f t="shared" si="34"/>
        <v>0</v>
      </c>
      <c r="AR129" s="18">
        <f t="shared" si="35"/>
        <v>0</v>
      </c>
      <c r="AS129" s="120">
        <f t="shared" si="36"/>
        <v>0</v>
      </c>
    </row>
    <row r="130" spans="1:45" hidden="1" x14ac:dyDescent="0.3">
      <c r="A130" s="245"/>
      <c r="B130" s="248">
        <v>125</v>
      </c>
      <c r="C130" s="91" t="e">
        <f>VLOOKUP(B:B,'START_LIST_JUN-ELI'!C:F,2,FALSE)</f>
        <v>#N/A</v>
      </c>
      <c r="D130" s="115" t="e">
        <f>VLOOKUP(B:B,'START_LIST_JUN-ELI'!C:F,4,FALSE)</f>
        <v>#N/A</v>
      </c>
      <c r="E130" s="12"/>
      <c r="F130" s="28"/>
      <c r="G130" s="28"/>
      <c r="H130" s="28"/>
      <c r="I130" s="30"/>
      <c r="J130" s="12"/>
      <c r="K130" s="28"/>
      <c r="L130" s="28"/>
      <c r="M130" s="28"/>
      <c r="N130" s="30"/>
      <c r="O130" s="12"/>
      <c r="P130" s="28"/>
      <c r="Q130" s="28"/>
      <c r="R130" s="28"/>
      <c r="S130" s="32"/>
      <c r="T130" s="16">
        <f t="shared" si="39"/>
        <v>0</v>
      </c>
      <c r="U130" s="197">
        <f t="shared" si="40"/>
        <v>0</v>
      </c>
      <c r="V130" s="197">
        <f t="shared" si="41"/>
        <v>0</v>
      </c>
      <c r="W130" s="197">
        <f t="shared" si="42"/>
        <v>0</v>
      </c>
      <c r="X130" s="198">
        <f t="shared" si="43"/>
        <v>0</v>
      </c>
      <c r="Y130" s="16">
        <f t="shared" si="44"/>
        <v>0</v>
      </c>
      <c r="Z130" s="197">
        <f t="shared" si="45"/>
        <v>0</v>
      </c>
      <c r="AA130" s="197">
        <f t="shared" si="46"/>
        <v>0</v>
      </c>
      <c r="AB130" s="197">
        <f t="shared" si="47"/>
        <v>0</v>
      </c>
      <c r="AC130" s="199">
        <f t="shared" si="48"/>
        <v>0</v>
      </c>
      <c r="AD130" s="60">
        <f t="shared" si="49"/>
        <v>0</v>
      </c>
      <c r="AE130" s="14">
        <f t="shared" si="50"/>
        <v>0</v>
      </c>
      <c r="AF130" s="14">
        <f t="shared" si="51"/>
        <v>0</v>
      </c>
      <c r="AG130" s="15">
        <f t="shared" si="52"/>
        <v>0</v>
      </c>
      <c r="AH130" s="15">
        <f t="shared" si="53"/>
        <v>0</v>
      </c>
      <c r="AI130" s="15">
        <f t="shared" si="54"/>
        <v>0</v>
      </c>
      <c r="AJ130" s="16">
        <f t="shared" si="55"/>
        <v>0</v>
      </c>
      <c r="AK130" s="16">
        <f t="shared" si="56"/>
        <v>0</v>
      </c>
      <c r="AL130" s="16">
        <f t="shared" si="57"/>
        <v>0</v>
      </c>
      <c r="AM130" s="17">
        <f t="shared" si="58"/>
        <v>0</v>
      </c>
      <c r="AN130" s="17">
        <f t="shared" si="59"/>
        <v>0</v>
      </c>
      <c r="AO130" s="17">
        <f t="shared" si="60"/>
        <v>0</v>
      </c>
      <c r="AP130" s="18">
        <f t="shared" si="33"/>
        <v>0</v>
      </c>
      <c r="AQ130" s="18">
        <f t="shared" si="34"/>
        <v>0</v>
      </c>
      <c r="AR130" s="18">
        <f t="shared" si="35"/>
        <v>0</v>
      </c>
      <c r="AS130" s="120">
        <f t="shared" si="36"/>
        <v>0</v>
      </c>
    </row>
    <row r="131" spans="1:45" hidden="1" x14ac:dyDescent="0.3">
      <c r="A131" s="245"/>
      <c r="B131" s="248">
        <v>126</v>
      </c>
      <c r="C131" s="91" t="e">
        <f>VLOOKUP(B:B,'START_LIST_JUN-ELI'!C:F,2,FALSE)</f>
        <v>#N/A</v>
      </c>
      <c r="D131" s="115" t="e">
        <f>VLOOKUP(B:B,'START_LIST_JUN-ELI'!C:F,4,FALSE)</f>
        <v>#N/A</v>
      </c>
      <c r="E131" s="12"/>
      <c r="F131" s="28"/>
      <c r="G131" s="28"/>
      <c r="H131" s="28"/>
      <c r="I131" s="30"/>
      <c r="J131" s="12"/>
      <c r="K131" s="28"/>
      <c r="L131" s="28"/>
      <c r="M131" s="28"/>
      <c r="N131" s="30"/>
      <c r="O131" s="12"/>
      <c r="P131" s="28"/>
      <c r="Q131" s="28"/>
      <c r="R131" s="28"/>
      <c r="S131" s="32"/>
      <c r="T131" s="16">
        <f t="shared" si="39"/>
        <v>0</v>
      </c>
      <c r="U131" s="197">
        <f t="shared" si="40"/>
        <v>0</v>
      </c>
      <c r="V131" s="197">
        <f t="shared" si="41"/>
        <v>0</v>
      </c>
      <c r="W131" s="197">
        <f t="shared" si="42"/>
        <v>0</v>
      </c>
      <c r="X131" s="198">
        <f t="shared" si="43"/>
        <v>0</v>
      </c>
      <c r="Y131" s="16">
        <f t="shared" si="44"/>
        <v>0</v>
      </c>
      <c r="Z131" s="197">
        <f t="shared" si="45"/>
        <v>0</v>
      </c>
      <c r="AA131" s="197">
        <f t="shared" si="46"/>
        <v>0</v>
      </c>
      <c r="AB131" s="197">
        <f t="shared" si="47"/>
        <v>0</v>
      </c>
      <c r="AC131" s="199">
        <f t="shared" si="48"/>
        <v>0</v>
      </c>
      <c r="AD131" s="60">
        <f t="shared" si="49"/>
        <v>0</v>
      </c>
      <c r="AE131" s="14">
        <f t="shared" si="50"/>
        <v>0</v>
      </c>
      <c r="AF131" s="14">
        <f t="shared" si="51"/>
        <v>0</v>
      </c>
      <c r="AG131" s="15">
        <f t="shared" si="52"/>
        <v>0</v>
      </c>
      <c r="AH131" s="15">
        <f t="shared" si="53"/>
        <v>0</v>
      </c>
      <c r="AI131" s="15">
        <f t="shared" si="54"/>
        <v>0</v>
      </c>
      <c r="AJ131" s="16">
        <f t="shared" si="55"/>
        <v>0</v>
      </c>
      <c r="AK131" s="16">
        <f t="shared" si="56"/>
        <v>0</v>
      </c>
      <c r="AL131" s="16">
        <f t="shared" si="57"/>
        <v>0</v>
      </c>
      <c r="AM131" s="17">
        <f t="shared" si="58"/>
        <v>0</v>
      </c>
      <c r="AN131" s="17">
        <f t="shared" si="59"/>
        <v>0</v>
      </c>
      <c r="AO131" s="17">
        <f t="shared" si="60"/>
        <v>0</v>
      </c>
      <c r="AP131" s="18">
        <f t="shared" si="33"/>
        <v>0</v>
      </c>
      <c r="AQ131" s="18">
        <f t="shared" si="34"/>
        <v>0</v>
      </c>
      <c r="AR131" s="18">
        <f t="shared" si="35"/>
        <v>0</v>
      </c>
      <c r="AS131" s="120">
        <f t="shared" si="36"/>
        <v>0</v>
      </c>
    </row>
    <row r="132" spans="1:45" hidden="1" x14ac:dyDescent="0.3">
      <c r="A132" s="245"/>
      <c r="B132" s="248">
        <v>127</v>
      </c>
      <c r="C132" s="91" t="e">
        <f>VLOOKUP(B:B,'START_LIST_JUN-ELI'!C:F,2,FALSE)</f>
        <v>#N/A</v>
      </c>
      <c r="D132" s="115" t="e">
        <f>VLOOKUP(B:B,'START_LIST_JUN-ELI'!C:F,4,FALSE)</f>
        <v>#N/A</v>
      </c>
      <c r="E132" s="12"/>
      <c r="F132" s="28"/>
      <c r="G132" s="28"/>
      <c r="H132" s="28"/>
      <c r="I132" s="30"/>
      <c r="J132" s="12"/>
      <c r="K132" s="28"/>
      <c r="L132" s="28"/>
      <c r="M132" s="28"/>
      <c r="N132" s="30"/>
      <c r="O132" s="12"/>
      <c r="P132" s="28"/>
      <c r="Q132" s="28"/>
      <c r="R132" s="28"/>
      <c r="S132" s="32"/>
      <c r="T132" s="16">
        <f t="shared" si="39"/>
        <v>0</v>
      </c>
      <c r="U132" s="197">
        <f t="shared" si="40"/>
        <v>0</v>
      </c>
      <c r="V132" s="197">
        <f t="shared" si="41"/>
        <v>0</v>
      </c>
      <c r="W132" s="197">
        <f t="shared" si="42"/>
        <v>0</v>
      </c>
      <c r="X132" s="198">
        <f t="shared" si="43"/>
        <v>0</v>
      </c>
      <c r="Y132" s="16">
        <f t="shared" si="44"/>
        <v>0</v>
      </c>
      <c r="Z132" s="197">
        <f t="shared" si="45"/>
        <v>0</v>
      </c>
      <c r="AA132" s="197">
        <f t="shared" si="46"/>
        <v>0</v>
      </c>
      <c r="AB132" s="197">
        <f t="shared" si="47"/>
        <v>0</v>
      </c>
      <c r="AC132" s="199">
        <f t="shared" si="48"/>
        <v>0</v>
      </c>
      <c r="AD132" s="60">
        <f t="shared" si="49"/>
        <v>0</v>
      </c>
      <c r="AE132" s="14">
        <f t="shared" si="50"/>
        <v>0</v>
      </c>
      <c r="AF132" s="14">
        <f t="shared" si="51"/>
        <v>0</v>
      </c>
      <c r="AG132" s="15">
        <f t="shared" si="52"/>
        <v>0</v>
      </c>
      <c r="AH132" s="15">
        <f t="shared" si="53"/>
        <v>0</v>
      </c>
      <c r="AI132" s="15">
        <f t="shared" si="54"/>
        <v>0</v>
      </c>
      <c r="AJ132" s="16">
        <f t="shared" si="55"/>
        <v>0</v>
      </c>
      <c r="AK132" s="16">
        <f t="shared" si="56"/>
        <v>0</v>
      </c>
      <c r="AL132" s="16">
        <f t="shared" si="57"/>
        <v>0</v>
      </c>
      <c r="AM132" s="17">
        <f t="shared" si="58"/>
        <v>0</v>
      </c>
      <c r="AN132" s="17">
        <f t="shared" si="59"/>
        <v>0</v>
      </c>
      <c r="AO132" s="17">
        <f t="shared" si="60"/>
        <v>0</v>
      </c>
      <c r="AP132" s="18">
        <f t="shared" si="33"/>
        <v>0</v>
      </c>
      <c r="AQ132" s="18">
        <f t="shared" si="34"/>
        <v>0</v>
      </c>
      <c r="AR132" s="18">
        <f t="shared" si="35"/>
        <v>0</v>
      </c>
      <c r="AS132" s="120">
        <f t="shared" si="36"/>
        <v>0</v>
      </c>
    </row>
    <row r="133" spans="1:45" hidden="1" x14ac:dyDescent="0.3">
      <c r="A133" s="245"/>
      <c r="B133" s="248">
        <v>128</v>
      </c>
      <c r="C133" s="91" t="e">
        <f>VLOOKUP(B:B,'START_LIST_JUN-ELI'!C:F,2,FALSE)</f>
        <v>#N/A</v>
      </c>
      <c r="D133" s="115" t="e">
        <f>VLOOKUP(B:B,'START_LIST_JUN-ELI'!C:F,4,FALSE)</f>
        <v>#N/A</v>
      </c>
      <c r="E133" s="12"/>
      <c r="F133" s="28"/>
      <c r="G133" s="28"/>
      <c r="H133" s="28"/>
      <c r="I133" s="30"/>
      <c r="J133" s="12"/>
      <c r="K133" s="28"/>
      <c r="L133" s="28"/>
      <c r="M133" s="28"/>
      <c r="N133" s="30"/>
      <c r="O133" s="12"/>
      <c r="P133" s="28"/>
      <c r="Q133" s="28"/>
      <c r="R133" s="28"/>
      <c r="S133" s="32"/>
      <c r="T133" s="16">
        <f t="shared" si="39"/>
        <v>0</v>
      </c>
      <c r="U133" s="197">
        <f t="shared" si="40"/>
        <v>0</v>
      </c>
      <c r="V133" s="197">
        <f t="shared" si="41"/>
        <v>0</v>
      </c>
      <c r="W133" s="197">
        <f t="shared" si="42"/>
        <v>0</v>
      </c>
      <c r="X133" s="198">
        <f t="shared" si="43"/>
        <v>0</v>
      </c>
      <c r="Y133" s="16">
        <f t="shared" si="44"/>
        <v>0</v>
      </c>
      <c r="Z133" s="197">
        <f t="shared" si="45"/>
        <v>0</v>
      </c>
      <c r="AA133" s="197">
        <f t="shared" si="46"/>
        <v>0</v>
      </c>
      <c r="AB133" s="197">
        <f t="shared" si="47"/>
        <v>0</v>
      </c>
      <c r="AC133" s="199">
        <f t="shared" si="48"/>
        <v>0</v>
      </c>
      <c r="AD133" s="60">
        <f t="shared" si="49"/>
        <v>0</v>
      </c>
      <c r="AE133" s="14">
        <f t="shared" si="50"/>
        <v>0</v>
      </c>
      <c r="AF133" s="14">
        <f t="shared" si="51"/>
        <v>0</v>
      </c>
      <c r="AG133" s="15">
        <f t="shared" si="52"/>
        <v>0</v>
      </c>
      <c r="AH133" s="15">
        <f t="shared" si="53"/>
        <v>0</v>
      </c>
      <c r="AI133" s="15">
        <f t="shared" si="54"/>
        <v>0</v>
      </c>
      <c r="AJ133" s="16">
        <f t="shared" si="55"/>
        <v>0</v>
      </c>
      <c r="AK133" s="16">
        <f t="shared" si="56"/>
        <v>0</v>
      </c>
      <c r="AL133" s="16">
        <f t="shared" si="57"/>
        <v>0</v>
      </c>
      <c r="AM133" s="17">
        <f t="shared" si="58"/>
        <v>0</v>
      </c>
      <c r="AN133" s="17">
        <f t="shared" si="59"/>
        <v>0</v>
      </c>
      <c r="AO133" s="17">
        <f t="shared" si="60"/>
        <v>0</v>
      </c>
      <c r="AP133" s="18">
        <f t="shared" si="33"/>
        <v>0</v>
      </c>
      <c r="AQ133" s="18">
        <f t="shared" si="34"/>
        <v>0</v>
      </c>
      <c r="AR133" s="18">
        <f t="shared" si="35"/>
        <v>0</v>
      </c>
      <c r="AS133" s="120">
        <f t="shared" si="36"/>
        <v>0</v>
      </c>
    </row>
    <row r="134" spans="1:45" hidden="1" x14ac:dyDescent="0.3">
      <c r="A134" s="245"/>
      <c r="B134" s="248">
        <v>129</v>
      </c>
      <c r="C134" s="91" t="e">
        <f>VLOOKUP(B:B,'START_LIST_JUN-ELI'!C:F,2,FALSE)</f>
        <v>#N/A</v>
      </c>
      <c r="D134" s="115" t="e">
        <f>VLOOKUP(B:B,'START_LIST_JUN-ELI'!C:F,4,FALSE)</f>
        <v>#N/A</v>
      </c>
      <c r="E134" s="12"/>
      <c r="F134" s="28"/>
      <c r="G134" s="28"/>
      <c r="H134" s="28"/>
      <c r="I134" s="30"/>
      <c r="J134" s="12"/>
      <c r="K134" s="28"/>
      <c r="L134" s="28"/>
      <c r="M134" s="28"/>
      <c r="N134" s="30"/>
      <c r="O134" s="12"/>
      <c r="P134" s="28"/>
      <c r="Q134" s="28"/>
      <c r="R134" s="28"/>
      <c r="S134" s="32"/>
      <c r="T134" s="16">
        <f t="shared" si="39"/>
        <v>0</v>
      </c>
      <c r="U134" s="197">
        <f t="shared" si="40"/>
        <v>0</v>
      </c>
      <c r="V134" s="197">
        <f t="shared" si="41"/>
        <v>0</v>
      </c>
      <c r="W134" s="197">
        <f t="shared" si="42"/>
        <v>0</v>
      </c>
      <c r="X134" s="198">
        <f t="shared" si="43"/>
        <v>0</v>
      </c>
      <c r="Y134" s="16">
        <f t="shared" si="44"/>
        <v>0</v>
      </c>
      <c r="Z134" s="197">
        <f t="shared" si="45"/>
        <v>0</v>
      </c>
      <c r="AA134" s="197">
        <f t="shared" si="46"/>
        <v>0</v>
      </c>
      <c r="AB134" s="197">
        <f t="shared" si="47"/>
        <v>0</v>
      </c>
      <c r="AC134" s="199">
        <f t="shared" si="48"/>
        <v>0</v>
      </c>
      <c r="AD134" s="60">
        <f t="shared" si="49"/>
        <v>0</v>
      </c>
      <c r="AE134" s="14">
        <f t="shared" si="50"/>
        <v>0</v>
      </c>
      <c r="AF134" s="14">
        <f t="shared" si="51"/>
        <v>0</v>
      </c>
      <c r="AG134" s="15">
        <f t="shared" si="52"/>
        <v>0</v>
      </c>
      <c r="AH134" s="15">
        <f t="shared" si="53"/>
        <v>0</v>
      </c>
      <c r="AI134" s="15">
        <f t="shared" si="54"/>
        <v>0</v>
      </c>
      <c r="AJ134" s="16">
        <f t="shared" si="55"/>
        <v>0</v>
      </c>
      <c r="AK134" s="16">
        <f t="shared" si="56"/>
        <v>0</v>
      </c>
      <c r="AL134" s="16">
        <f t="shared" si="57"/>
        <v>0</v>
      </c>
      <c r="AM134" s="17">
        <f t="shared" si="58"/>
        <v>0</v>
      </c>
      <c r="AN134" s="17">
        <f t="shared" si="59"/>
        <v>0</v>
      </c>
      <c r="AO134" s="17">
        <f t="shared" si="60"/>
        <v>0</v>
      </c>
      <c r="AP134" s="18">
        <f t="shared" si="33"/>
        <v>0</v>
      </c>
      <c r="AQ134" s="18">
        <f t="shared" si="34"/>
        <v>0</v>
      </c>
      <c r="AR134" s="18">
        <f t="shared" si="35"/>
        <v>0</v>
      </c>
      <c r="AS134" s="120">
        <f t="shared" si="36"/>
        <v>0</v>
      </c>
    </row>
    <row r="135" spans="1:45" hidden="1" x14ac:dyDescent="0.3">
      <c r="A135" s="245"/>
      <c r="B135" s="248">
        <v>130</v>
      </c>
      <c r="C135" s="91" t="e">
        <f>VLOOKUP(B:B,'START_LIST_JUN-ELI'!C:F,2,FALSE)</f>
        <v>#N/A</v>
      </c>
      <c r="D135" s="115" t="e">
        <f>VLOOKUP(B:B,'START_LIST_JUN-ELI'!C:F,4,FALSE)</f>
        <v>#N/A</v>
      </c>
      <c r="E135" s="12"/>
      <c r="F135" s="28"/>
      <c r="G135" s="28"/>
      <c r="H135" s="28"/>
      <c r="I135" s="30"/>
      <c r="J135" s="12"/>
      <c r="K135" s="28"/>
      <c r="L135" s="28"/>
      <c r="M135" s="28"/>
      <c r="N135" s="30"/>
      <c r="O135" s="12"/>
      <c r="P135" s="28"/>
      <c r="Q135" s="28"/>
      <c r="R135" s="28"/>
      <c r="S135" s="32"/>
      <c r="T135" s="16">
        <f t="shared" si="39"/>
        <v>0</v>
      </c>
      <c r="U135" s="197">
        <f t="shared" si="40"/>
        <v>0</v>
      </c>
      <c r="V135" s="197">
        <f t="shared" si="41"/>
        <v>0</v>
      </c>
      <c r="W135" s="197">
        <f t="shared" si="42"/>
        <v>0</v>
      </c>
      <c r="X135" s="198">
        <f t="shared" si="43"/>
        <v>0</v>
      </c>
      <c r="Y135" s="16">
        <f t="shared" si="44"/>
        <v>0</v>
      </c>
      <c r="Z135" s="197">
        <f t="shared" si="45"/>
        <v>0</v>
      </c>
      <c r="AA135" s="197">
        <f t="shared" si="46"/>
        <v>0</v>
      </c>
      <c r="AB135" s="197">
        <f t="shared" si="47"/>
        <v>0</v>
      </c>
      <c r="AC135" s="199">
        <f t="shared" si="48"/>
        <v>0</v>
      </c>
      <c r="AD135" s="60">
        <f t="shared" si="49"/>
        <v>0</v>
      </c>
      <c r="AE135" s="14">
        <f t="shared" si="50"/>
        <v>0</v>
      </c>
      <c r="AF135" s="14">
        <f t="shared" si="51"/>
        <v>0</v>
      </c>
      <c r="AG135" s="15">
        <f t="shared" si="52"/>
        <v>0</v>
      </c>
      <c r="AH135" s="15">
        <f t="shared" si="53"/>
        <v>0</v>
      </c>
      <c r="AI135" s="15">
        <f t="shared" si="54"/>
        <v>0</v>
      </c>
      <c r="AJ135" s="16">
        <f t="shared" si="55"/>
        <v>0</v>
      </c>
      <c r="AK135" s="16">
        <f t="shared" si="56"/>
        <v>0</v>
      </c>
      <c r="AL135" s="16">
        <f t="shared" si="57"/>
        <v>0</v>
      </c>
      <c r="AM135" s="17">
        <f t="shared" si="58"/>
        <v>0</v>
      </c>
      <c r="AN135" s="17">
        <f t="shared" si="59"/>
        <v>0</v>
      </c>
      <c r="AO135" s="17">
        <f t="shared" si="60"/>
        <v>0</v>
      </c>
      <c r="AP135" s="18">
        <f t="shared" ref="AP135:AP154" si="61">MAX(I135,N135,S135,X135,AC135)</f>
        <v>0</v>
      </c>
      <c r="AQ135" s="18">
        <f t="shared" ref="AQ135:AQ154" si="62">MIN(I135,N135,S135,X135,AC135)</f>
        <v>0</v>
      </c>
      <c r="AR135" s="18">
        <f t="shared" ref="AR135:AR154" si="63">(SUM(I135,N135,S135,X135,AC135)-AP135-AQ135)/3</f>
        <v>0</v>
      </c>
      <c r="AS135" s="120">
        <f t="shared" si="36"/>
        <v>0</v>
      </c>
    </row>
    <row r="136" spans="1:45" hidden="1" x14ac:dyDescent="0.3">
      <c r="A136" s="245"/>
      <c r="B136" s="248">
        <v>131</v>
      </c>
      <c r="C136" s="91" t="e">
        <f>VLOOKUP(B:B,'START_LIST_JUN-ELI'!C:F,2,FALSE)</f>
        <v>#N/A</v>
      </c>
      <c r="D136" s="115" t="e">
        <f>VLOOKUP(B:B,'START_LIST_JUN-ELI'!C:F,4,FALSE)</f>
        <v>#N/A</v>
      </c>
      <c r="E136" s="12"/>
      <c r="F136" s="28"/>
      <c r="G136" s="28"/>
      <c r="H136" s="28"/>
      <c r="I136" s="30"/>
      <c r="J136" s="12"/>
      <c r="K136" s="28"/>
      <c r="L136" s="28"/>
      <c r="M136" s="28"/>
      <c r="N136" s="30"/>
      <c r="O136" s="12"/>
      <c r="P136" s="28"/>
      <c r="Q136" s="28"/>
      <c r="R136" s="28"/>
      <c r="S136" s="32"/>
      <c r="T136" s="16">
        <f t="shared" si="39"/>
        <v>0</v>
      </c>
      <c r="U136" s="197">
        <f t="shared" si="40"/>
        <v>0</v>
      </c>
      <c r="V136" s="197">
        <f t="shared" si="41"/>
        <v>0</v>
      </c>
      <c r="W136" s="197">
        <f t="shared" si="42"/>
        <v>0</v>
      </c>
      <c r="X136" s="198">
        <f t="shared" si="43"/>
        <v>0</v>
      </c>
      <c r="Y136" s="16">
        <f t="shared" si="44"/>
        <v>0</v>
      </c>
      <c r="Z136" s="197">
        <f t="shared" si="45"/>
        <v>0</v>
      </c>
      <c r="AA136" s="197">
        <f t="shared" si="46"/>
        <v>0</v>
      </c>
      <c r="AB136" s="197">
        <f t="shared" si="47"/>
        <v>0</v>
      </c>
      <c r="AC136" s="199">
        <f t="shared" si="48"/>
        <v>0</v>
      </c>
      <c r="AD136" s="60">
        <f t="shared" si="49"/>
        <v>0</v>
      </c>
      <c r="AE136" s="14">
        <f t="shared" si="50"/>
        <v>0</v>
      </c>
      <c r="AF136" s="14">
        <f t="shared" si="51"/>
        <v>0</v>
      </c>
      <c r="AG136" s="15">
        <f t="shared" si="52"/>
        <v>0</v>
      </c>
      <c r="AH136" s="15">
        <f t="shared" si="53"/>
        <v>0</v>
      </c>
      <c r="AI136" s="15">
        <f t="shared" si="54"/>
        <v>0</v>
      </c>
      <c r="AJ136" s="16">
        <f t="shared" si="55"/>
        <v>0</v>
      </c>
      <c r="AK136" s="16">
        <f t="shared" si="56"/>
        <v>0</v>
      </c>
      <c r="AL136" s="16">
        <f t="shared" si="57"/>
        <v>0</v>
      </c>
      <c r="AM136" s="17">
        <f t="shared" si="58"/>
        <v>0</v>
      </c>
      <c r="AN136" s="17">
        <f t="shared" si="59"/>
        <v>0</v>
      </c>
      <c r="AO136" s="17">
        <f t="shared" si="60"/>
        <v>0</v>
      </c>
      <c r="AP136" s="18">
        <f t="shared" si="61"/>
        <v>0</v>
      </c>
      <c r="AQ136" s="18">
        <f t="shared" si="62"/>
        <v>0</v>
      </c>
      <c r="AR136" s="18">
        <f t="shared" si="63"/>
        <v>0</v>
      </c>
      <c r="AS136" s="120">
        <f t="shared" ref="AS136:AS154" si="64">AVERAGE(AF136,AI136,AL136,AO136,AR136)/$AT$5</f>
        <v>0</v>
      </c>
    </row>
    <row r="137" spans="1:45" hidden="1" x14ac:dyDescent="0.3">
      <c r="A137" s="245"/>
      <c r="B137" s="248">
        <v>132</v>
      </c>
      <c r="C137" s="91" t="e">
        <f>VLOOKUP(B:B,'START_LIST_JUN-ELI'!C:F,2,FALSE)</f>
        <v>#N/A</v>
      </c>
      <c r="D137" s="115" t="e">
        <f>VLOOKUP(B:B,'START_LIST_JUN-ELI'!C:F,4,FALSE)</f>
        <v>#N/A</v>
      </c>
      <c r="E137" s="12"/>
      <c r="F137" s="28"/>
      <c r="G137" s="28"/>
      <c r="H137" s="28"/>
      <c r="I137" s="30"/>
      <c r="J137" s="12"/>
      <c r="K137" s="28"/>
      <c r="L137" s="28"/>
      <c r="M137" s="28"/>
      <c r="N137" s="30"/>
      <c r="O137" s="12"/>
      <c r="P137" s="28"/>
      <c r="Q137" s="28"/>
      <c r="R137" s="28"/>
      <c r="S137" s="32"/>
      <c r="T137" s="16">
        <f t="shared" si="39"/>
        <v>0</v>
      </c>
      <c r="U137" s="197">
        <f t="shared" si="40"/>
        <v>0</v>
      </c>
      <c r="V137" s="197">
        <f t="shared" si="41"/>
        <v>0</v>
      </c>
      <c r="W137" s="197">
        <f t="shared" si="42"/>
        <v>0</v>
      </c>
      <c r="X137" s="198">
        <f t="shared" si="43"/>
        <v>0</v>
      </c>
      <c r="Y137" s="16">
        <f t="shared" si="44"/>
        <v>0</v>
      </c>
      <c r="Z137" s="197">
        <f t="shared" si="45"/>
        <v>0</v>
      </c>
      <c r="AA137" s="197">
        <f t="shared" si="46"/>
        <v>0</v>
      </c>
      <c r="AB137" s="197">
        <f t="shared" si="47"/>
        <v>0</v>
      </c>
      <c r="AC137" s="199">
        <f t="shared" si="48"/>
        <v>0</v>
      </c>
      <c r="AD137" s="60">
        <f t="shared" si="49"/>
        <v>0</v>
      </c>
      <c r="AE137" s="14">
        <f t="shared" si="50"/>
        <v>0</v>
      </c>
      <c r="AF137" s="14">
        <f t="shared" si="51"/>
        <v>0</v>
      </c>
      <c r="AG137" s="15">
        <f t="shared" si="52"/>
        <v>0</v>
      </c>
      <c r="AH137" s="15">
        <f t="shared" si="53"/>
        <v>0</v>
      </c>
      <c r="AI137" s="15">
        <f t="shared" si="54"/>
        <v>0</v>
      </c>
      <c r="AJ137" s="16">
        <f t="shared" si="55"/>
        <v>0</v>
      </c>
      <c r="AK137" s="16">
        <f t="shared" si="56"/>
        <v>0</v>
      </c>
      <c r="AL137" s="16">
        <f t="shared" si="57"/>
        <v>0</v>
      </c>
      <c r="AM137" s="17">
        <f t="shared" si="58"/>
        <v>0</v>
      </c>
      <c r="AN137" s="17">
        <f t="shared" si="59"/>
        <v>0</v>
      </c>
      <c r="AO137" s="17">
        <f t="shared" si="60"/>
        <v>0</v>
      </c>
      <c r="AP137" s="18">
        <f t="shared" si="61"/>
        <v>0</v>
      </c>
      <c r="AQ137" s="18">
        <f t="shared" si="62"/>
        <v>0</v>
      </c>
      <c r="AR137" s="18">
        <f t="shared" si="63"/>
        <v>0</v>
      </c>
      <c r="AS137" s="120">
        <f t="shared" si="64"/>
        <v>0</v>
      </c>
    </row>
    <row r="138" spans="1:45" hidden="1" x14ac:dyDescent="0.3">
      <c r="A138" s="245"/>
      <c r="B138" s="248">
        <v>133</v>
      </c>
      <c r="C138" s="91" t="e">
        <f>VLOOKUP(B:B,'START_LIST_JUN-ELI'!C:F,2,FALSE)</f>
        <v>#N/A</v>
      </c>
      <c r="D138" s="115" t="e">
        <f>VLOOKUP(B:B,'START_LIST_JUN-ELI'!C:F,4,FALSE)</f>
        <v>#N/A</v>
      </c>
      <c r="E138" s="12"/>
      <c r="F138" s="28"/>
      <c r="G138" s="28"/>
      <c r="H138" s="28"/>
      <c r="I138" s="30"/>
      <c r="J138" s="12"/>
      <c r="K138" s="28"/>
      <c r="L138" s="28"/>
      <c r="M138" s="28"/>
      <c r="N138" s="30"/>
      <c r="O138" s="12"/>
      <c r="P138" s="28"/>
      <c r="Q138" s="28"/>
      <c r="R138" s="28"/>
      <c r="S138" s="32"/>
      <c r="T138" s="16">
        <f t="shared" si="39"/>
        <v>0</v>
      </c>
      <c r="U138" s="197">
        <f t="shared" si="40"/>
        <v>0</v>
      </c>
      <c r="V138" s="197">
        <f t="shared" si="41"/>
        <v>0</v>
      </c>
      <c r="W138" s="197">
        <f t="shared" si="42"/>
        <v>0</v>
      </c>
      <c r="X138" s="198">
        <f t="shared" si="43"/>
        <v>0</v>
      </c>
      <c r="Y138" s="16">
        <f t="shared" si="44"/>
        <v>0</v>
      </c>
      <c r="Z138" s="197">
        <f t="shared" si="45"/>
        <v>0</v>
      </c>
      <c r="AA138" s="197">
        <f t="shared" si="46"/>
        <v>0</v>
      </c>
      <c r="AB138" s="197">
        <f t="shared" si="47"/>
        <v>0</v>
      </c>
      <c r="AC138" s="199">
        <f t="shared" si="48"/>
        <v>0</v>
      </c>
      <c r="AD138" s="60">
        <f t="shared" si="49"/>
        <v>0</v>
      </c>
      <c r="AE138" s="14">
        <f t="shared" si="50"/>
        <v>0</v>
      </c>
      <c r="AF138" s="14">
        <f t="shared" si="51"/>
        <v>0</v>
      </c>
      <c r="AG138" s="15">
        <f t="shared" si="52"/>
        <v>0</v>
      </c>
      <c r="AH138" s="15">
        <f t="shared" si="53"/>
        <v>0</v>
      </c>
      <c r="AI138" s="15">
        <f t="shared" si="54"/>
        <v>0</v>
      </c>
      <c r="AJ138" s="16">
        <f t="shared" si="55"/>
        <v>0</v>
      </c>
      <c r="AK138" s="16">
        <f t="shared" si="56"/>
        <v>0</v>
      </c>
      <c r="AL138" s="16">
        <f t="shared" si="57"/>
        <v>0</v>
      </c>
      <c r="AM138" s="17">
        <f t="shared" si="58"/>
        <v>0</v>
      </c>
      <c r="AN138" s="17">
        <f t="shared" si="59"/>
        <v>0</v>
      </c>
      <c r="AO138" s="17">
        <f t="shared" si="60"/>
        <v>0</v>
      </c>
      <c r="AP138" s="18">
        <f t="shared" si="61"/>
        <v>0</v>
      </c>
      <c r="AQ138" s="18">
        <f t="shared" si="62"/>
        <v>0</v>
      </c>
      <c r="AR138" s="18">
        <f t="shared" si="63"/>
        <v>0</v>
      </c>
      <c r="AS138" s="120">
        <f t="shared" si="64"/>
        <v>0</v>
      </c>
    </row>
    <row r="139" spans="1:45" hidden="1" x14ac:dyDescent="0.3">
      <c r="A139" s="245"/>
      <c r="B139" s="248">
        <v>134</v>
      </c>
      <c r="C139" s="91" t="e">
        <f>VLOOKUP(B:B,'START_LIST_JUN-ELI'!C:F,2,FALSE)</f>
        <v>#N/A</v>
      </c>
      <c r="D139" s="115" t="e">
        <f>VLOOKUP(B:B,'START_LIST_JUN-ELI'!C:F,4,FALSE)</f>
        <v>#N/A</v>
      </c>
      <c r="E139" s="12"/>
      <c r="F139" s="28"/>
      <c r="G139" s="28"/>
      <c r="H139" s="28"/>
      <c r="I139" s="30"/>
      <c r="J139" s="12"/>
      <c r="K139" s="28"/>
      <c r="L139" s="28"/>
      <c r="M139" s="28"/>
      <c r="N139" s="30"/>
      <c r="O139" s="12"/>
      <c r="P139" s="28"/>
      <c r="Q139" s="28"/>
      <c r="R139" s="28"/>
      <c r="S139" s="32"/>
      <c r="T139" s="16">
        <f t="shared" si="39"/>
        <v>0</v>
      </c>
      <c r="U139" s="197">
        <f t="shared" si="40"/>
        <v>0</v>
      </c>
      <c r="V139" s="197">
        <f t="shared" si="41"/>
        <v>0</v>
      </c>
      <c r="W139" s="197">
        <f t="shared" si="42"/>
        <v>0</v>
      </c>
      <c r="X139" s="198">
        <f t="shared" si="43"/>
        <v>0</v>
      </c>
      <c r="Y139" s="16">
        <f t="shared" si="44"/>
        <v>0</v>
      </c>
      <c r="Z139" s="197">
        <f t="shared" si="45"/>
        <v>0</v>
      </c>
      <c r="AA139" s="197">
        <f t="shared" si="46"/>
        <v>0</v>
      </c>
      <c r="AB139" s="197">
        <f t="shared" si="47"/>
        <v>0</v>
      </c>
      <c r="AC139" s="199">
        <f t="shared" si="48"/>
        <v>0</v>
      </c>
      <c r="AD139" s="60">
        <f t="shared" si="49"/>
        <v>0</v>
      </c>
      <c r="AE139" s="14">
        <f t="shared" si="50"/>
        <v>0</v>
      </c>
      <c r="AF139" s="14">
        <f t="shared" si="51"/>
        <v>0</v>
      </c>
      <c r="AG139" s="15">
        <f t="shared" si="52"/>
        <v>0</v>
      </c>
      <c r="AH139" s="15">
        <f t="shared" si="53"/>
        <v>0</v>
      </c>
      <c r="AI139" s="15">
        <f t="shared" si="54"/>
        <v>0</v>
      </c>
      <c r="AJ139" s="16">
        <f t="shared" si="55"/>
        <v>0</v>
      </c>
      <c r="AK139" s="16">
        <f t="shared" si="56"/>
        <v>0</v>
      </c>
      <c r="AL139" s="16">
        <f t="shared" si="57"/>
        <v>0</v>
      </c>
      <c r="AM139" s="17">
        <f t="shared" si="58"/>
        <v>0</v>
      </c>
      <c r="AN139" s="17">
        <f t="shared" si="59"/>
        <v>0</v>
      </c>
      <c r="AO139" s="17">
        <f t="shared" si="60"/>
        <v>0</v>
      </c>
      <c r="AP139" s="18">
        <f t="shared" si="61"/>
        <v>0</v>
      </c>
      <c r="AQ139" s="18">
        <f t="shared" si="62"/>
        <v>0</v>
      </c>
      <c r="AR139" s="18">
        <f t="shared" si="63"/>
        <v>0</v>
      </c>
      <c r="AS139" s="120">
        <f t="shared" si="64"/>
        <v>0</v>
      </c>
    </row>
    <row r="140" spans="1:45" hidden="1" x14ac:dyDescent="0.3">
      <c r="A140" s="245"/>
      <c r="B140" s="248">
        <v>135</v>
      </c>
      <c r="C140" s="91" t="e">
        <f>VLOOKUP(B:B,'START_LIST_JUN-ELI'!C:F,2,FALSE)</f>
        <v>#N/A</v>
      </c>
      <c r="D140" s="115" t="e">
        <f>VLOOKUP(B:B,'START_LIST_JUN-ELI'!C:F,4,FALSE)</f>
        <v>#N/A</v>
      </c>
      <c r="E140" s="12"/>
      <c r="F140" s="28"/>
      <c r="G140" s="28"/>
      <c r="H140" s="28"/>
      <c r="I140" s="30"/>
      <c r="J140" s="12"/>
      <c r="K140" s="28"/>
      <c r="L140" s="28"/>
      <c r="M140" s="28"/>
      <c r="N140" s="30"/>
      <c r="O140" s="12"/>
      <c r="P140" s="28"/>
      <c r="Q140" s="28"/>
      <c r="R140" s="28"/>
      <c r="S140" s="32"/>
      <c r="T140" s="16">
        <f t="shared" si="39"/>
        <v>0</v>
      </c>
      <c r="U140" s="197">
        <f t="shared" si="40"/>
        <v>0</v>
      </c>
      <c r="V140" s="197">
        <f t="shared" si="41"/>
        <v>0</v>
      </c>
      <c r="W140" s="197">
        <f t="shared" si="42"/>
        <v>0</v>
      </c>
      <c r="X140" s="198">
        <f t="shared" si="43"/>
        <v>0</v>
      </c>
      <c r="Y140" s="16">
        <f t="shared" si="44"/>
        <v>0</v>
      </c>
      <c r="Z140" s="197">
        <f t="shared" si="45"/>
        <v>0</v>
      </c>
      <c r="AA140" s="197">
        <f t="shared" si="46"/>
        <v>0</v>
      </c>
      <c r="AB140" s="197">
        <f t="shared" si="47"/>
        <v>0</v>
      </c>
      <c r="AC140" s="199">
        <f t="shared" si="48"/>
        <v>0</v>
      </c>
      <c r="AD140" s="60">
        <f t="shared" si="49"/>
        <v>0</v>
      </c>
      <c r="AE140" s="14">
        <f t="shared" si="50"/>
        <v>0</v>
      </c>
      <c r="AF140" s="14">
        <f t="shared" si="51"/>
        <v>0</v>
      </c>
      <c r="AG140" s="15">
        <f t="shared" si="52"/>
        <v>0</v>
      </c>
      <c r="AH140" s="15">
        <f t="shared" si="53"/>
        <v>0</v>
      </c>
      <c r="AI140" s="15">
        <f t="shared" si="54"/>
        <v>0</v>
      </c>
      <c r="AJ140" s="16">
        <f t="shared" si="55"/>
        <v>0</v>
      </c>
      <c r="AK140" s="16">
        <f t="shared" si="56"/>
        <v>0</v>
      </c>
      <c r="AL140" s="16">
        <f t="shared" si="57"/>
        <v>0</v>
      </c>
      <c r="AM140" s="17">
        <f t="shared" si="58"/>
        <v>0</v>
      </c>
      <c r="AN140" s="17">
        <f t="shared" si="59"/>
        <v>0</v>
      </c>
      <c r="AO140" s="17">
        <f t="shared" si="60"/>
        <v>0</v>
      </c>
      <c r="AP140" s="18">
        <f t="shared" si="61"/>
        <v>0</v>
      </c>
      <c r="AQ140" s="18">
        <f t="shared" si="62"/>
        <v>0</v>
      </c>
      <c r="AR140" s="18">
        <f t="shared" si="63"/>
        <v>0</v>
      </c>
      <c r="AS140" s="120">
        <f t="shared" si="64"/>
        <v>0</v>
      </c>
    </row>
    <row r="141" spans="1:45" hidden="1" x14ac:dyDescent="0.3">
      <c r="A141" s="245"/>
      <c r="B141" s="248">
        <v>136</v>
      </c>
      <c r="C141" s="91" t="e">
        <f>VLOOKUP(B:B,'START_LIST_JUN-ELI'!C:F,2,FALSE)</f>
        <v>#N/A</v>
      </c>
      <c r="D141" s="115" t="e">
        <f>VLOOKUP(B:B,'START_LIST_JUN-ELI'!C:F,4,FALSE)</f>
        <v>#N/A</v>
      </c>
      <c r="E141" s="12"/>
      <c r="F141" s="28"/>
      <c r="G141" s="28"/>
      <c r="H141" s="28"/>
      <c r="I141" s="30"/>
      <c r="J141" s="12"/>
      <c r="K141" s="28"/>
      <c r="L141" s="28"/>
      <c r="M141" s="28"/>
      <c r="N141" s="30"/>
      <c r="O141" s="12"/>
      <c r="P141" s="28"/>
      <c r="Q141" s="28"/>
      <c r="R141" s="28"/>
      <c r="S141" s="32"/>
      <c r="T141" s="16">
        <f t="shared" si="39"/>
        <v>0</v>
      </c>
      <c r="U141" s="197">
        <f t="shared" si="40"/>
        <v>0</v>
      </c>
      <c r="V141" s="197">
        <f t="shared" si="41"/>
        <v>0</v>
      </c>
      <c r="W141" s="197">
        <f t="shared" si="42"/>
        <v>0</v>
      </c>
      <c r="X141" s="198">
        <f t="shared" si="43"/>
        <v>0</v>
      </c>
      <c r="Y141" s="16">
        <f t="shared" si="44"/>
        <v>0</v>
      </c>
      <c r="Z141" s="197">
        <f t="shared" si="45"/>
        <v>0</v>
      </c>
      <c r="AA141" s="197">
        <f t="shared" si="46"/>
        <v>0</v>
      </c>
      <c r="AB141" s="197">
        <f t="shared" si="47"/>
        <v>0</v>
      </c>
      <c r="AC141" s="199">
        <f t="shared" si="48"/>
        <v>0</v>
      </c>
      <c r="AD141" s="60">
        <f t="shared" si="49"/>
        <v>0</v>
      </c>
      <c r="AE141" s="14">
        <f t="shared" si="50"/>
        <v>0</v>
      </c>
      <c r="AF141" s="14">
        <f t="shared" si="51"/>
        <v>0</v>
      </c>
      <c r="AG141" s="15">
        <f t="shared" si="52"/>
        <v>0</v>
      </c>
      <c r="AH141" s="15">
        <f t="shared" si="53"/>
        <v>0</v>
      </c>
      <c r="AI141" s="15">
        <f t="shared" si="54"/>
        <v>0</v>
      </c>
      <c r="AJ141" s="16">
        <f t="shared" si="55"/>
        <v>0</v>
      </c>
      <c r="AK141" s="16">
        <f t="shared" si="56"/>
        <v>0</v>
      </c>
      <c r="AL141" s="16">
        <f t="shared" si="57"/>
        <v>0</v>
      </c>
      <c r="AM141" s="17">
        <f t="shared" si="58"/>
        <v>0</v>
      </c>
      <c r="AN141" s="17">
        <f t="shared" si="59"/>
        <v>0</v>
      </c>
      <c r="AO141" s="17">
        <f t="shared" si="60"/>
        <v>0</v>
      </c>
      <c r="AP141" s="18">
        <f t="shared" si="61"/>
        <v>0</v>
      </c>
      <c r="AQ141" s="18">
        <f t="shared" si="62"/>
        <v>0</v>
      </c>
      <c r="AR141" s="18">
        <f t="shared" si="63"/>
        <v>0</v>
      </c>
      <c r="AS141" s="120">
        <f t="shared" si="64"/>
        <v>0</v>
      </c>
    </row>
    <row r="142" spans="1:45" hidden="1" x14ac:dyDescent="0.3">
      <c r="A142" s="245"/>
      <c r="B142" s="248">
        <v>137</v>
      </c>
      <c r="C142" s="91" t="e">
        <f>VLOOKUP(B:B,'START_LIST_JUN-ELI'!C:F,2,FALSE)</f>
        <v>#N/A</v>
      </c>
      <c r="D142" s="115" t="e">
        <f>VLOOKUP(B:B,'START_LIST_JUN-ELI'!C:F,4,FALSE)</f>
        <v>#N/A</v>
      </c>
      <c r="E142" s="12"/>
      <c r="F142" s="28"/>
      <c r="G142" s="28"/>
      <c r="H142" s="28"/>
      <c r="I142" s="30"/>
      <c r="J142" s="12"/>
      <c r="K142" s="28"/>
      <c r="L142" s="28"/>
      <c r="M142" s="28"/>
      <c r="N142" s="30"/>
      <c r="O142" s="12"/>
      <c r="P142" s="28"/>
      <c r="Q142" s="28"/>
      <c r="R142" s="28"/>
      <c r="S142" s="32"/>
      <c r="T142" s="16">
        <f t="shared" si="39"/>
        <v>0</v>
      </c>
      <c r="U142" s="197">
        <f t="shared" si="40"/>
        <v>0</v>
      </c>
      <c r="V142" s="197">
        <f t="shared" si="41"/>
        <v>0</v>
      </c>
      <c r="W142" s="197">
        <f t="shared" si="42"/>
        <v>0</v>
      </c>
      <c r="X142" s="198">
        <f t="shared" si="43"/>
        <v>0</v>
      </c>
      <c r="Y142" s="16">
        <f t="shared" si="44"/>
        <v>0</v>
      </c>
      <c r="Z142" s="197">
        <f t="shared" si="45"/>
        <v>0</v>
      </c>
      <c r="AA142" s="197">
        <f t="shared" si="46"/>
        <v>0</v>
      </c>
      <c r="AB142" s="197">
        <f t="shared" si="47"/>
        <v>0</v>
      </c>
      <c r="AC142" s="199">
        <f t="shared" si="48"/>
        <v>0</v>
      </c>
      <c r="AD142" s="60">
        <f t="shared" si="49"/>
        <v>0</v>
      </c>
      <c r="AE142" s="14">
        <f t="shared" si="50"/>
        <v>0</v>
      </c>
      <c r="AF142" s="14">
        <f t="shared" si="51"/>
        <v>0</v>
      </c>
      <c r="AG142" s="15">
        <f t="shared" si="52"/>
        <v>0</v>
      </c>
      <c r="AH142" s="15">
        <f t="shared" si="53"/>
        <v>0</v>
      </c>
      <c r="AI142" s="15">
        <f t="shared" si="54"/>
        <v>0</v>
      </c>
      <c r="AJ142" s="16">
        <f t="shared" si="55"/>
        <v>0</v>
      </c>
      <c r="AK142" s="16">
        <f t="shared" si="56"/>
        <v>0</v>
      </c>
      <c r="AL142" s="16">
        <f t="shared" si="57"/>
        <v>0</v>
      </c>
      <c r="AM142" s="17">
        <f t="shared" si="58"/>
        <v>0</v>
      </c>
      <c r="AN142" s="17">
        <f t="shared" si="59"/>
        <v>0</v>
      </c>
      <c r="AO142" s="17">
        <f t="shared" si="60"/>
        <v>0</v>
      </c>
      <c r="AP142" s="18">
        <f t="shared" si="61"/>
        <v>0</v>
      </c>
      <c r="AQ142" s="18">
        <f t="shared" si="62"/>
        <v>0</v>
      </c>
      <c r="AR142" s="18">
        <f t="shared" si="63"/>
        <v>0</v>
      </c>
      <c r="AS142" s="120">
        <f t="shared" si="64"/>
        <v>0</v>
      </c>
    </row>
    <row r="143" spans="1:45" hidden="1" x14ac:dyDescent="0.3">
      <c r="A143" s="245"/>
      <c r="B143" s="248">
        <v>138</v>
      </c>
      <c r="C143" s="91" t="e">
        <f>VLOOKUP(B:B,'START_LIST_JUN-ELI'!C:F,2,FALSE)</f>
        <v>#N/A</v>
      </c>
      <c r="D143" s="115" t="e">
        <f>VLOOKUP(B:B,'START_LIST_JUN-ELI'!C:F,4,FALSE)</f>
        <v>#N/A</v>
      </c>
      <c r="E143" s="12"/>
      <c r="F143" s="28"/>
      <c r="G143" s="28"/>
      <c r="H143" s="28"/>
      <c r="I143" s="30"/>
      <c r="J143" s="12"/>
      <c r="K143" s="28"/>
      <c r="L143" s="28"/>
      <c r="M143" s="28"/>
      <c r="N143" s="30"/>
      <c r="O143" s="12"/>
      <c r="P143" s="28"/>
      <c r="Q143" s="28"/>
      <c r="R143" s="28"/>
      <c r="S143" s="32"/>
      <c r="T143" s="16">
        <f t="shared" si="39"/>
        <v>0</v>
      </c>
      <c r="U143" s="197">
        <f t="shared" si="40"/>
        <v>0</v>
      </c>
      <c r="V143" s="197">
        <f t="shared" si="41"/>
        <v>0</v>
      </c>
      <c r="W143" s="197">
        <f t="shared" si="42"/>
        <v>0</v>
      </c>
      <c r="X143" s="198">
        <f t="shared" si="43"/>
        <v>0</v>
      </c>
      <c r="Y143" s="16">
        <f t="shared" si="44"/>
        <v>0</v>
      </c>
      <c r="Z143" s="197">
        <f t="shared" si="45"/>
        <v>0</v>
      </c>
      <c r="AA143" s="197">
        <f t="shared" si="46"/>
        <v>0</v>
      </c>
      <c r="AB143" s="197">
        <f t="shared" si="47"/>
        <v>0</v>
      </c>
      <c r="AC143" s="199">
        <f t="shared" si="48"/>
        <v>0</v>
      </c>
      <c r="AD143" s="60">
        <f t="shared" si="49"/>
        <v>0</v>
      </c>
      <c r="AE143" s="14">
        <f t="shared" si="50"/>
        <v>0</v>
      </c>
      <c r="AF143" s="14">
        <f t="shared" si="51"/>
        <v>0</v>
      </c>
      <c r="AG143" s="15">
        <f t="shared" si="52"/>
        <v>0</v>
      </c>
      <c r="AH143" s="15">
        <f t="shared" si="53"/>
        <v>0</v>
      </c>
      <c r="AI143" s="15">
        <f t="shared" si="54"/>
        <v>0</v>
      </c>
      <c r="AJ143" s="16">
        <f t="shared" si="55"/>
        <v>0</v>
      </c>
      <c r="AK143" s="16">
        <f t="shared" si="56"/>
        <v>0</v>
      </c>
      <c r="AL143" s="16">
        <f t="shared" si="57"/>
        <v>0</v>
      </c>
      <c r="AM143" s="17">
        <f t="shared" si="58"/>
        <v>0</v>
      </c>
      <c r="AN143" s="17">
        <f t="shared" si="59"/>
        <v>0</v>
      </c>
      <c r="AO143" s="17">
        <f t="shared" si="60"/>
        <v>0</v>
      </c>
      <c r="AP143" s="18">
        <f t="shared" si="61"/>
        <v>0</v>
      </c>
      <c r="AQ143" s="18">
        <f t="shared" si="62"/>
        <v>0</v>
      </c>
      <c r="AR143" s="18">
        <f t="shared" si="63"/>
        <v>0</v>
      </c>
      <c r="AS143" s="120">
        <f t="shared" si="64"/>
        <v>0</v>
      </c>
    </row>
    <row r="144" spans="1:45" hidden="1" x14ac:dyDescent="0.3">
      <c r="A144" s="245"/>
      <c r="B144" s="248">
        <v>139</v>
      </c>
      <c r="C144" s="91" t="e">
        <f>VLOOKUP(B:B,'START_LIST_JUN-ELI'!C:F,2,FALSE)</f>
        <v>#N/A</v>
      </c>
      <c r="D144" s="115" t="e">
        <f>VLOOKUP(B:B,'START_LIST_JUN-ELI'!C:F,4,FALSE)</f>
        <v>#N/A</v>
      </c>
      <c r="E144" s="12"/>
      <c r="F144" s="28"/>
      <c r="G144" s="28"/>
      <c r="H144" s="28"/>
      <c r="I144" s="30"/>
      <c r="J144" s="12"/>
      <c r="K144" s="28"/>
      <c r="L144" s="28"/>
      <c r="M144" s="28"/>
      <c r="N144" s="30"/>
      <c r="O144" s="12"/>
      <c r="P144" s="28"/>
      <c r="Q144" s="28"/>
      <c r="R144" s="28"/>
      <c r="S144" s="32"/>
      <c r="T144" s="16">
        <f t="shared" si="39"/>
        <v>0</v>
      </c>
      <c r="U144" s="197">
        <f t="shared" si="40"/>
        <v>0</v>
      </c>
      <c r="V144" s="197">
        <f t="shared" si="41"/>
        <v>0</v>
      </c>
      <c r="W144" s="197">
        <f t="shared" si="42"/>
        <v>0</v>
      </c>
      <c r="X144" s="198">
        <f t="shared" si="43"/>
        <v>0</v>
      </c>
      <c r="Y144" s="16">
        <f t="shared" si="44"/>
        <v>0</v>
      </c>
      <c r="Z144" s="197">
        <f t="shared" si="45"/>
        <v>0</v>
      </c>
      <c r="AA144" s="197">
        <f t="shared" si="46"/>
        <v>0</v>
      </c>
      <c r="AB144" s="197">
        <f t="shared" si="47"/>
        <v>0</v>
      </c>
      <c r="AC144" s="199">
        <f t="shared" si="48"/>
        <v>0</v>
      </c>
      <c r="AD144" s="60">
        <f t="shared" si="49"/>
        <v>0</v>
      </c>
      <c r="AE144" s="14">
        <f t="shared" si="50"/>
        <v>0</v>
      </c>
      <c r="AF144" s="14">
        <f t="shared" si="51"/>
        <v>0</v>
      </c>
      <c r="AG144" s="15">
        <f t="shared" si="52"/>
        <v>0</v>
      </c>
      <c r="AH144" s="15">
        <f t="shared" si="53"/>
        <v>0</v>
      </c>
      <c r="AI144" s="15">
        <f t="shared" si="54"/>
        <v>0</v>
      </c>
      <c r="AJ144" s="16">
        <f t="shared" si="55"/>
        <v>0</v>
      </c>
      <c r="AK144" s="16">
        <f t="shared" si="56"/>
        <v>0</v>
      </c>
      <c r="AL144" s="16">
        <f t="shared" si="57"/>
        <v>0</v>
      </c>
      <c r="AM144" s="17">
        <f t="shared" si="58"/>
        <v>0</v>
      </c>
      <c r="AN144" s="17">
        <f t="shared" si="59"/>
        <v>0</v>
      </c>
      <c r="AO144" s="17">
        <f t="shared" si="60"/>
        <v>0</v>
      </c>
      <c r="AP144" s="18">
        <f t="shared" si="61"/>
        <v>0</v>
      </c>
      <c r="AQ144" s="18">
        <f t="shared" si="62"/>
        <v>0</v>
      </c>
      <c r="AR144" s="18">
        <f t="shared" si="63"/>
        <v>0</v>
      </c>
      <c r="AS144" s="120">
        <f t="shared" si="64"/>
        <v>0</v>
      </c>
    </row>
    <row r="145" spans="1:45" hidden="1" x14ac:dyDescent="0.3">
      <c r="A145" s="245"/>
      <c r="B145" s="248">
        <v>140</v>
      </c>
      <c r="C145" s="91" t="e">
        <f>VLOOKUP(B:B,'START_LIST_JUN-ELI'!C:F,2,FALSE)</f>
        <v>#N/A</v>
      </c>
      <c r="D145" s="115" t="e">
        <f>VLOOKUP(B:B,'START_LIST_JUN-ELI'!C:F,4,FALSE)</f>
        <v>#N/A</v>
      </c>
      <c r="E145" s="12"/>
      <c r="F145" s="28"/>
      <c r="G145" s="28"/>
      <c r="H145" s="28"/>
      <c r="I145" s="30"/>
      <c r="J145" s="12"/>
      <c r="K145" s="28"/>
      <c r="L145" s="28"/>
      <c r="M145" s="28"/>
      <c r="N145" s="30"/>
      <c r="O145" s="12"/>
      <c r="P145" s="28"/>
      <c r="Q145" s="28"/>
      <c r="R145" s="28"/>
      <c r="S145" s="32"/>
      <c r="T145" s="16">
        <f t="shared" si="39"/>
        <v>0</v>
      </c>
      <c r="U145" s="197">
        <f t="shared" si="40"/>
        <v>0</v>
      </c>
      <c r="V145" s="197">
        <f t="shared" si="41"/>
        <v>0</v>
      </c>
      <c r="W145" s="197">
        <f t="shared" si="42"/>
        <v>0</v>
      </c>
      <c r="X145" s="198">
        <f t="shared" si="43"/>
        <v>0</v>
      </c>
      <c r="Y145" s="16">
        <f t="shared" si="44"/>
        <v>0</v>
      </c>
      <c r="Z145" s="197">
        <f t="shared" si="45"/>
        <v>0</v>
      </c>
      <c r="AA145" s="197">
        <f t="shared" si="46"/>
        <v>0</v>
      </c>
      <c r="AB145" s="197">
        <f t="shared" si="47"/>
        <v>0</v>
      </c>
      <c r="AC145" s="199">
        <f t="shared" si="48"/>
        <v>0</v>
      </c>
      <c r="AD145" s="60">
        <f t="shared" si="49"/>
        <v>0</v>
      </c>
      <c r="AE145" s="14">
        <f t="shared" si="50"/>
        <v>0</v>
      </c>
      <c r="AF145" s="14">
        <f t="shared" si="51"/>
        <v>0</v>
      </c>
      <c r="AG145" s="15">
        <f t="shared" si="52"/>
        <v>0</v>
      </c>
      <c r="AH145" s="15">
        <f t="shared" si="53"/>
        <v>0</v>
      </c>
      <c r="AI145" s="15">
        <f t="shared" si="54"/>
        <v>0</v>
      </c>
      <c r="AJ145" s="16">
        <f t="shared" si="55"/>
        <v>0</v>
      </c>
      <c r="AK145" s="16">
        <f t="shared" si="56"/>
        <v>0</v>
      </c>
      <c r="AL145" s="16">
        <f t="shared" si="57"/>
        <v>0</v>
      </c>
      <c r="AM145" s="17">
        <f t="shared" si="58"/>
        <v>0</v>
      </c>
      <c r="AN145" s="17">
        <f t="shared" si="59"/>
        <v>0</v>
      </c>
      <c r="AO145" s="17">
        <f t="shared" si="60"/>
        <v>0</v>
      </c>
      <c r="AP145" s="18">
        <f t="shared" si="61"/>
        <v>0</v>
      </c>
      <c r="AQ145" s="18">
        <f t="shared" si="62"/>
        <v>0</v>
      </c>
      <c r="AR145" s="18">
        <f t="shared" si="63"/>
        <v>0</v>
      </c>
      <c r="AS145" s="120">
        <f t="shared" si="64"/>
        <v>0</v>
      </c>
    </row>
    <row r="146" spans="1:45" hidden="1" x14ac:dyDescent="0.3">
      <c r="A146" s="245"/>
      <c r="B146" s="248">
        <v>141</v>
      </c>
      <c r="C146" s="91" t="e">
        <f>VLOOKUP(B:B,'START_LIST_JUN-ELI'!C:F,2,FALSE)</f>
        <v>#N/A</v>
      </c>
      <c r="D146" s="115" t="e">
        <f>VLOOKUP(B:B,'START_LIST_JUN-ELI'!C:F,4,FALSE)</f>
        <v>#N/A</v>
      </c>
      <c r="E146" s="12"/>
      <c r="F146" s="28"/>
      <c r="G146" s="28"/>
      <c r="H146" s="28"/>
      <c r="I146" s="30"/>
      <c r="J146" s="12"/>
      <c r="K146" s="28"/>
      <c r="L146" s="28"/>
      <c r="M146" s="28"/>
      <c r="N146" s="30"/>
      <c r="O146" s="12"/>
      <c r="P146" s="28"/>
      <c r="Q146" s="28"/>
      <c r="R146" s="28"/>
      <c r="S146" s="32"/>
      <c r="T146" s="16">
        <f t="shared" si="39"/>
        <v>0</v>
      </c>
      <c r="U146" s="197">
        <f t="shared" si="40"/>
        <v>0</v>
      </c>
      <c r="V146" s="197">
        <f t="shared" si="41"/>
        <v>0</v>
      </c>
      <c r="W146" s="197">
        <f t="shared" si="42"/>
        <v>0</v>
      </c>
      <c r="X146" s="198">
        <f t="shared" si="43"/>
        <v>0</v>
      </c>
      <c r="Y146" s="16">
        <f t="shared" si="44"/>
        <v>0</v>
      </c>
      <c r="Z146" s="197">
        <f t="shared" si="45"/>
        <v>0</v>
      </c>
      <c r="AA146" s="197">
        <f t="shared" si="46"/>
        <v>0</v>
      </c>
      <c r="AB146" s="197">
        <f t="shared" si="47"/>
        <v>0</v>
      </c>
      <c r="AC146" s="199">
        <f t="shared" si="48"/>
        <v>0</v>
      </c>
      <c r="AD146" s="60">
        <f t="shared" si="49"/>
        <v>0</v>
      </c>
      <c r="AE146" s="14">
        <f t="shared" si="50"/>
        <v>0</v>
      </c>
      <c r="AF146" s="14">
        <f t="shared" si="51"/>
        <v>0</v>
      </c>
      <c r="AG146" s="15">
        <f t="shared" si="52"/>
        <v>0</v>
      </c>
      <c r="AH146" s="15">
        <f t="shared" si="53"/>
        <v>0</v>
      </c>
      <c r="AI146" s="15">
        <f t="shared" si="54"/>
        <v>0</v>
      </c>
      <c r="AJ146" s="16">
        <f t="shared" si="55"/>
        <v>0</v>
      </c>
      <c r="AK146" s="16">
        <f t="shared" si="56"/>
        <v>0</v>
      </c>
      <c r="AL146" s="16">
        <f t="shared" si="57"/>
        <v>0</v>
      </c>
      <c r="AM146" s="17">
        <f t="shared" si="58"/>
        <v>0</v>
      </c>
      <c r="AN146" s="17">
        <f t="shared" si="59"/>
        <v>0</v>
      </c>
      <c r="AO146" s="17">
        <f t="shared" si="60"/>
        <v>0</v>
      </c>
      <c r="AP146" s="18">
        <f t="shared" si="61"/>
        <v>0</v>
      </c>
      <c r="AQ146" s="18">
        <f t="shared" si="62"/>
        <v>0</v>
      </c>
      <c r="AR146" s="18">
        <f t="shared" si="63"/>
        <v>0</v>
      </c>
      <c r="AS146" s="120">
        <f t="shared" si="64"/>
        <v>0</v>
      </c>
    </row>
    <row r="147" spans="1:45" hidden="1" x14ac:dyDescent="0.3">
      <c r="A147" s="245"/>
      <c r="B147" s="248">
        <v>142</v>
      </c>
      <c r="C147" s="91" t="e">
        <f>VLOOKUP(B:B,'START_LIST_JUN-ELI'!C:F,2,FALSE)</f>
        <v>#N/A</v>
      </c>
      <c r="D147" s="115" t="e">
        <f>VLOOKUP(B:B,'START_LIST_JUN-ELI'!C:F,4,FALSE)</f>
        <v>#N/A</v>
      </c>
      <c r="E147" s="12"/>
      <c r="F147" s="28"/>
      <c r="G147" s="28"/>
      <c r="H147" s="28"/>
      <c r="I147" s="30"/>
      <c r="J147" s="12"/>
      <c r="K147" s="28"/>
      <c r="L147" s="28"/>
      <c r="M147" s="28"/>
      <c r="N147" s="30"/>
      <c r="O147" s="12"/>
      <c r="P147" s="28"/>
      <c r="Q147" s="28"/>
      <c r="R147" s="28"/>
      <c r="S147" s="32"/>
      <c r="T147" s="16">
        <f t="shared" si="39"/>
        <v>0</v>
      </c>
      <c r="U147" s="197">
        <f t="shared" si="40"/>
        <v>0</v>
      </c>
      <c r="V147" s="197">
        <f t="shared" si="41"/>
        <v>0</v>
      </c>
      <c r="W147" s="197">
        <f t="shared" si="42"/>
        <v>0</v>
      </c>
      <c r="X147" s="198">
        <f t="shared" si="43"/>
        <v>0</v>
      </c>
      <c r="Y147" s="16">
        <f t="shared" si="44"/>
        <v>0</v>
      </c>
      <c r="Z147" s="197">
        <f t="shared" si="45"/>
        <v>0</v>
      </c>
      <c r="AA147" s="197">
        <f t="shared" si="46"/>
        <v>0</v>
      </c>
      <c r="AB147" s="197">
        <f t="shared" si="47"/>
        <v>0</v>
      </c>
      <c r="AC147" s="199">
        <f t="shared" si="48"/>
        <v>0</v>
      </c>
      <c r="AD147" s="60">
        <f t="shared" si="49"/>
        <v>0</v>
      </c>
      <c r="AE147" s="14">
        <f t="shared" si="50"/>
        <v>0</v>
      </c>
      <c r="AF147" s="14">
        <f t="shared" si="51"/>
        <v>0</v>
      </c>
      <c r="AG147" s="15">
        <f t="shared" si="52"/>
        <v>0</v>
      </c>
      <c r="AH147" s="15">
        <f t="shared" si="53"/>
        <v>0</v>
      </c>
      <c r="AI147" s="15">
        <f t="shared" si="54"/>
        <v>0</v>
      </c>
      <c r="AJ147" s="16">
        <f t="shared" si="55"/>
        <v>0</v>
      </c>
      <c r="AK147" s="16">
        <f t="shared" si="56"/>
        <v>0</v>
      </c>
      <c r="AL147" s="16">
        <f t="shared" si="57"/>
        <v>0</v>
      </c>
      <c r="AM147" s="17">
        <f t="shared" si="58"/>
        <v>0</v>
      </c>
      <c r="AN147" s="17">
        <f t="shared" si="59"/>
        <v>0</v>
      </c>
      <c r="AO147" s="17">
        <f t="shared" si="60"/>
        <v>0</v>
      </c>
      <c r="AP147" s="18">
        <f t="shared" si="61"/>
        <v>0</v>
      </c>
      <c r="AQ147" s="18">
        <f t="shared" si="62"/>
        <v>0</v>
      </c>
      <c r="AR147" s="18">
        <f t="shared" si="63"/>
        <v>0</v>
      </c>
      <c r="AS147" s="120">
        <f t="shared" si="64"/>
        <v>0</v>
      </c>
    </row>
    <row r="148" spans="1:45" hidden="1" x14ac:dyDescent="0.3">
      <c r="A148" s="245"/>
      <c r="B148" s="248">
        <v>143</v>
      </c>
      <c r="C148" s="91" t="e">
        <f>VLOOKUP(B:B,'START_LIST_JUN-ELI'!C:F,2,FALSE)</f>
        <v>#N/A</v>
      </c>
      <c r="D148" s="115" t="e">
        <f>VLOOKUP(B:B,'START_LIST_JUN-ELI'!C:F,4,FALSE)</f>
        <v>#N/A</v>
      </c>
      <c r="E148" s="12"/>
      <c r="F148" s="28"/>
      <c r="G148" s="28"/>
      <c r="H148" s="28"/>
      <c r="I148" s="30"/>
      <c r="J148" s="12"/>
      <c r="K148" s="28"/>
      <c r="L148" s="28"/>
      <c r="M148" s="28"/>
      <c r="N148" s="30"/>
      <c r="O148" s="12"/>
      <c r="P148" s="28"/>
      <c r="Q148" s="28"/>
      <c r="R148" s="28"/>
      <c r="S148" s="32"/>
      <c r="T148" s="16">
        <f t="shared" si="39"/>
        <v>0</v>
      </c>
      <c r="U148" s="197">
        <f t="shared" si="40"/>
        <v>0</v>
      </c>
      <c r="V148" s="197">
        <f t="shared" si="41"/>
        <v>0</v>
      </c>
      <c r="W148" s="197">
        <f t="shared" si="42"/>
        <v>0</v>
      </c>
      <c r="X148" s="198">
        <f t="shared" si="43"/>
        <v>0</v>
      </c>
      <c r="Y148" s="16">
        <f t="shared" si="44"/>
        <v>0</v>
      </c>
      <c r="Z148" s="197">
        <f t="shared" si="45"/>
        <v>0</v>
      </c>
      <c r="AA148" s="197">
        <f t="shared" si="46"/>
        <v>0</v>
      </c>
      <c r="AB148" s="197">
        <f t="shared" si="47"/>
        <v>0</v>
      </c>
      <c r="AC148" s="199">
        <f t="shared" si="48"/>
        <v>0</v>
      </c>
      <c r="AD148" s="60">
        <f t="shared" si="49"/>
        <v>0</v>
      </c>
      <c r="AE148" s="14">
        <f t="shared" si="50"/>
        <v>0</v>
      </c>
      <c r="AF148" s="14">
        <f t="shared" si="51"/>
        <v>0</v>
      </c>
      <c r="AG148" s="15">
        <f t="shared" si="52"/>
        <v>0</v>
      </c>
      <c r="AH148" s="15">
        <f t="shared" si="53"/>
        <v>0</v>
      </c>
      <c r="AI148" s="15">
        <f t="shared" si="54"/>
        <v>0</v>
      </c>
      <c r="AJ148" s="16">
        <f t="shared" si="55"/>
        <v>0</v>
      </c>
      <c r="AK148" s="16">
        <f t="shared" si="56"/>
        <v>0</v>
      </c>
      <c r="AL148" s="16">
        <f t="shared" si="57"/>
        <v>0</v>
      </c>
      <c r="AM148" s="17">
        <f t="shared" si="58"/>
        <v>0</v>
      </c>
      <c r="AN148" s="17">
        <f t="shared" si="59"/>
        <v>0</v>
      </c>
      <c r="AO148" s="17">
        <f t="shared" si="60"/>
        <v>0</v>
      </c>
      <c r="AP148" s="18">
        <f t="shared" si="61"/>
        <v>0</v>
      </c>
      <c r="AQ148" s="18">
        <f t="shared" si="62"/>
        <v>0</v>
      </c>
      <c r="AR148" s="18">
        <f t="shared" si="63"/>
        <v>0</v>
      </c>
      <c r="AS148" s="120">
        <f t="shared" si="64"/>
        <v>0</v>
      </c>
    </row>
    <row r="149" spans="1:45" hidden="1" x14ac:dyDescent="0.3">
      <c r="A149" s="245"/>
      <c r="B149" s="248">
        <v>144</v>
      </c>
      <c r="C149" s="91" t="e">
        <f>VLOOKUP(B:B,'START_LIST_JUN-ELI'!C:F,2,FALSE)</f>
        <v>#N/A</v>
      </c>
      <c r="D149" s="115" t="e">
        <f>VLOOKUP(B:B,'START_LIST_JUN-ELI'!C:F,4,FALSE)</f>
        <v>#N/A</v>
      </c>
      <c r="E149" s="12"/>
      <c r="F149" s="28"/>
      <c r="G149" s="28"/>
      <c r="H149" s="28"/>
      <c r="I149" s="30"/>
      <c r="J149" s="12"/>
      <c r="K149" s="28"/>
      <c r="L149" s="28"/>
      <c r="M149" s="28"/>
      <c r="N149" s="30"/>
      <c r="O149" s="12"/>
      <c r="P149" s="28"/>
      <c r="Q149" s="28"/>
      <c r="R149" s="28"/>
      <c r="S149" s="32"/>
      <c r="T149" s="16">
        <f t="shared" si="39"/>
        <v>0</v>
      </c>
      <c r="U149" s="197">
        <f t="shared" si="40"/>
        <v>0</v>
      </c>
      <c r="V149" s="197">
        <f t="shared" si="41"/>
        <v>0</v>
      </c>
      <c r="W149" s="197">
        <f t="shared" si="42"/>
        <v>0</v>
      </c>
      <c r="X149" s="198">
        <f t="shared" si="43"/>
        <v>0</v>
      </c>
      <c r="Y149" s="16">
        <f t="shared" si="44"/>
        <v>0</v>
      </c>
      <c r="Z149" s="197">
        <f t="shared" si="45"/>
        <v>0</v>
      </c>
      <c r="AA149" s="197">
        <f t="shared" si="46"/>
        <v>0</v>
      </c>
      <c r="AB149" s="197">
        <f t="shared" si="47"/>
        <v>0</v>
      </c>
      <c r="AC149" s="199">
        <f t="shared" si="48"/>
        <v>0</v>
      </c>
      <c r="AD149" s="60">
        <f t="shared" si="49"/>
        <v>0</v>
      </c>
      <c r="AE149" s="14">
        <f t="shared" si="50"/>
        <v>0</v>
      </c>
      <c r="AF149" s="14">
        <f t="shared" si="51"/>
        <v>0</v>
      </c>
      <c r="AG149" s="15">
        <f t="shared" si="52"/>
        <v>0</v>
      </c>
      <c r="AH149" s="15">
        <f t="shared" si="53"/>
        <v>0</v>
      </c>
      <c r="AI149" s="15">
        <f t="shared" si="54"/>
        <v>0</v>
      </c>
      <c r="AJ149" s="16">
        <f t="shared" si="55"/>
        <v>0</v>
      </c>
      <c r="AK149" s="16">
        <f t="shared" si="56"/>
        <v>0</v>
      </c>
      <c r="AL149" s="16">
        <f t="shared" si="57"/>
        <v>0</v>
      </c>
      <c r="AM149" s="17">
        <f t="shared" si="58"/>
        <v>0</v>
      </c>
      <c r="AN149" s="17">
        <f t="shared" si="59"/>
        <v>0</v>
      </c>
      <c r="AO149" s="17">
        <f t="shared" si="60"/>
        <v>0</v>
      </c>
      <c r="AP149" s="18">
        <f t="shared" si="61"/>
        <v>0</v>
      </c>
      <c r="AQ149" s="18">
        <f t="shared" si="62"/>
        <v>0</v>
      </c>
      <c r="AR149" s="18">
        <f t="shared" si="63"/>
        <v>0</v>
      </c>
      <c r="AS149" s="120">
        <f t="shared" si="64"/>
        <v>0</v>
      </c>
    </row>
    <row r="150" spans="1:45" hidden="1" x14ac:dyDescent="0.3">
      <c r="A150" s="245"/>
      <c r="B150" s="248">
        <v>145</v>
      </c>
      <c r="C150" s="91" t="e">
        <f>VLOOKUP(B:B,'START_LIST_JUN-ELI'!C:F,2,FALSE)</f>
        <v>#N/A</v>
      </c>
      <c r="D150" s="115" t="e">
        <f>VLOOKUP(B:B,'START_LIST_JUN-ELI'!C:F,4,FALSE)</f>
        <v>#N/A</v>
      </c>
      <c r="E150" s="12"/>
      <c r="F150" s="28"/>
      <c r="G150" s="28"/>
      <c r="H150" s="28"/>
      <c r="I150" s="30"/>
      <c r="J150" s="12"/>
      <c r="K150" s="28"/>
      <c r="L150" s="28"/>
      <c r="M150" s="28"/>
      <c r="N150" s="30"/>
      <c r="O150" s="12"/>
      <c r="P150" s="28"/>
      <c r="Q150" s="28"/>
      <c r="R150" s="28"/>
      <c r="S150" s="32"/>
      <c r="T150" s="16">
        <f t="shared" si="39"/>
        <v>0</v>
      </c>
      <c r="U150" s="197">
        <f t="shared" si="40"/>
        <v>0</v>
      </c>
      <c r="V150" s="197">
        <f t="shared" si="41"/>
        <v>0</v>
      </c>
      <c r="W150" s="197">
        <f t="shared" si="42"/>
        <v>0</v>
      </c>
      <c r="X150" s="198">
        <f t="shared" si="43"/>
        <v>0</v>
      </c>
      <c r="Y150" s="16">
        <f t="shared" si="44"/>
        <v>0</v>
      </c>
      <c r="Z150" s="197">
        <f t="shared" si="45"/>
        <v>0</v>
      </c>
      <c r="AA150" s="197">
        <f t="shared" si="46"/>
        <v>0</v>
      </c>
      <c r="AB150" s="197">
        <f t="shared" si="47"/>
        <v>0</v>
      </c>
      <c r="AC150" s="199">
        <f t="shared" si="48"/>
        <v>0</v>
      </c>
      <c r="AD150" s="60">
        <f t="shared" si="49"/>
        <v>0</v>
      </c>
      <c r="AE150" s="14">
        <f t="shared" si="50"/>
        <v>0</v>
      </c>
      <c r="AF150" s="14">
        <f t="shared" si="51"/>
        <v>0</v>
      </c>
      <c r="AG150" s="15">
        <f t="shared" si="52"/>
        <v>0</v>
      </c>
      <c r="AH150" s="15">
        <f t="shared" si="53"/>
        <v>0</v>
      </c>
      <c r="AI150" s="15">
        <f t="shared" si="54"/>
        <v>0</v>
      </c>
      <c r="AJ150" s="16">
        <f t="shared" si="55"/>
        <v>0</v>
      </c>
      <c r="AK150" s="16">
        <f t="shared" si="56"/>
        <v>0</v>
      </c>
      <c r="AL150" s="16">
        <f t="shared" si="57"/>
        <v>0</v>
      </c>
      <c r="AM150" s="17">
        <f t="shared" si="58"/>
        <v>0</v>
      </c>
      <c r="AN150" s="17">
        <f t="shared" si="59"/>
        <v>0</v>
      </c>
      <c r="AO150" s="17">
        <f t="shared" si="60"/>
        <v>0</v>
      </c>
      <c r="AP150" s="18">
        <f t="shared" si="61"/>
        <v>0</v>
      </c>
      <c r="AQ150" s="18">
        <f t="shared" si="62"/>
        <v>0</v>
      </c>
      <c r="AR150" s="18">
        <f t="shared" si="63"/>
        <v>0</v>
      </c>
      <c r="AS150" s="120">
        <f t="shared" si="64"/>
        <v>0</v>
      </c>
    </row>
    <row r="151" spans="1:45" hidden="1" x14ac:dyDescent="0.3">
      <c r="A151" s="245"/>
      <c r="B151" s="248">
        <v>146</v>
      </c>
      <c r="C151" s="91" t="e">
        <f>VLOOKUP(B:B,'START_LIST_JUN-ELI'!C:F,2,FALSE)</f>
        <v>#N/A</v>
      </c>
      <c r="D151" s="115" t="e">
        <f>VLOOKUP(B:B,'START_LIST_JUN-ELI'!C:F,4,FALSE)</f>
        <v>#N/A</v>
      </c>
      <c r="E151" s="12"/>
      <c r="F151" s="28"/>
      <c r="G151" s="28"/>
      <c r="H151" s="28"/>
      <c r="I151" s="30"/>
      <c r="J151" s="12"/>
      <c r="K151" s="28"/>
      <c r="L151" s="28"/>
      <c r="M151" s="28"/>
      <c r="N151" s="30"/>
      <c r="O151" s="12"/>
      <c r="P151" s="28"/>
      <c r="Q151" s="28"/>
      <c r="R151" s="28"/>
      <c r="S151" s="32"/>
      <c r="T151" s="16">
        <f t="shared" si="39"/>
        <v>0</v>
      </c>
      <c r="U151" s="197">
        <f t="shared" si="40"/>
        <v>0</v>
      </c>
      <c r="V151" s="197">
        <f t="shared" si="41"/>
        <v>0</v>
      </c>
      <c r="W151" s="197">
        <f t="shared" si="42"/>
        <v>0</v>
      </c>
      <c r="X151" s="198">
        <f t="shared" si="43"/>
        <v>0</v>
      </c>
      <c r="Y151" s="16">
        <f t="shared" si="44"/>
        <v>0</v>
      </c>
      <c r="Z151" s="197">
        <f t="shared" si="45"/>
        <v>0</v>
      </c>
      <c r="AA151" s="197">
        <f t="shared" si="46"/>
        <v>0</v>
      </c>
      <c r="AB151" s="197">
        <f t="shared" si="47"/>
        <v>0</v>
      </c>
      <c r="AC151" s="199">
        <f t="shared" si="48"/>
        <v>0</v>
      </c>
      <c r="AD151" s="60">
        <f t="shared" si="49"/>
        <v>0</v>
      </c>
      <c r="AE151" s="14">
        <f t="shared" si="50"/>
        <v>0</v>
      </c>
      <c r="AF151" s="14">
        <f t="shared" si="51"/>
        <v>0</v>
      </c>
      <c r="AG151" s="15">
        <f t="shared" si="52"/>
        <v>0</v>
      </c>
      <c r="AH151" s="15">
        <f t="shared" si="53"/>
        <v>0</v>
      </c>
      <c r="AI151" s="15">
        <f t="shared" si="54"/>
        <v>0</v>
      </c>
      <c r="AJ151" s="16">
        <f t="shared" si="55"/>
        <v>0</v>
      </c>
      <c r="AK151" s="16">
        <f t="shared" si="56"/>
        <v>0</v>
      </c>
      <c r="AL151" s="16">
        <f t="shared" si="57"/>
        <v>0</v>
      </c>
      <c r="AM151" s="17">
        <f t="shared" si="58"/>
        <v>0</v>
      </c>
      <c r="AN151" s="17">
        <f t="shared" si="59"/>
        <v>0</v>
      </c>
      <c r="AO151" s="17">
        <f t="shared" si="60"/>
        <v>0</v>
      </c>
      <c r="AP151" s="18">
        <f t="shared" si="61"/>
        <v>0</v>
      </c>
      <c r="AQ151" s="18">
        <f t="shared" si="62"/>
        <v>0</v>
      </c>
      <c r="AR151" s="18">
        <f t="shared" si="63"/>
        <v>0</v>
      </c>
      <c r="AS151" s="120">
        <f t="shared" si="64"/>
        <v>0</v>
      </c>
    </row>
    <row r="152" spans="1:45" hidden="1" x14ac:dyDescent="0.3">
      <c r="A152" s="245"/>
      <c r="B152" s="248">
        <v>147</v>
      </c>
      <c r="C152" s="91" t="e">
        <f>VLOOKUP(B:B,'START_LIST_JUN-ELI'!C:F,2,FALSE)</f>
        <v>#N/A</v>
      </c>
      <c r="D152" s="115" t="e">
        <f>VLOOKUP(B:B,'START_LIST_JUN-ELI'!C:F,4,FALSE)</f>
        <v>#N/A</v>
      </c>
      <c r="E152" s="12"/>
      <c r="F152" s="28"/>
      <c r="G152" s="28"/>
      <c r="H152" s="28"/>
      <c r="I152" s="30"/>
      <c r="J152" s="12"/>
      <c r="K152" s="28"/>
      <c r="L152" s="28"/>
      <c r="M152" s="28"/>
      <c r="N152" s="30"/>
      <c r="O152" s="12"/>
      <c r="P152" s="28"/>
      <c r="Q152" s="28"/>
      <c r="R152" s="28"/>
      <c r="S152" s="32"/>
      <c r="T152" s="16">
        <f t="shared" si="39"/>
        <v>0</v>
      </c>
      <c r="U152" s="197">
        <f t="shared" si="40"/>
        <v>0</v>
      </c>
      <c r="V152" s="197">
        <f t="shared" si="41"/>
        <v>0</v>
      </c>
      <c r="W152" s="197">
        <f t="shared" si="42"/>
        <v>0</v>
      </c>
      <c r="X152" s="198">
        <f t="shared" si="43"/>
        <v>0</v>
      </c>
      <c r="Y152" s="16">
        <f t="shared" si="44"/>
        <v>0</v>
      </c>
      <c r="Z152" s="197">
        <f t="shared" si="45"/>
        <v>0</v>
      </c>
      <c r="AA152" s="197">
        <f t="shared" si="46"/>
        <v>0</v>
      </c>
      <c r="AB152" s="197">
        <f t="shared" si="47"/>
        <v>0</v>
      </c>
      <c r="AC152" s="199">
        <f t="shared" si="48"/>
        <v>0</v>
      </c>
      <c r="AD152" s="60">
        <f t="shared" si="49"/>
        <v>0</v>
      </c>
      <c r="AE152" s="14">
        <f t="shared" si="50"/>
        <v>0</v>
      </c>
      <c r="AF152" s="14">
        <f t="shared" si="51"/>
        <v>0</v>
      </c>
      <c r="AG152" s="15">
        <f t="shared" si="52"/>
        <v>0</v>
      </c>
      <c r="AH152" s="15">
        <f t="shared" si="53"/>
        <v>0</v>
      </c>
      <c r="AI152" s="15">
        <f t="shared" si="54"/>
        <v>0</v>
      </c>
      <c r="AJ152" s="16">
        <f t="shared" si="55"/>
        <v>0</v>
      </c>
      <c r="AK152" s="16">
        <f t="shared" si="56"/>
        <v>0</v>
      </c>
      <c r="AL152" s="16">
        <f t="shared" si="57"/>
        <v>0</v>
      </c>
      <c r="AM152" s="17">
        <f t="shared" si="58"/>
        <v>0</v>
      </c>
      <c r="AN152" s="17">
        <f t="shared" si="59"/>
        <v>0</v>
      </c>
      <c r="AO152" s="17">
        <f t="shared" si="60"/>
        <v>0</v>
      </c>
      <c r="AP152" s="18">
        <f t="shared" si="61"/>
        <v>0</v>
      </c>
      <c r="AQ152" s="18">
        <f t="shared" si="62"/>
        <v>0</v>
      </c>
      <c r="AR152" s="18">
        <f t="shared" si="63"/>
        <v>0</v>
      </c>
      <c r="AS152" s="120">
        <f t="shared" si="64"/>
        <v>0</v>
      </c>
    </row>
    <row r="153" spans="1:45" hidden="1" x14ac:dyDescent="0.3">
      <c r="A153" s="245"/>
      <c r="B153" s="248">
        <v>148</v>
      </c>
      <c r="C153" s="91" t="e">
        <f>VLOOKUP(B:B,'START_LIST_JUN-ELI'!C:F,2,FALSE)</f>
        <v>#N/A</v>
      </c>
      <c r="D153" s="115" t="e">
        <f>VLOOKUP(B:B,'START_LIST_JUN-ELI'!C:F,4,FALSE)</f>
        <v>#N/A</v>
      </c>
      <c r="E153" s="12"/>
      <c r="F153" s="28"/>
      <c r="G153" s="28"/>
      <c r="H153" s="28"/>
      <c r="I153" s="30"/>
      <c r="J153" s="12"/>
      <c r="K153" s="28"/>
      <c r="L153" s="28"/>
      <c r="M153" s="28"/>
      <c r="N153" s="30"/>
      <c r="O153" s="12"/>
      <c r="P153" s="28"/>
      <c r="Q153" s="28"/>
      <c r="R153" s="28"/>
      <c r="S153" s="32"/>
      <c r="T153" s="16">
        <f t="shared" si="39"/>
        <v>0</v>
      </c>
      <c r="U153" s="197">
        <f t="shared" si="40"/>
        <v>0</v>
      </c>
      <c r="V153" s="197">
        <f t="shared" si="41"/>
        <v>0</v>
      </c>
      <c r="W153" s="197">
        <f t="shared" si="42"/>
        <v>0</v>
      </c>
      <c r="X153" s="198">
        <f t="shared" si="43"/>
        <v>0</v>
      </c>
      <c r="Y153" s="16">
        <f t="shared" si="44"/>
        <v>0</v>
      </c>
      <c r="Z153" s="197">
        <f t="shared" si="45"/>
        <v>0</v>
      </c>
      <c r="AA153" s="197">
        <f t="shared" si="46"/>
        <v>0</v>
      </c>
      <c r="AB153" s="197">
        <f t="shared" si="47"/>
        <v>0</v>
      </c>
      <c r="AC153" s="199">
        <f t="shared" si="48"/>
        <v>0</v>
      </c>
      <c r="AD153" s="60">
        <f t="shared" si="49"/>
        <v>0</v>
      </c>
      <c r="AE153" s="14">
        <f t="shared" si="50"/>
        <v>0</v>
      </c>
      <c r="AF153" s="14">
        <f t="shared" si="51"/>
        <v>0</v>
      </c>
      <c r="AG153" s="15">
        <f t="shared" si="52"/>
        <v>0</v>
      </c>
      <c r="AH153" s="15">
        <f t="shared" si="53"/>
        <v>0</v>
      </c>
      <c r="AI153" s="15">
        <f t="shared" si="54"/>
        <v>0</v>
      </c>
      <c r="AJ153" s="16">
        <f t="shared" si="55"/>
        <v>0</v>
      </c>
      <c r="AK153" s="16">
        <f t="shared" si="56"/>
        <v>0</v>
      </c>
      <c r="AL153" s="16">
        <f t="shared" si="57"/>
        <v>0</v>
      </c>
      <c r="AM153" s="17">
        <f t="shared" si="58"/>
        <v>0</v>
      </c>
      <c r="AN153" s="17">
        <f t="shared" si="59"/>
        <v>0</v>
      </c>
      <c r="AO153" s="17">
        <f t="shared" si="60"/>
        <v>0</v>
      </c>
      <c r="AP153" s="18">
        <f t="shared" si="61"/>
        <v>0</v>
      </c>
      <c r="AQ153" s="18">
        <f t="shared" si="62"/>
        <v>0</v>
      </c>
      <c r="AR153" s="18">
        <f t="shared" si="63"/>
        <v>0</v>
      </c>
      <c r="AS153" s="120">
        <f t="shared" si="64"/>
        <v>0</v>
      </c>
    </row>
    <row r="154" spans="1:45" hidden="1" x14ac:dyDescent="0.3">
      <c r="A154" s="245"/>
      <c r="B154" s="248">
        <v>149</v>
      </c>
      <c r="C154" s="91" t="e">
        <f>VLOOKUP(B:B,'START_LIST_JUN-ELI'!C:F,2,FALSE)</f>
        <v>#N/A</v>
      </c>
      <c r="D154" s="115" t="e">
        <f>VLOOKUP(B:B,'START_LIST_JUN-ELI'!C:F,4,FALSE)</f>
        <v>#N/A</v>
      </c>
      <c r="E154" s="12"/>
      <c r="F154" s="28"/>
      <c r="G154" s="28"/>
      <c r="H154" s="28"/>
      <c r="I154" s="30"/>
      <c r="J154" s="12"/>
      <c r="K154" s="28"/>
      <c r="L154" s="28"/>
      <c r="M154" s="28"/>
      <c r="N154" s="30"/>
      <c r="O154" s="12"/>
      <c r="P154" s="28"/>
      <c r="Q154" s="28"/>
      <c r="R154" s="28"/>
      <c r="S154" s="32"/>
      <c r="T154" s="16">
        <f t="shared" si="39"/>
        <v>0</v>
      </c>
      <c r="U154" s="197">
        <f t="shared" si="40"/>
        <v>0</v>
      </c>
      <c r="V154" s="197">
        <f t="shared" si="41"/>
        <v>0</v>
      </c>
      <c r="W154" s="197">
        <f t="shared" si="42"/>
        <v>0</v>
      </c>
      <c r="X154" s="198">
        <f t="shared" si="43"/>
        <v>0</v>
      </c>
      <c r="Y154" s="16">
        <f t="shared" si="44"/>
        <v>0</v>
      </c>
      <c r="Z154" s="197">
        <f t="shared" si="45"/>
        <v>0</v>
      </c>
      <c r="AA154" s="197">
        <f t="shared" si="46"/>
        <v>0</v>
      </c>
      <c r="AB154" s="197">
        <f t="shared" si="47"/>
        <v>0</v>
      </c>
      <c r="AC154" s="199">
        <f t="shared" si="48"/>
        <v>0</v>
      </c>
      <c r="AD154" s="60">
        <f t="shared" si="49"/>
        <v>0</v>
      </c>
      <c r="AE154" s="14">
        <f t="shared" si="50"/>
        <v>0</v>
      </c>
      <c r="AF154" s="14">
        <f t="shared" si="51"/>
        <v>0</v>
      </c>
      <c r="AG154" s="15">
        <f t="shared" si="52"/>
        <v>0</v>
      </c>
      <c r="AH154" s="15">
        <f t="shared" si="53"/>
        <v>0</v>
      </c>
      <c r="AI154" s="15">
        <f t="shared" si="54"/>
        <v>0</v>
      </c>
      <c r="AJ154" s="16">
        <f t="shared" si="55"/>
        <v>0</v>
      </c>
      <c r="AK154" s="16">
        <f t="shared" si="56"/>
        <v>0</v>
      </c>
      <c r="AL154" s="16">
        <f t="shared" si="57"/>
        <v>0</v>
      </c>
      <c r="AM154" s="17">
        <f t="shared" si="58"/>
        <v>0</v>
      </c>
      <c r="AN154" s="17">
        <f t="shared" si="59"/>
        <v>0</v>
      </c>
      <c r="AO154" s="17">
        <f t="shared" si="60"/>
        <v>0</v>
      </c>
      <c r="AP154" s="18">
        <f t="shared" si="61"/>
        <v>0</v>
      </c>
      <c r="AQ154" s="18">
        <f t="shared" si="62"/>
        <v>0</v>
      </c>
      <c r="AR154" s="18">
        <f t="shared" si="63"/>
        <v>0</v>
      </c>
      <c r="AS154" s="120">
        <f t="shared" si="64"/>
        <v>0</v>
      </c>
    </row>
    <row r="155" spans="1:45" x14ac:dyDescent="0.3">
      <c r="AD155" s="13"/>
      <c r="AE155" s="13"/>
      <c r="AF155" s="13"/>
      <c r="AJ155" s="13"/>
      <c r="AK155" s="13"/>
      <c r="AL155" s="13"/>
      <c r="AM155" s="13"/>
      <c r="AN155" s="13"/>
      <c r="AO155" s="13"/>
      <c r="AP155" s="13"/>
      <c r="AQ155" s="13"/>
      <c r="AR155" s="13"/>
    </row>
    <row r="156" spans="1:45" x14ac:dyDescent="0.3">
      <c r="AD156" s="13"/>
      <c r="AE156" s="13"/>
      <c r="AF156" s="13"/>
      <c r="AJ156" s="13"/>
      <c r="AK156" s="13"/>
      <c r="AL156" s="13"/>
      <c r="AM156" s="13"/>
      <c r="AN156" s="13"/>
      <c r="AO156" s="13"/>
      <c r="AP156" s="13"/>
      <c r="AQ156" s="13"/>
      <c r="AR156" s="13"/>
    </row>
    <row r="157" spans="1:45" x14ac:dyDescent="0.3">
      <c r="AD157" s="13"/>
      <c r="AE157" s="13"/>
      <c r="AF157" s="13"/>
      <c r="AJ157" s="13"/>
      <c r="AK157" s="13"/>
      <c r="AL157" s="13"/>
      <c r="AM157" s="13"/>
      <c r="AN157" s="13"/>
      <c r="AO157" s="13"/>
      <c r="AP157" s="13"/>
      <c r="AQ157" s="13"/>
      <c r="AR157" s="13"/>
    </row>
    <row r="158" spans="1:45" x14ac:dyDescent="0.3">
      <c r="AD158" s="13"/>
      <c r="AE158" s="13"/>
      <c r="AF158" s="13"/>
      <c r="AJ158" s="13"/>
      <c r="AK158" s="13"/>
      <c r="AL158" s="13"/>
      <c r="AM158" s="13"/>
      <c r="AN158" s="13"/>
      <c r="AO158" s="13"/>
      <c r="AP158" s="13"/>
      <c r="AQ158" s="13"/>
      <c r="AR158" s="13"/>
    </row>
    <row r="159" spans="1:45" x14ac:dyDescent="0.3">
      <c r="AD159" s="13"/>
      <c r="AE159" s="13"/>
      <c r="AF159" s="13"/>
      <c r="AJ159" s="13"/>
      <c r="AK159" s="13"/>
      <c r="AL159" s="13"/>
      <c r="AM159" s="13"/>
      <c r="AN159" s="13"/>
      <c r="AO159" s="13"/>
      <c r="AP159" s="13"/>
      <c r="AQ159" s="13"/>
      <c r="AR159" s="13"/>
    </row>
    <row r="160" spans="1:45" x14ac:dyDescent="0.3">
      <c r="AD160" s="13"/>
      <c r="AE160" s="13"/>
      <c r="AF160" s="13"/>
      <c r="AJ160" s="13"/>
      <c r="AK160" s="13"/>
      <c r="AL160" s="13"/>
      <c r="AM160" s="13"/>
      <c r="AN160" s="13"/>
      <c r="AO160" s="13"/>
      <c r="AP160" s="13"/>
      <c r="AQ160" s="13"/>
      <c r="AR160" s="13"/>
    </row>
    <row r="161" spans="30:44" x14ac:dyDescent="0.3">
      <c r="AD161" s="13"/>
      <c r="AE161" s="13"/>
      <c r="AF161" s="13"/>
      <c r="AJ161" s="13"/>
      <c r="AK161" s="13"/>
      <c r="AL161" s="13"/>
      <c r="AM161" s="13"/>
      <c r="AN161" s="13"/>
      <c r="AO161" s="13"/>
      <c r="AP161" s="13"/>
      <c r="AQ161" s="13"/>
      <c r="AR161" s="13"/>
    </row>
    <row r="162" spans="30:44" x14ac:dyDescent="0.3">
      <c r="AD162" s="13"/>
      <c r="AE162" s="13"/>
      <c r="AF162" s="13"/>
      <c r="AJ162" s="13"/>
      <c r="AK162" s="13"/>
      <c r="AL162" s="13"/>
      <c r="AM162" s="13"/>
      <c r="AN162" s="13"/>
      <c r="AO162" s="13"/>
      <c r="AP162" s="13"/>
      <c r="AQ162" s="13"/>
      <c r="AR162" s="13"/>
    </row>
    <row r="163" spans="30:44" x14ac:dyDescent="0.3">
      <c r="AD163" s="13"/>
      <c r="AE163" s="13"/>
      <c r="AF163" s="13"/>
      <c r="AJ163" s="13"/>
      <c r="AK163" s="13"/>
      <c r="AL163" s="13"/>
      <c r="AM163" s="13"/>
      <c r="AN163" s="13"/>
      <c r="AO163" s="13"/>
      <c r="AP163" s="13"/>
      <c r="AQ163" s="13"/>
      <c r="AR163" s="13"/>
    </row>
    <row r="164" spans="30:44" x14ac:dyDescent="0.3">
      <c r="AD164" s="13"/>
      <c r="AE164" s="13"/>
      <c r="AF164" s="13"/>
      <c r="AJ164" s="13"/>
      <c r="AK164" s="13"/>
      <c r="AL164" s="13"/>
      <c r="AM164" s="13"/>
      <c r="AN164" s="13"/>
      <c r="AO164" s="13"/>
      <c r="AP164" s="13"/>
      <c r="AQ164" s="13"/>
      <c r="AR164" s="13"/>
    </row>
    <row r="165" spans="30:44" x14ac:dyDescent="0.3">
      <c r="AD165" s="13"/>
      <c r="AE165" s="13"/>
      <c r="AF165" s="13"/>
      <c r="AJ165" s="13"/>
      <c r="AK165" s="13"/>
      <c r="AL165" s="13"/>
      <c r="AM165" s="13"/>
      <c r="AN165" s="13"/>
      <c r="AO165" s="13"/>
      <c r="AP165" s="13"/>
      <c r="AQ165" s="13"/>
      <c r="AR165" s="13"/>
    </row>
    <row r="166" spans="30:44" x14ac:dyDescent="0.3">
      <c r="AD166" s="13"/>
      <c r="AE166" s="13"/>
      <c r="AF166" s="13"/>
      <c r="AJ166" s="13"/>
      <c r="AK166" s="13"/>
      <c r="AL166" s="13"/>
      <c r="AM166" s="13"/>
      <c r="AN166" s="13"/>
      <c r="AO166" s="13"/>
      <c r="AP166" s="13"/>
      <c r="AQ166" s="13"/>
      <c r="AR166" s="13"/>
    </row>
    <row r="167" spans="30:44" x14ac:dyDescent="0.3">
      <c r="AD167" s="13"/>
      <c r="AE167" s="13"/>
      <c r="AF167" s="13"/>
      <c r="AJ167" s="13"/>
      <c r="AK167" s="13"/>
      <c r="AL167" s="13"/>
      <c r="AM167" s="13"/>
      <c r="AN167" s="13"/>
      <c r="AO167" s="13"/>
      <c r="AP167" s="13"/>
      <c r="AQ167" s="13"/>
      <c r="AR167" s="13"/>
    </row>
    <row r="168" spans="30:44" x14ac:dyDescent="0.3">
      <c r="AD168" s="13"/>
      <c r="AE168" s="13"/>
      <c r="AF168" s="13"/>
      <c r="AJ168" s="13"/>
      <c r="AK168" s="13"/>
      <c r="AL168" s="13"/>
      <c r="AM168" s="13"/>
      <c r="AN168" s="13"/>
      <c r="AO168" s="13"/>
      <c r="AP168" s="13"/>
      <c r="AQ168" s="13"/>
      <c r="AR168" s="13"/>
    </row>
    <row r="169" spans="30:44" x14ac:dyDescent="0.3">
      <c r="AD169" s="13"/>
      <c r="AE169" s="13"/>
      <c r="AF169" s="13"/>
      <c r="AJ169" s="13"/>
      <c r="AK169" s="13"/>
      <c r="AL169" s="13"/>
      <c r="AM169" s="13"/>
      <c r="AN169" s="13"/>
      <c r="AO169" s="13"/>
      <c r="AP169" s="13"/>
      <c r="AQ169" s="13"/>
      <c r="AR169" s="13"/>
    </row>
    <row r="170" spans="30:44" x14ac:dyDescent="0.3">
      <c r="AD170" s="13"/>
      <c r="AE170" s="13"/>
      <c r="AF170" s="13"/>
      <c r="AJ170" s="13"/>
      <c r="AK170" s="13"/>
      <c r="AL170" s="13"/>
      <c r="AM170" s="13"/>
      <c r="AN170" s="13"/>
      <c r="AO170" s="13"/>
      <c r="AP170" s="13"/>
      <c r="AQ170" s="13"/>
      <c r="AR170" s="13"/>
    </row>
    <row r="171" spans="30:44" x14ac:dyDescent="0.3">
      <c r="AD171" s="13"/>
      <c r="AE171" s="13"/>
      <c r="AF171" s="13"/>
      <c r="AJ171" s="13"/>
      <c r="AK171" s="13"/>
      <c r="AL171" s="13"/>
      <c r="AM171" s="13"/>
      <c r="AN171" s="13"/>
      <c r="AO171" s="13"/>
      <c r="AP171" s="13"/>
      <c r="AQ171" s="13"/>
      <c r="AR171" s="13"/>
    </row>
    <row r="172" spans="30:44" x14ac:dyDescent="0.3">
      <c r="AD172" s="13"/>
      <c r="AE172" s="13"/>
      <c r="AF172" s="13"/>
      <c r="AJ172" s="13"/>
      <c r="AK172" s="13"/>
      <c r="AL172" s="13"/>
      <c r="AM172" s="13"/>
      <c r="AN172" s="13"/>
      <c r="AO172" s="13"/>
      <c r="AP172" s="13"/>
      <c r="AQ172" s="13"/>
      <c r="AR172" s="13"/>
    </row>
    <row r="173" spans="30:44" x14ac:dyDescent="0.3">
      <c r="AD173" s="13"/>
      <c r="AE173" s="13"/>
      <c r="AF173" s="13"/>
      <c r="AJ173" s="13"/>
      <c r="AK173" s="13"/>
      <c r="AL173" s="13"/>
      <c r="AM173" s="13"/>
      <c r="AN173" s="13"/>
      <c r="AO173" s="13"/>
      <c r="AP173" s="13"/>
      <c r="AQ173" s="13"/>
      <c r="AR173" s="13"/>
    </row>
    <row r="174" spans="30:44" x14ac:dyDescent="0.3">
      <c r="AD174" s="13"/>
      <c r="AE174" s="13"/>
      <c r="AF174" s="13"/>
      <c r="AJ174" s="13"/>
      <c r="AK174" s="13"/>
      <c r="AL174" s="13"/>
      <c r="AM174" s="13"/>
      <c r="AN174" s="13"/>
      <c r="AO174" s="13"/>
      <c r="AP174" s="13"/>
      <c r="AQ174" s="13"/>
      <c r="AR174" s="13"/>
    </row>
    <row r="175" spans="30:44" x14ac:dyDescent="0.3">
      <c r="AD175" s="13"/>
      <c r="AE175" s="13"/>
      <c r="AF175" s="13"/>
      <c r="AJ175" s="13"/>
      <c r="AK175" s="13"/>
      <c r="AL175" s="13"/>
      <c r="AM175" s="13"/>
      <c r="AN175" s="13"/>
      <c r="AO175" s="13"/>
      <c r="AP175" s="13"/>
      <c r="AQ175" s="13"/>
      <c r="AR175" s="13"/>
    </row>
    <row r="176" spans="30:44" x14ac:dyDescent="0.3">
      <c r="AD176" s="13"/>
      <c r="AE176" s="13"/>
      <c r="AF176" s="13"/>
      <c r="AJ176" s="13"/>
      <c r="AK176" s="13"/>
      <c r="AL176" s="13"/>
      <c r="AM176" s="13"/>
      <c r="AN176" s="13"/>
      <c r="AO176" s="13"/>
      <c r="AP176" s="13"/>
      <c r="AQ176" s="13"/>
      <c r="AR176" s="13"/>
    </row>
    <row r="177" spans="30:44" x14ac:dyDescent="0.3">
      <c r="AD177" s="13"/>
      <c r="AE177" s="13"/>
      <c r="AF177" s="13"/>
      <c r="AJ177" s="13"/>
      <c r="AK177" s="13"/>
      <c r="AL177" s="13"/>
      <c r="AM177" s="13"/>
      <c r="AN177" s="13"/>
      <c r="AO177" s="13"/>
      <c r="AP177" s="13"/>
      <c r="AQ177" s="13"/>
      <c r="AR177" s="13"/>
    </row>
    <row r="178" spans="30:44" x14ac:dyDescent="0.3">
      <c r="AD178" s="13"/>
      <c r="AE178" s="13"/>
      <c r="AF178" s="13"/>
      <c r="AJ178" s="13"/>
      <c r="AK178" s="13"/>
      <c r="AL178" s="13"/>
      <c r="AM178" s="13"/>
      <c r="AN178" s="13"/>
      <c r="AO178" s="13"/>
      <c r="AP178" s="13"/>
      <c r="AQ178" s="13"/>
      <c r="AR178" s="13"/>
    </row>
    <row r="179" spans="30:44" x14ac:dyDescent="0.3">
      <c r="AD179" s="13"/>
      <c r="AE179" s="13"/>
      <c r="AF179" s="13"/>
      <c r="AJ179" s="13"/>
      <c r="AK179" s="13"/>
      <c r="AL179" s="13"/>
      <c r="AM179" s="13"/>
      <c r="AN179" s="13"/>
      <c r="AO179" s="13"/>
      <c r="AP179" s="13"/>
      <c r="AQ179" s="13"/>
      <c r="AR179" s="13"/>
    </row>
    <row r="180" spans="30:44" x14ac:dyDescent="0.3">
      <c r="AD180" s="13"/>
      <c r="AE180" s="13"/>
      <c r="AF180" s="13"/>
      <c r="AJ180" s="13"/>
      <c r="AK180" s="13"/>
      <c r="AL180" s="13"/>
      <c r="AM180" s="13"/>
      <c r="AN180" s="13"/>
      <c r="AO180" s="13"/>
      <c r="AP180" s="13"/>
      <c r="AQ180" s="13"/>
      <c r="AR180" s="13"/>
    </row>
    <row r="181" spans="30:44" x14ac:dyDescent="0.3">
      <c r="AD181" s="13"/>
      <c r="AE181" s="13"/>
      <c r="AF181" s="13"/>
      <c r="AJ181" s="13"/>
      <c r="AK181" s="13"/>
      <c r="AL181" s="13"/>
      <c r="AM181" s="13"/>
      <c r="AN181" s="13"/>
      <c r="AO181" s="13"/>
      <c r="AP181" s="13"/>
      <c r="AQ181" s="13"/>
      <c r="AR181" s="13"/>
    </row>
    <row r="182" spans="30:44" x14ac:dyDescent="0.3">
      <c r="AD182" s="13"/>
      <c r="AE182" s="13"/>
      <c r="AF182" s="13"/>
      <c r="AJ182" s="13"/>
      <c r="AK182" s="13"/>
      <c r="AL182" s="13"/>
      <c r="AM182" s="13"/>
      <c r="AN182" s="13"/>
      <c r="AO182" s="13"/>
      <c r="AP182" s="13"/>
      <c r="AQ182" s="13"/>
      <c r="AR182" s="13"/>
    </row>
    <row r="183" spans="30:44" x14ac:dyDescent="0.3">
      <c r="AD183" s="13"/>
      <c r="AE183" s="13"/>
      <c r="AF183" s="13"/>
      <c r="AJ183" s="13"/>
      <c r="AK183" s="13"/>
      <c r="AL183" s="13"/>
      <c r="AM183" s="13"/>
      <c r="AN183" s="13"/>
      <c r="AO183" s="13"/>
      <c r="AP183" s="13"/>
      <c r="AQ183" s="13"/>
      <c r="AR183" s="13"/>
    </row>
    <row r="184" spans="30:44" x14ac:dyDescent="0.3">
      <c r="AD184" s="13"/>
      <c r="AE184" s="13"/>
      <c r="AF184" s="13"/>
      <c r="AJ184" s="13"/>
      <c r="AK184" s="13"/>
      <c r="AL184" s="13"/>
      <c r="AM184" s="13"/>
      <c r="AN184" s="13"/>
      <c r="AO184" s="13"/>
      <c r="AP184" s="13"/>
      <c r="AQ184" s="13"/>
      <c r="AR184" s="13"/>
    </row>
    <row r="185" spans="30:44" x14ac:dyDescent="0.3">
      <c r="AD185" s="13"/>
      <c r="AE185" s="13"/>
      <c r="AF185" s="13"/>
      <c r="AJ185" s="13"/>
      <c r="AK185" s="13"/>
      <c r="AL185" s="13"/>
      <c r="AM185" s="13"/>
      <c r="AN185" s="13"/>
      <c r="AO185" s="13"/>
      <c r="AP185" s="13"/>
      <c r="AQ185" s="13"/>
      <c r="AR185" s="13"/>
    </row>
    <row r="186" spans="30:44" x14ac:dyDescent="0.3">
      <c r="AD186" s="13"/>
      <c r="AE186" s="13"/>
      <c r="AF186" s="13"/>
      <c r="AJ186" s="13"/>
      <c r="AK186" s="13"/>
      <c r="AL186" s="13"/>
      <c r="AM186" s="13"/>
      <c r="AN186" s="13"/>
      <c r="AO186" s="13"/>
      <c r="AP186" s="13"/>
      <c r="AQ186" s="13"/>
      <c r="AR186" s="13"/>
    </row>
    <row r="187" spans="30:44" x14ac:dyDescent="0.3">
      <c r="AD187" s="13"/>
      <c r="AE187" s="13"/>
      <c r="AF187" s="13"/>
      <c r="AJ187" s="13"/>
      <c r="AK187" s="13"/>
      <c r="AL187" s="13"/>
      <c r="AM187" s="13"/>
      <c r="AN187" s="13"/>
      <c r="AO187" s="13"/>
      <c r="AP187" s="13"/>
      <c r="AQ187" s="13"/>
      <c r="AR187" s="13"/>
    </row>
    <row r="188" spans="30:44" x14ac:dyDescent="0.3">
      <c r="AD188" s="13"/>
      <c r="AE188" s="13"/>
      <c r="AF188" s="13"/>
      <c r="AJ188" s="13"/>
      <c r="AK188" s="13"/>
      <c r="AL188" s="13"/>
      <c r="AM188" s="13"/>
      <c r="AN188" s="13"/>
      <c r="AO188" s="13"/>
      <c r="AP188" s="13"/>
      <c r="AQ188" s="13"/>
      <c r="AR188" s="13"/>
    </row>
    <row r="189" spans="30:44" x14ac:dyDescent="0.3">
      <c r="AD189" s="13"/>
      <c r="AE189" s="13"/>
      <c r="AF189" s="13"/>
      <c r="AJ189" s="13"/>
      <c r="AK189" s="13"/>
      <c r="AL189" s="13"/>
      <c r="AM189" s="13"/>
      <c r="AN189" s="13"/>
      <c r="AO189" s="13"/>
      <c r="AP189" s="13"/>
      <c r="AQ189" s="13"/>
      <c r="AR189" s="13"/>
    </row>
    <row r="190" spans="30:44" x14ac:dyDescent="0.3">
      <c r="AD190" s="13"/>
      <c r="AE190" s="13"/>
      <c r="AF190" s="13"/>
      <c r="AJ190" s="13"/>
      <c r="AK190" s="13"/>
      <c r="AL190" s="13"/>
      <c r="AM190" s="13"/>
      <c r="AN190" s="13"/>
      <c r="AO190" s="13"/>
      <c r="AP190" s="13"/>
      <c r="AQ190" s="13"/>
      <c r="AR190" s="13"/>
    </row>
    <row r="191" spans="30:44" x14ac:dyDescent="0.3">
      <c r="AD191" s="13"/>
      <c r="AE191" s="13"/>
      <c r="AF191" s="13"/>
      <c r="AJ191" s="13"/>
      <c r="AK191" s="13"/>
      <c r="AL191" s="13"/>
      <c r="AM191" s="13"/>
      <c r="AN191" s="13"/>
      <c r="AO191" s="13"/>
      <c r="AP191" s="13"/>
      <c r="AQ191" s="13"/>
      <c r="AR191" s="13"/>
    </row>
    <row r="192" spans="30:44" x14ac:dyDescent="0.3">
      <c r="AD192" s="13"/>
      <c r="AE192" s="13"/>
      <c r="AF192" s="13"/>
      <c r="AJ192" s="13"/>
      <c r="AK192" s="13"/>
      <c r="AL192" s="13"/>
      <c r="AM192" s="13"/>
      <c r="AN192" s="13"/>
      <c r="AO192" s="13"/>
      <c r="AP192" s="13"/>
      <c r="AQ192" s="13"/>
      <c r="AR192" s="13"/>
    </row>
    <row r="193" spans="30:44" x14ac:dyDescent="0.3">
      <c r="AD193" s="13"/>
      <c r="AE193" s="13"/>
      <c r="AF193" s="13"/>
      <c r="AJ193" s="13"/>
      <c r="AK193" s="13"/>
      <c r="AL193" s="13"/>
      <c r="AM193" s="13"/>
      <c r="AN193" s="13"/>
      <c r="AO193" s="13"/>
      <c r="AP193" s="13"/>
      <c r="AQ193" s="13"/>
      <c r="AR193" s="13"/>
    </row>
    <row r="194" spans="30:44" x14ac:dyDescent="0.3">
      <c r="AD194" s="13"/>
      <c r="AE194" s="13"/>
      <c r="AF194" s="13"/>
      <c r="AJ194" s="13"/>
      <c r="AK194" s="13"/>
      <c r="AL194" s="13"/>
      <c r="AM194" s="13"/>
      <c r="AN194" s="13"/>
      <c r="AO194" s="13"/>
      <c r="AP194" s="13"/>
      <c r="AQ194" s="13"/>
      <c r="AR194" s="13"/>
    </row>
    <row r="195" spans="30:44" x14ac:dyDescent="0.3">
      <c r="AD195" s="13"/>
      <c r="AE195" s="13"/>
      <c r="AF195" s="13"/>
      <c r="AJ195" s="13"/>
      <c r="AK195" s="13"/>
      <c r="AL195" s="13"/>
      <c r="AM195" s="13"/>
      <c r="AN195" s="13"/>
      <c r="AO195" s="13"/>
      <c r="AP195" s="13"/>
      <c r="AQ195" s="13"/>
      <c r="AR195" s="13"/>
    </row>
    <row r="196" spans="30:44" x14ac:dyDescent="0.3">
      <c r="AD196" s="13"/>
      <c r="AE196" s="13"/>
      <c r="AF196" s="13"/>
      <c r="AJ196" s="13"/>
      <c r="AK196" s="13"/>
      <c r="AL196" s="13"/>
      <c r="AM196" s="13"/>
      <c r="AN196" s="13"/>
      <c r="AO196" s="13"/>
      <c r="AP196" s="13"/>
      <c r="AQ196" s="13"/>
      <c r="AR196" s="13"/>
    </row>
    <row r="197" spans="30:44" x14ac:dyDescent="0.3">
      <c r="AD197" s="13"/>
      <c r="AE197" s="13"/>
      <c r="AF197" s="13"/>
      <c r="AJ197" s="13"/>
      <c r="AK197" s="13"/>
      <c r="AL197" s="13"/>
      <c r="AM197" s="13"/>
      <c r="AN197" s="13"/>
      <c r="AO197" s="13"/>
      <c r="AP197" s="13"/>
      <c r="AQ197" s="13"/>
      <c r="AR197" s="13"/>
    </row>
    <row r="198" spans="30:44" x14ac:dyDescent="0.3">
      <c r="AD198" s="13"/>
      <c r="AE198" s="13"/>
      <c r="AF198" s="13"/>
      <c r="AJ198" s="13"/>
      <c r="AK198" s="13"/>
      <c r="AL198" s="13"/>
      <c r="AM198" s="13"/>
      <c r="AN198" s="13"/>
      <c r="AO198" s="13"/>
      <c r="AP198" s="13"/>
      <c r="AQ198" s="13"/>
      <c r="AR198" s="13"/>
    </row>
    <row r="199" spans="30:44" x14ac:dyDescent="0.3">
      <c r="AD199" s="13"/>
      <c r="AE199" s="13"/>
      <c r="AF199" s="13"/>
      <c r="AJ199" s="13"/>
      <c r="AK199" s="13"/>
      <c r="AL199" s="13"/>
      <c r="AM199" s="13"/>
      <c r="AN199" s="13"/>
      <c r="AO199" s="13"/>
      <c r="AP199" s="13"/>
      <c r="AQ199" s="13"/>
      <c r="AR199" s="13"/>
    </row>
    <row r="200" spans="30:44" x14ac:dyDescent="0.3">
      <c r="AD200" s="13"/>
      <c r="AE200" s="13"/>
      <c r="AF200" s="13"/>
      <c r="AJ200" s="13"/>
      <c r="AK200" s="13"/>
      <c r="AL200" s="13"/>
      <c r="AM200" s="13"/>
      <c r="AN200" s="13"/>
      <c r="AO200" s="13"/>
      <c r="AP200" s="13"/>
      <c r="AQ200" s="13"/>
      <c r="AR200" s="13"/>
    </row>
    <row r="201" spans="30:44" x14ac:dyDescent="0.3">
      <c r="AD201" s="13"/>
      <c r="AE201" s="13"/>
      <c r="AF201" s="13"/>
      <c r="AJ201" s="13"/>
      <c r="AK201" s="13"/>
      <c r="AL201" s="13"/>
      <c r="AM201" s="13"/>
      <c r="AN201" s="13"/>
      <c r="AO201" s="13"/>
      <c r="AP201" s="13"/>
      <c r="AQ201" s="13"/>
      <c r="AR201" s="13"/>
    </row>
    <row r="202" spans="30:44" x14ac:dyDescent="0.3">
      <c r="AD202" s="13"/>
      <c r="AE202" s="13"/>
      <c r="AF202" s="13"/>
      <c r="AJ202" s="13"/>
      <c r="AK202" s="13"/>
      <c r="AL202" s="13"/>
      <c r="AM202" s="13"/>
      <c r="AN202" s="13"/>
      <c r="AO202" s="13"/>
      <c r="AP202" s="13"/>
      <c r="AQ202" s="13"/>
      <c r="AR202" s="13"/>
    </row>
    <row r="203" spans="30:44" x14ac:dyDescent="0.3">
      <c r="AD203" s="13"/>
      <c r="AE203" s="13"/>
      <c r="AF203" s="13"/>
      <c r="AJ203" s="13"/>
      <c r="AK203" s="13"/>
      <c r="AL203" s="13"/>
      <c r="AM203" s="13"/>
      <c r="AN203" s="13"/>
      <c r="AO203" s="13"/>
      <c r="AP203" s="13"/>
      <c r="AQ203" s="13"/>
      <c r="AR203" s="13"/>
    </row>
    <row r="204" spans="30:44" x14ac:dyDescent="0.3">
      <c r="AD204" s="13"/>
      <c r="AE204" s="13"/>
      <c r="AF204" s="13"/>
      <c r="AJ204" s="13"/>
      <c r="AK204" s="13"/>
      <c r="AL204" s="13"/>
      <c r="AM204" s="13"/>
      <c r="AN204" s="13"/>
      <c r="AO204" s="13"/>
      <c r="AP204" s="13"/>
      <c r="AQ204" s="13"/>
      <c r="AR204" s="13"/>
    </row>
    <row r="205" spans="30:44" x14ac:dyDescent="0.3">
      <c r="AD205" s="13"/>
      <c r="AE205" s="13"/>
      <c r="AF205" s="13"/>
      <c r="AJ205" s="13"/>
      <c r="AK205" s="13"/>
      <c r="AL205" s="13"/>
      <c r="AM205" s="13"/>
      <c r="AN205" s="13"/>
      <c r="AO205" s="13"/>
      <c r="AP205" s="13"/>
      <c r="AQ205" s="13"/>
      <c r="AR205" s="13"/>
    </row>
    <row r="206" spans="30:44" x14ac:dyDescent="0.3">
      <c r="AD206" s="13"/>
      <c r="AE206" s="13"/>
      <c r="AF206" s="13"/>
      <c r="AJ206" s="13"/>
      <c r="AK206" s="13"/>
      <c r="AL206" s="13"/>
      <c r="AM206" s="13"/>
      <c r="AN206" s="13"/>
      <c r="AO206" s="13"/>
      <c r="AP206" s="13"/>
      <c r="AQ206" s="13"/>
      <c r="AR206" s="13"/>
    </row>
    <row r="207" spans="30:44" x14ac:dyDescent="0.3">
      <c r="AD207" s="13"/>
      <c r="AE207" s="13"/>
      <c r="AF207" s="13"/>
      <c r="AJ207" s="13"/>
      <c r="AK207" s="13"/>
      <c r="AL207" s="13"/>
      <c r="AM207" s="13"/>
      <c r="AN207" s="13"/>
      <c r="AO207" s="13"/>
      <c r="AP207" s="13"/>
      <c r="AQ207" s="13"/>
      <c r="AR207" s="13"/>
    </row>
    <row r="208" spans="30:44" x14ac:dyDescent="0.3">
      <c r="AD208" s="13"/>
      <c r="AE208" s="13"/>
      <c r="AF208" s="13"/>
      <c r="AJ208" s="13"/>
      <c r="AK208" s="13"/>
      <c r="AL208" s="13"/>
      <c r="AM208" s="13"/>
      <c r="AN208" s="13"/>
      <c r="AO208" s="13"/>
      <c r="AP208" s="13"/>
      <c r="AQ208" s="13"/>
      <c r="AR208" s="13"/>
    </row>
    <row r="209" spans="30:44" x14ac:dyDescent="0.3">
      <c r="AD209" s="13"/>
      <c r="AE209" s="13"/>
      <c r="AF209" s="13"/>
      <c r="AJ209" s="13"/>
      <c r="AK209" s="13"/>
      <c r="AL209" s="13"/>
      <c r="AM209" s="13"/>
      <c r="AN209" s="13"/>
      <c r="AO209" s="13"/>
      <c r="AP209" s="13"/>
      <c r="AQ209" s="13"/>
      <c r="AR209" s="13"/>
    </row>
    <row r="210" spans="30:44" x14ac:dyDescent="0.3">
      <c r="AD210" s="13"/>
      <c r="AE210" s="13"/>
      <c r="AF210" s="13"/>
      <c r="AJ210" s="13"/>
      <c r="AK210" s="13"/>
      <c r="AL210" s="13"/>
      <c r="AM210" s="13"/>
      <c r="AN210" s="13"/>
      <c r="AO210" s="13"/>
      <c r="AP210" s="13"/>
      <c r="AQ210" s="13"/>
      <c r="AR210" s="13"/>
    </row>
    <row r="211" spans="30:44" x14ac:dyDescent="0.3">
      <c r="AD211" s="13"/>
      <c r="AE211" s="13"/>
      <c r="AF211" s="13"/>
      <c r="AJ211" s="13"/>
      <c r="AK211" s="13"/>
      <c r="AL211" s="13"/>
      <c r="AM211" s="13"/>
      <c r="AN211" s="13"/>
      <c r="AO211" s="13"/>
      <c r="AP211" s="13"/>
      <c r="AQ211" s="13"/>
      <c r="AR211" s="13"/>
    </row>
    <row r="212" spans="30:44" x14ac:dyDescent="0.3">
      <c r="AD212" s="13"/>
      <c r="AE212" s="13"/>
      <c r="AF212" s="13"/>
      <c r="AJ212" s="13"/>
      <c r="AK212" s="13"/>
      <c r="AL212" s="13"/>
      <c r="AM212" s="13"/>
      <c r="AN212" s="13"/>
      <c r="AO212" s="13"/>
      <c r="AP212" s="13"/>
      <c r="AQ212" s="13"/>
      <c r="AR212" s="13"/>
    </row>
    <row r="213" spans="30:44" x14ac:dyDescent="0.3">
      <c r="AD213" s="13"/>
      <c r="AE213" s="13"/>
      <c r="AF213" s="13"/>
      <c r="AJ213" s="13"/>
      <c r="AK213" s="13"/>
      <c r="AL213" s="13"/>
      <c r="AM213" s="13"/>
      <c r="AN213" s="13"/>
      <c r="AO213" s="13"/>
      <c r="AP213" s="13"/>
      <c r="AQ213" s="13"/>
      <c r="AR213" s="13"/>
    </row>
    <row r="214" spans="30:44" x14ac:dyDescent="0.3">
      <c r="AD214" s="13"/>
      <c r="AE214" s="13"/>
      <c r="AF214" s="13"/>
      <c r="AJ214" s="13"/>
      <c r="AK214" s="13"/>
      <c r="AL214" s="13"/>
      <c r="AM214" s="13"/>
      <c r="AN214" s="13"/>
      <c r="AO214" s="13"/>
      <c r="AP214" s="13"/>
      <c r="AQ214" s="13"/>
      <c r="AR214" s="13"/>
    </row>
    <row r="215" spans="30:44" x14ac:dyDescent="0.3">
      <c r="AD215" s="13"/>
      <c r="AE215" s="13"/>
      <c r="AF215" s="13"/>
      <c r="AJ215" s="13"/>
      <c r="AK215" s="13"/>
      <c r="AL215" s="13"/>
      <c r="AM215" s="13"/>
      <c r="AN215" s="13"/>
      <c r="AO215" s="13"/>
      <c r="AP215" s="13"/>
      <c r="AQ215" s="13"/>
      <c r="AR215" s="13"/>
    </row>
    <row r="216" spans="30:44" x14ac:dyDescent="0.3">
      <c r="AD216" s="13"/>
      <c r="AE216" s="13"/>
      <c r="AF216" s="13"/>
      <c r="AJ216" s="13"/>
      <c r="AK216" s="13"/>
      <c r="AL216" s="13"/>
      <c r="AM216" s="13"/>
      <c r="AN216" s="13"/>
      <c r="AO216" s="13"/>
      <c r="AP216" s="13"/>
      <c r="AQ216" s="13"/>
      <c r="AR216" s="13"/>
    </row>
    <row r="217" spans="30:44" x14ac:dyDescent="0.3">
      <c r="AD217" s="13"/>
      <c r="AE217" s="13"/>
      <c r="AF217" s="13"/>
      <c r="AJ217" s="13"/>
      <c r="AK217" s="13"/>
      <c r="AL217" s="13"/>
      <c r="AM217" s="13"/>
      <c r="AN217" s="13"/>
      <c r="AO217" s="13"/>
      <c r="AP217" s="13"/>
      <c r="AQ217" s="13"/>
      <c r="AR217" s="13"/>
    </row>
    <row r="218" spans="30:44" x14ac:dyDescent="0.3">
      <c r="AD218" s="13"/>
      <c r="AE218" s="13"/>
      <c r="AF218" s="13"/>
      <c r="AJ218" s="13"/>
      <c r="AK218" s="13"/>
      <c r="AL218" s="13"/>
      <c r="AM218" s="13"/>
      <c r="AN218" s="13"/>
      <c r="AO218" s="13"/>
      <c r="AP218" s="13"/>
      <c r="AQ218" s="13"/>
      <c r="AR218" s="13"/>
    </row>
    <row r="219" spans="30:44" x14ac:dyDescent="0.3">
      <c r="AD219" s="13"/>
      <c r="AE219" s="13"/>
      <c r="AF219" s="13"/>
      <c r="AJ219" s="13"/>
      <c r="AK219" s="13"/>
      <c r="AL219" s="13"/>
      <c r="AM219" s="13"/>
      <c r="AN219" s="13"/>
      <c r="AO219" s="13"/>
      <c r="AP219" s="13"/>
      <c r="AQ219" s="13"/>
      <c r="AR219" s="13"/>
    </row>
    <row r="220" spans="30:44" x14ac:dyDescent="0.3">
      <c r="AD220" s="13"/>
      <c r="AE220" s="13"/>
      <c r="AF220" s="13"/>
      <c r="AJ220" s="13"/>
      <c r="AK220" s="13"/>
      <c r="AL220" s="13"/>
      <c r="AM220" s="13"/>
      <c r="AN220" s="13"/>
      <c r="AO220" s="13"/>
      <c r="AP220" s="13"/>
      <c r="AQ220" s="13"/>
      <c r="AR220" s="13"/>
    </row>
    <row r="221" spans="30:44" x14ac:dyDescent="0.3">
      <c r="AD221" s="13"/>
      <c r="AE221" s="13"/>
      <c r="AF221" s="13"/>
      <c r="AJ221" s="13"/>
      <c r="AK221" s="13"/>
      <c r="AL221" s="13"/>
      <c r="AM221" s="13"/>
      <c r="AN221" s="13"/>
      <c r="AO221" s="13"/>
      <c r="AP221" s="13"/>
      <c r="AQ221" s="13"/>
      <c r="AR221" s="13"/>
    </row>
    <row r="222" spans="30:44" x14ac:dyDescent="0.3">
      <c r="AD222" s="13"/>
      <c r="AE222" s="13"/>
      <c r="AF222" s="13"/>
      <c r="AJ222" s="13"/>
      <c r="AK222" s="13"/>
      <c r="AL222" s="13"/>
      <c r="AM222" s="13"/>
      <c r="AN222" s="13"/>
      <c r="AO222" s="13"/>
      <c r="AP222" s="13"/>
      <c r="AQ222" s="13"/>
      <c r="AR222" s="13"/>
    </row>
    <row r="223" spans="30:44" x14ac:dyDescent="0.3">
      <c r="AD223" s="13"/>
      <c r="AE223" s="13"/>
      <c r="AF223" s="13"/>
      <c r="AJ223" s="13"/>
      <c r="AK223" s="13"/>
      <c r="AL223" s="13"/>
      <c r="AM223" s="13"/>
      <c r="AN223" s="13"/>
      <c r="AO223" s="13"/>
      <c r="AP223" s="13"/>
      <c r="AQ223" s="13"/>
      <c r="AR223" s="13"/>
    </row>
    <row r="224" spans="30:44" x14ac:dyDescent="0.3">
      <c r="AD224" s="13"/>
      <c r="AE224" s="13"/>
      <c r="AF224" s="13"/>
      <c r="AJ224" s="13"/>
      <c r="AK224" s="13"/>
      <c r="AL224" s="13"/>
      <c r="AM224" s="13"/>
      <c r="AN224" s="13"/>
      <c r="AO224" s="13"/>
      <c r="AP224" s="13"/>
      <c r="AQ224" s="13"/>
      <c r="AR224" s="13"/>
    </row>
    <row r="225" spans="30:44" x14ac:dyDescent="0.3">
      <c r="AD225" s="13"/>
      <c r="AE225" s="13"/>
      <c r="AF225" s="13"/>
      <c r="AJ225" s="13"/>
      <c r="AK225" s="13"/>
      <c r="AL225" s="13"/>
      <c r="AM225" s="13"/>
      <c r="AN225" s="13"/>
      <c r="AO225" s="13"/>
      <c r="AP225" s="13"/>
      <c r="AQ225" s="13"/>
      <c r="AR225" s="13"/>
    </row>
    <row r="226" spans="30:44" x14ac:dyDescent="0.3">
      <c r="AD226" s="13"/>
      <c r="AE226" s="13"/>
      <c r="AF226" s="13"/>
      <c r="AJ226" s="13"/>
      <c r="AK226" s="13"/>
      <c r="AL226" s="13"/>
      <c r="AM226" s="13"/>
      <c r="AN226" s="13"/>
      <c r="AO226" s="13"/>
      <c r="AP226" s="13"/>
      <c r="AQ226" s="13"/>
      <c r="AR226" s="13"/>
    </row>
    <row r="227" spans="30:44" x14ac:dyDescent="0.3">
      <c r="AD227" s="13"/>
      <c r="AE227" s="13"/>
      <c r="AF227" s="13"/>
      <c r="AJ227" s="13"/>
      <c r="AK227" s="13"/>
      <c r="AL227" s="13"/>
      <c r="AM227" s="13"/>
      <c r="AN227" s="13"/>
      <c r="AO227" s="13"/>
      <c r="AP227" s="13"/>
      <c r="AQ227" s="13"/>
      <c r="AR227" s="13"/>
    </row>
    <row r="228" spans="30:44" x14ac:dyDescent="0.3">
      <c r="AD228" s="13"/>
      <c r="AE228" s="13"/>
      <c r="AF228" s="13"/>
      <c r="AJ228" s="13"/>
      <c r="AK228" s="13"/>
      <c r="AL228" s="13"/>
      <c r="AM228" s="13"/>
      <c r="AN228" s="13"/>
      <c r="AO228" s="13"/>
      <c r="AP228" s="13"/>
      <c r="AQ228" s="13"/>
      <c r="AR228" s="13"/>
    </row>
    <row r="229" spans="30:44" x14ac:dyDescent="0.3">
      <c r="AD229" s="13"/>
      <c r="AE229" s="13"/>
      <c r="AF229" s="13"/>
      <c r="AJ229" s="13"/>
      <c r="AK229" s="13"/>
      <c r="AL229" s="13"/>
      <c r="AM229" s="13"/>
      <c r="AN229" s="13"/>
      <c r="AO229" s="13"/>
      <c r="AP229" s="13"/>
      <c r="AQ229" s="13"/>
      <c r="AR229" s="13"/>
    </row>
    <row r="230" spans="30:44" x14ac:dyDescent="0.3">
      <c r="AD230" s="13"/>
      <c r="AE230" s="13"/>
      <c r="AF230" s="13"/>
      <c r="AJ230" s="13"/>
      <c r="AK230" s="13"/>
      <c r="AL230" s="13"/>
      <c r="AM230" s="13"/>
      <c r="AN230" s="13"/>
      <c r="AO230" s="13"/>
      <c r="AP230" s="13"/>
      <c r="AQ230" s="13"/>
      <c r="AR230" s="13"/>
    </row>
    <row r="231" spans="30:44" x14ac:dyDescent="0.3">
      <c r="AD231" s="13"/>
      <c r="AE231" s="13"/>
      <c r="AF231" s="13"/>
      <c r="AJ231" s="13"/>
      <c r="AK231" s="13"/>
      <c r="AL231" s="13"/>
      <c r="AM231" s="13"/>
      <c r="AN231" s="13"/>
      <c r="AO231" s="13"/>
      <c r="AP231" s="13"/>
      <c r="AQ231" s="13"/>
      <c r="AR231" s="13"/>
    </row>
    <row r="232" spans="30:44" x14ac:dyDescent="0.3">
      <c r="AD232" s="13"/>
      <c r="AE232" s="13"/>
      <c r="AF232" s="13"/>
      <c r="AJ232" s="13"/>
      <c r="AK232" s="13"/>
      <c r="AL232" s="13"/>
      <c r="AM232" s="13"/>
      <c r="AN232" s="13"/>
      <c r="AO232" s="13"/>
      <c r="AP232" s="13"/>
      <c r="AQ232" s="13"/>
      <c r="AR232" s="13"/>
    </row>
    <row r="233" spans="30:44" x14ac:dyDescent="0.3">
      <c r="AD233" s="13"/>
      <c r="AE233" s="13"/>
      <c r="AF233" s="13"/>
      <c r="AJ233" s="13"/>
      <c r="AK233" s="13"/>
      <c r="AL233" s="13"/>
      <c r="AM233" s="13"/>
      <c r="AN233" s="13"/>
      <c r="AO233" s="13"/>
      <c r="AP233" s="13"/>
      <c r="AQ233" s="13"/>
      <c r="AR233" s="13"/>
    </row>
    <row r="234" spans="30:44" x14ac:dyDescent="0.3">
      <c r="AD234" s="13"/>
      <c r="AE234" s="13"/>
      <c r="AF234" s="13"/>
      <c r="AJ234" s="13"/>
      <c r="AK234" s="13"/>
      <c r="AL234" s="13"/>
      <c r="AM234" s="13"/>
      <c r="AN234" s="13"/>
      <c r="AO234" s="13"/>
      <c r="AP234" s="13"/>
      <c r="AQ234" s="13"/>
      <c r="AR234" s="13"/>
    </row>
    <row r="235" spans="30:44" x14ac:dyDescent="0.3">
      <c r="AD235" s="13"/>
      <c r="AE235" s="13"/>
      <c r="AF235" s="13"/>
      <c r="AJ235" s="13"/>
      <c r="AK235" s="13"/>
      <c r="AL235" s="13"/>
      <c r="AM235" s="13"/>
      <c r="AN235" s="13"/>
      <c r="AO235" s="13"/>
      <c r="AP235" s="13"/>
      <c r="AQ235" s="13"/>
      <c r="AR235" s="13"/>
    </row>
    <row r="236" spans="30:44" x14ac:dyDescent="0.3">
      <c r="AD236" s="13"/>
      <c r="AE236" s="13"/>
      <c r="AF236" s="13"/>
      <c r="AJ236" s="13"/>
      <c r="AK236" s="13"/>
      <c r="AL236" s="13"/>
      <c r="AM236" s="13"/>
      <c r="AN236" s="13"/>
      <c r="AO236" s="13"/>
      <c r="AP236" s="13"/>
      <c r="AQ236" s="13"/>
      <c r="AR236" s="13"/>
    </row>
    <row r="237" spans="30:44" x14ac:dyDescent="0.3">
      <c r="AD237" s="13"/>
      <c r="AE237" s="13"/>
      <c r="AF237" s="13"/>
      <c r="AJ237" s="13"/>
      <c r="AK237" s="13"/>
      <c r="AL237" s="13"/>
      <c r="AM237" s="13"/>
      <c r="AN237" s="13"/>
      <c r="AO237" s="13"/>
      <c r="AP237" s="13"/>
      <c r="AQ237" s="13"/>
      <c r="AR237" s="13"/>
    </row>
    <row r="238" spans="30:44" x14ac:dyDescent="0.3">
      <c r="AD238" s="13"/>
      <c r="AE238" s="13"/>
      <c r="AF238" s="13"/>
      <c r="AJ238" s="13"/>
      <c r="AK238" s="13"/>
      <c r="AL238" s="13"/>
      <c r="AM238" s="13"/>
      <c r="AN238" s="13"/>
      <c r="AO238" s="13"/>
      <c r="AP238" s="13"/>
      <c r="AQ238" s="13"/>
      <c r="AR238" s="13"/>
    </row>
    <row r="239" spans="30:44" x14ac:dyDescent="0.3">
      <c r="AD239" s="13"/>
      <c r="AE239" s="13"/>
      <c r="AF239" s="13"/>
      <c r="AJ239" s="13"/>
      <c r="AK239" s="13"/>
      <c r="AL239" s="13"/>
      <c r="AM239" s="13"/>
      <c r="AN239" s="13"/>
      <c r="AO239" s="13"/>
      <c r="AP239" s="13"/>
      <c r="AQ239" s="13"/>
      <c r="AR239" s="13"/>
    </row>
    <row r="240" spans="30:44" x14ac:dyDescent="0.3">
      <c r="AD240" s="13"/>
      <c r="AE240" s="13"/>
      <c r="AF240" s="13"/>
      <c r="AJ240" s="13"/>
      <c r="AK240" s="13"/>
      <c r="AL240" s="13"/>
      <c r="AM240" s="13"/>
      <c r="AN240" s="13"/>
      <c r="AO240" s="13"/>
      <c r="AP240" s="13"/>
      <c r="AQ240" s="13"/>
      <c r="AR240" s="13"/>
    </row>
    <row r="241" spans="30:44" x14ac:dyDescent="0.3">
      <c r="AD241" s="13"/>
      <c r="AE241" s="13"/>
      <c r="AF241" s="13"/>
      <c r="AJ241" s="13"/>
      <c r="AK241" s="13"/>
      <c r="AL241" s="13"/>
      <c r="AM241" s="13"/>
      <c r="AN241" s="13"/>
      <c r="AO241" s="13"/>
      <c r="AP241" s="13"/>
      <c r="AQ241" s="13"/>
      <c r="AR241" s="13"/>
    </row>
    <row r="242" spans="30:44" x14ac:dyDescent="0.3">
      <c r="AD242" s="13"/>
      <c r="AE242" s="13"/>
      <c r="AF242" s="13"/>
      <c r="AJ242" s="13"/>
      <c r="AK242" s="13"/>
      <c r="AL242" s="13"/>
      <c r="AM242" s="13"/>
      <c r="AN242" s="13"/>
      <c r="AO242" s="13"/>
      <c r="AP242" s="13"/>
      <c r="AQ242" s="13"/>
      <c r="AR242" s="13"/>
    </row>
    <row r="243" spans="30:44" x14ac:dyDescent="0.3">
      <c r="AD243" s="13"/>
      <c r="AE243" s="13"/>
      <c r="AF243" s="13"/>
      <c r="AJ243" s="13"/>
      <c r="AK243" s="13"/>
      <c r="AL243" s="13"/>
      <c r="AM243" s="13"/>
      <c r="AN243" s="13"/>
      <c r="AO243" s="13"/>
      <c r="AP243" s="13"/>
      <c r="AQ243" s="13"/>
      <c r="AR243" s="13"/>
    </row>
    <row r="244" spans="30:44" x14ac:dyDescent="0.3">
      <c r="AD244" s="13"/>
      <c r="AE244" s="13"/>
      <c r="AF244" s="13"/>
      <c r="AJ244" s="13"/>
      <c r="AK244" s="13"/>
      <c r="AL244" s="13"/>
      <c r="AM244" s="13"/>
      <c r="AN244" s="13"/>
      <c r="AO244" s="13"/>
      <c r="AP244" s="13"/>
      <c r="AQ244" s="13"/>
      <c r="AR244" s="13"/>
    </row>
    <row r="245" spans="30:44" x14ac:dyDescent="0.3">
      <c r="AD245" s="13"/>
      <c r="AE245" s="13"/>
      <c r="AF245" s="13"/>
      <c r="AJ245" s="13"/>
      <c r="AK245" s="13"/>
      <c r="AL245" s="13"/>
      <c r="AM245" s="13"/>
      <c r="AN245" s="13"/>
      <c r="AO245" s="13"/>
      <c r="AP245" s="13"/>
      <c r="AQ245" s="13"/>
      <c r="AR245" s="13"/>
    </row>
    <row r="246" spans="30:44" x14ac:dyDescent="0.3">
      <c r="AD246" s="13"/>
      <c r="AE246" s="13"/>
      <c r="AF246" s="13"/>
      <c r="AJ246" s="13"/>
      <c r="AK246" s="13"/>
      <c r="AL246" s="13"/>
      <c r="AM246" s="13"/>
      <c r="AN246" s="13"/>
      <c r="AO246" s="13"/>
      <c r="AP246" s="13"/>
      <c r="AQ246" s="13"/>
      <c r="AR246" s="13"/>
    </row>
    <row r="247" spans="30:44" x14ac:dyDescent="0.3">
      <c r="AD247" s="13"/>
      <c r="AE247" s="13"/>
      <c r="AF247" s="13"/>
      <c r="AJ247" s="13"/>
      <c r="AK247" s="13"/>
      <c r="AL247" s="13"/>
      <c r="AM247" s="13"/>
      <c r="AN247" s="13"/>
      <c r="AO247" s="13"/>
      <c r="AP247" s="13"/>
      <c r="AQ247" s="13"/>
      <c r="AR247" s="13"/>
    </row>
    <row r="248" spans="30:44" x14ac:dyDescent="0.3">
      <c r="AD248" s="13"/>
      <c r="AE248" s="13"/>
      <c r="AF248" s="13"/>
      <c r="AJ248" s="13"/>
      <c r="AK248" s="13"/>
      <c r="AL248" s="13"/>
      <c r="AM248" s="13"/>
      <c r="AN248" s="13"/>
      <c r="AO248" s="13"/>
      <c r="AP248" s="13"/>
      <c r="AQ248" s="13"/>
      <c r="AR248" s="13"/>
    </row>
    <row r="249" spans="30:44" x14ac:dyDescent="0.3">
      <c r="AD249" s="13"/>
      <c r="AE249" s="13"/>
      <c r="AF249" s="13"/>
      <c r="AJ249" s="13"/>
      <c r="AK249" s="13"/>
      <c r="AL249" s="13"/>
      <c r="AM249" s="13"/>
      <c r="AN249" s="13"/>
      <c r="AO249" s="13"/>
      <c r="AP249" s="13"/>
      <c r="AQ249" s="13"/>
      <c r="AR249" s="13"/>
    </row>
    <row r="250" spans="30:44" x14ac:dyDescent="0.3">
      <c r="AD250" s="13"/>
      <c r="AE250" s="13"/>
      <c r="AF250" s="13"/>
      <c r="AJ250" s="13"/>
      <c r="AK250" s="13"/>
      <c r="AL250" s="13"/>
      <c r="AM250" s="13"/>
      <c r="AN250" s="13"/>
      <c r="AO250" s="13"/>
      <c r="AP250" s="13"/>
      <c r="AQ250" s="13"/>
      <c r="AR250" s="13"/>
    </row>
    <row r="251" spans="30:44" x14ac:dyDescent="0.3">
      <c r="AD251" s="13"/>
      <c r="AE251" s="13"/>
      <c r="AF251" s="13"/>
      <c r="AJ251" s="13"/>
      <c r="AK251" s="13"/>
      <c r="AL251" s="13"/>
      <c r="AM251" s="13"/>
      <c r="AN251" s="13"/>
      <c r="AO251" s="13"/>
      <c r="AP251" s="13"/>
      <c r="AQ251" s="13"/>
      <c r="AR251" s="13"/>
    </row>
    <row r="252" spans="30:44" x14ac:dyDescent="0.3">
      <c r="AD252" s="13"/>
      <c r="AE252" s="13"/>
      <c r="AF252" s="13"/>
      <c r="AJ252" s="13"/>
      <c r="AK252" s="13"/>
      <c r="AL252" s="13"/>
      <c r="AM252" s="13"/>
      <c r="AN252" s="13"/>
      <c r="AO252" s="13"/>
      <c r="AP252" s="13"/>
      <c r="AQ252" s="13"/>
      <c r="AR252" s="13"/>
    </row>
    <row r="253" spans="30:44" x14ac:dyDescent="0.3">
      <c r="AD253" s="13"/>
      <c r="AE253" s="13"/>
      <c r="AF253" s="13"/>
      <c r="AJ253" s="13"/>
      <c r="AK253" s="13"/>
      <c r="AL253" s="13"/>
      <c r="AM253" s="13"/>
      <c r="AN253" s="13"/>
      <c r="AO253" s="13"/>
      <c r="AP253" s="13"/>
      <c r="AQ253" s="13"/>
      <c r="AR253" s="13"/>
    </row>
    <row r="254" spans="30:44" x14ac:dyDescent="0.3">
      <c r="AD254" s="13"/>
      <c r="AE254" s="13"/>
      <c r="AF254" s="13"/>
      <c r="AJ254" s="13"/>
      <c r="AK254" s="13"/>
      <c r="AL254" s="13"/>
      <c r="AM254" s="13"/>
      <c r="AN254" s="13"/>
      <c r="AO254" s="13"/>
      <c r="AP254" s="13"/>
      <c r="AQ254" s="13"/>
      <c r="AR254" s="13"/>
    </row>
    <row r="255" spans="30:44" x14ac:dyDescent="0.3">
      <c r="AD255" s="13"/>
      <c r="AE255" s="13"/>
      <c r="AF255" s="13"/>
      <c r="AJ255" s="13"/>
      <c r="AK255" s="13"/>
      <c r="AL255" s="13"/>
      <c r="AM255" s="13"/>
      <c r="AN255" s="13"/>
      <c r="AO255" s="13"/>
      <c r="AP255" s="13"/>
      <c r="AQ255" s="13"/>
      <c r="AR255" s="13"/>
    </row>
    <row r="256" spans="30:44" x14ac:dyDescent="0.3">
      <c r="AD256" s="13"/>
      <c r="AE256" s="13"/>
      <c r="AF256" s="13"/>
      <c r="AJ256" s="13"/>
      <c r="AK256" s="13"/>
      <c r="AL256" s="13"/>
      <c r="AM256" s="13"/>
      <c r="AN256" s="13"/>
      <c r="AO256" s="13"/>
      <c r="AP256" s="13"/>
      <c r="AQ256" s="13"/>
      <c r="AR256" s="13"/>
    </row>
    <row r="257" spans="30:44" x14ac:dyDescent="0.3">
      <c r="AD257" s="13"/>
      <c r="AE257" s="13"/>
      <c r="AF257" s="13"/>
      <c r="AJ257" s="13"/>
      <c r="AK257" s="13"/>
      <c r="AL257" s="13"/>
      <c r="AM257" s="13"/>
      <c r="AN257" s="13"/>
      <c r="AO257" s="13"/>
      <c r="AP257" s="13"/>
      <c r="AQ257" s="13"/>
      <c r="AR257" s="13"/>
    </row>
    <row r="258" spans="30:44" x14ac:dyDescent="0.3">
      <c r="AD258" s="13"/>
      <c r="AE258" s="13"/>
      <c r="AF258" s="13"/>
      <c r="AJ258" s="13"/>
      <c r="AK258" s="13"/>
      <c r="AL258" s="13"/>
      <c r="AM258" s="13"/>
      <c r="AN258" s="13"/>
      <c r="AO258" s="13"/>
      <c r="AP258" s="13"/>
      <c r="AQ258" s="13"/>
      <c r="AR258" s="13"/>
    </row>
    <row r="259" spans="30:44" x14ac:dyDescent="0.3">
      <c r="AD259" s="13"/>
      <c r="AE259" s="13"/>
      <c r="AF259" s="13"/>
      <c r="AJ259" s="13"/>
      <c r="AK259" s="13"/>
      <c r="AL259" s="13"/>
      <c r="AM259" s="13"/>
      <c r="AN259" s="13"/>
      <c r="AO259" s="13"/>
      <c r="AP259" s="13"/>
      <c r="AQ259" s="13"/>
      <c r="AR259" s="13"/>
    </row>
    <row r="260" spans="30:44" x14ac:dyDescent="0.3">
      <c r="AD260" s="13"/>
      <c r="AE260" s="13"/>
      <c r="AF260" s="13"/>
      <c r="AJ260" s="13"/>
      <c r="AK260" s="13"/>
      <c r="AL260" s="13"/>
      <c r="AM260" s="13"/>
      <c r="AN260" s="13"/>
      <c r="AO260" s="13"/>
      <c r="AP260" s="13"/>
      <c r="AQ260" s="13"/>
      <c r="AR260" s="13"/>
    </row>
    <row r="261" spans="30:44" x14ac:dyDescent="0.3">
      <c r="AD261" s="13"/>
      <c r="AE261" s="13"/>
      <c r="AF261" s="13"/>
      <c r="AJ261" s="13"/>
      <c r="AK261" s="13"/>
      <c r="AL261" s="13"/>
      <c r="AM261" s="13"/>
      <c r="AN261" s="13"/>
      <c r="AO261" s="13"/>
      <c r="AP261" s="13"/>
      <c r="AQ261" s="13"/>
      <c r="AR261" s="13"/>
    </row>
    <row r="262" spans="30:44" x14ac:dyDescent="0.3">
      <c r="AD262" s="13"/>
      <c r="AE262" s="13"/>
      <c r="AF262" s="13"/>
      <c r="AJ262" s="13"/>
      <c r="AK262" s="13"/>
      <c r="AL262" s="13"/>
      <c r="AM262" s="13"/>
      <c r="AN262" s="13"/>
      <c r="AO262" s="13"/>
      <c r="AP262" s="13"/>
      <c r="AQ262" s="13"/>
      <c r="AR262" s="13"/>
    </row>
    <row r="263" spans="30:44" x14ac:dyDescent="0.3">
      <c r="AD263" s="13"/>
      <c r="AE263" s="13"/>
      <c r="AF263" s="13"/>
      <c r="AJ263" s="13"/>
      <c r="AK263" s="13"/>
      <c r="AL263" s="13"/>
      <c r="AM263" s="13"/>
      <c r="AN263" s="13"/>
      <c r="AO263" s="13"/>
      <c r="AP263" s="13"/>
      <c r="AQ263" s="13"/>
      <c r="AR263" s="13"/>
    </row>
    <row r="264" spans="30:44" x14ac:dyDescent="0.3">
      <c r="AD264" s="13"/>
      <c r="AE264" s="13"/>
      <c r="AF264" s="13"/>
      <c r="AJ264" s="13"/>
      <c r="AK264" s="13"/>
      <c r="AL264" s="13"/>
      <c r="AM264" s="13"/>
      <c r="AN264" s="13"/>
      <c r="AO264" s="13"/>
      <c r="AP264" s="13"/>
      <c r="AQ264" s="13"/>
      <c r="AR264" s="13"/>
    </row>
    <row r="265" spans="30:44" x14ac:dyDescent="0.3">
      <c r="AD265" s="13"/>
      <c r="AE265" s="13"/>
      <c r="AF265" s="13"/>
      <c r="AJ265" s="13"/>
      <c r="AK265" s="13"/>
      <c r="AL265" s="13"/>
      <c r="AM265" s="13"/>
      <c r="AN265" s="13"/>
      <c r="AO265" s="13"/>
      <c r="AP265" s="13"/>
      <c r="AQ265" s="13"/>
      <c r="AR265" s="13"/>
    </row>
    <row r="266" spans="30:44" x14ac:dyDescent="0.3">
      <c r="AD266" s="13"/>
      <c r="AE266" s="13"/>
      <c r="AF266" s="13"/>
      <c r="AJ266" s="13"/>
      <c r="AK266" s="13"/>
      <c r="AL266" s="13"/>
      <c r="AM266" s="13"/>
      <c r="AN266" s="13"/>
      <c r="AO266" s="13"/>
      <c r="AP266" s="13"/>
      <c r="AQ266" s="13"/>
      <c r="AR266" s="13"/>
    </row>
    <row r="267" spans="30:44" x14ac:dyDescent="0.3">
      <c r="AD267" s="13"/>
      <c r="AE267" s="13"/>
      <c r="AF267" s="13"/>
      <c r="AJ267" s="13"/>
      <c r="AK267" s="13"/>
      <c r="AL267" s="13"/>
      <c r="AM267" s="13"/>
      <c r="AN267" s="13"/>
      <c r="AO267" s="13"/>
      <c r="AP267" s="13"/>
      <c r="AQ267" s="13"/>
      <c r="AR267" s="13"/>
    </row>
    <row r="268" spans="30:44" x14ac:dyDescent="0.3">
      <c r="AD268" s="13"/>
      <c r="AE268" s="13"/>
      <c r="AF268" s="13"/>
      <c r="AJ268" s="13"/>
      <c r="AK268" s="13"/>
      <c r="AL268" s="13"/>
      <c r="AM268" s="13"/>
      <c r="AN268" s="13"/>
      <c r="AO268" s="13"/>
      <c r="AP268" s="13"/>
      <c r="AQ268" s="13"/>
      <c r="AR268" s="13"/>
    </row>
    <row r="269" spans="30:44" x14ac:dyDescent="0.3">
      <c r="AD269" s="13"/>
      <c r="AE269" s="13"/>
      <c r="AF269" s="13"/>
      <c r="AJ269" s="13"/>
      <c r="AK269" s="13"/>
      <c r="AL269" s="13"/>
      <c r="AM269" s="13"/>
      <c r="AN269" s="13"/>
      <c r="AO269" s="13"/>
      <c r="AP269" s="13"/>
      <c r="AQ269" s="13"/>
      <c r="AR269" s="13"/>
    </row>
    <row r="270" spans="30:44" x14ac:dyDescent="0.3">
      <c r="AD270" s="13"/>
      <c r="AE270" s="13"/>
      <c r="AF270" s="13"/>
      <c r="AJ270" s="13"/>
      <c r="AK270" s="13"/>
      <c r="AL270" s="13"/>
      <c r="AM270" s="13"/>
      <c r="AN270" s="13"/>
      <c r="AO270" s="13"/>
      <c r="AP270" s="13"/>
      <c r="AQ270" s="13"/>
      <c r="AR270" s="13"/>
    </row>
    <row r="271" spans="30:44" x14ac:dyDescent="0.3">
      <c r="AD271" s="13"/>
      <c r="AE271" s="13"/>
      <c r="AF271" s="13"/>
      <c r="AJ271" s="13"/>
      <c r="AK271" s="13"/>
      <c r="AL271" s="13"/>
      <c r="AM271" s="13"/>
      <c r="AN271" s="13"/>
      <c r="AO271" s="13"/>
      <c r="AP271" s="13"/>
      <c r="AQ271" s="13"/>
      <c r="AR271" s="13"/>
    </row>
    <row r="272" spans="30:44" x14ac:dyDescent="0.3">
      <c r="AD272" s="13"/>
      <c r="AE272" s="13"/>
      <c r="AF272" s="13"/>
      <c r="AJ272" s="13"/>
      <c r="AK272" s="13"/>
      <c r="AL272" s="13"/>
      <c r="AM272" s="13"/>
      <c r="AN272" s="13"/>
      <c r="AO272" s="13"/>
      <c r="AP272" s="13"/>
      <c r="AQ272" s="13"/>
      <c r="AR272" s="13"/>
    </row>
    <row r="273" spans="30:44" x14ac:dyDescent="0.3">
      <c r="AD273" s="13"/>
      <c r="AE273" s="13"/>
      <c r="AF273" s="13"/>
      <c r="AJ273" s="13"/>
      <c r="AK273" s="13"/>
      <c r="AL273" s="13"/>
      <c r="AM273" s="13"/>
      <c r="AN273" s="13"/>
      <c r="AO273" s="13"/>
      <c r="AP273" s="13"/>
      <c r="AQ273" s="13"/>
      <c r="AR273" s="13"/>
    </row>
    <row r="274" spans="30:44" x14ac:dyDescent="0.3">
      <c r="AD274" s="13"/>
      <c r="AE274" s="13"/>
      <c r="AF274" s="13"/>
      <c r="AJ274" s="13"/>
      <c r="AK274" s="13"/>
      <c r="AL274" s="13"/>
      <c r="AM274" s="13"/>
      <c r="AN274" s="13"/>
      <c r="AO274" s="13"/>
      <c r="AP274" s="13"/>
      <c r="AQ274" s="13"/>
      <c r="AR274" s="13"/>
    </row>
    <row r="275" spans="30:44" x14ac:dyDescent="0.3">
      <c r="AD275" s="13"/>
      <c r="AE275" s="13"/>
      <c r="AF275" s="13"/>
      <c r="AJ275" s="13"/>
      <c r="AK275" s="13"/>
      <c r="AL275" s="13"/>
      <c r="AM275" s="13"/>
      <c r="AN275" s="13"/>
      <c r="AO275" s="13"/>
      <c r="AP275" s="13"/>
      <c r="AQ275" s="13"/>
      <c r="AR275" s="13"/>
    </row>
    <row r="276" spans="30:44" x14ac:dyDescent="0.3">
      <c r="AD276" s="13"/>
      <c r="AE276" s="13"/>
      <c r="AF276" s="13"/>
      <c r="AJ276" s="13"/>
      <c r="AK276" s="13"/>
      <c r="AL276" s="13"/>
      <c r="AM276" s="13"/>
      <c r="AN276" s="13"/>
      <c r="AO276" s="13"/>
      <c r="AP276" s="13"/>
      <c r="AQ276" s="13"/>
      <c r="AR276" s="13"/>
    </row>
    <row r="277" spans="30:44" x14ac:dyDescent="0.3">
      <c r="AD277" s="13"/>
      <c r="AE277" s="13"/>
      <c r="AF277" s="13"/>
      <c r="AJ277" s="13"/>
      <c r="AK277" s="13"/>
      <c r="AL277" s="13"/>
      <c r="AM277" s="13"/>
      <c r="AN277" s="13"/>
      <c r="AO277" s="13"/>
      <c r="AP277" s="13"/>
      <c r="AQ277" s="13"/>
      <c r="AR277" s="13"/>
    </row>
    <row r="278" spans="30:44" x14ac:dyDescent="0.3">
      <c r="AD278" s="13"/>
      <c r="AE278" s="13"/>
      <c r="AF278" s="13"/>
      <c r="AJ278" s="13"/>
      <c r="AK278" s="13"/>
      <c r="AL278" s="13"/>
      <c r="AM278" s="13"/>
      <c r="AN278" s="13"/>
      <c r="AO278" s="13"/>
      <c r="AP278" s="13"/>
      <c r="AQ278" s="13"/>
      <c r="AR278" s="13"/>
    </row>
    <row r="279" spans="30:44" x14ac:dyDescent="0.3">
      <c r="AD279" s="13"/>
      <c r="AE279" s="13"/>
      <c r="AF279" s="13"/>
      <c r="AJ279" s="13"/>
      <c r="AK279" s="13"/>
      <c r="AL279" s="13"/>
      <c r="AM279" s="13"/>
      <c r="AN279" s="13"/>
      <c r="AO279" s="13"/>
      <c r="AP279" s="13"/>
      <c r="AQ279" s="13"/>
      <c r="AR279" s="13"/>
    </row>
    <row r="280" spans="30:44" x14ac:dyDescent="0.3">
      <c r="AD280" s="13"/>
      <c r="AE280" s="13"/>
      <c r="AF280" s="13"/>
      <c r="AJ280" s="13"/>
      <c r="AK280" s="13"/>
      <c r="AL280" s="13"/>
      <c r="AM280" s="13"/>
      <c r="AN280" s="13"/>
      <c r="AO280" s="13"/>
      <c r="AP280" s="13"/>
      <c r="AQ280" s="13"/>
      <c r="AR280" s="13"/>
    </row>
    <row r="281" spans="30:44" x14ac:dyDescent="0.3">
      <c r="AD281" s="13"/>
      <c r="AE281" s="13"/>
      <c r="AF281" s="13"/>
      <c r="AJ281" s="13"/>
      <c r="AK281" s="13"/>
      <c r="AL281" s="13"/>
      <c r="AM281" s="13"/>
      <c r="AN281" s="13"/>
      <c r="AO281" s="13"/>
      <c r="AP281" s="13"/>
      <c r="AQ281" s="13"/>
      <c r="AR281" s="13"/>
    </row>
    <row r="282" spans="30:44" x14ac:dyDescent="0.3">
      <c r="AD282" s="13"/>
      <c r="AE282" s="13"/>
      <c r="AF282" s="13"/>
      <c r="AJ282" s="13"/>
      <c r="AK282" s="13"/>
      <c r="AL282" s="13"/>
      <c r="AM282" s="13"/>
      <c r="AN282" s="13"/>
      <c r="AO282" s="13"/>
      <c r="AP282" s="13"/>
      <c r="AQ282" s="13"/>
      <c r="AR282" s="13"/>
    </row>
    <row r="283" spans="30:44" x14ac:dyDescent="0.3">
      <c r="AD283" s="13"/>
      <c r="AE283" s="13"/>
      <c r="AF283" s="13"/>
      <c r="AJ283" s="13"/>
      <c r="AK283" s="13"/>
      <c r="AL283" s="13"/>
      <c r="AM283" s="13"/>
      <c r="AN283" s="13"/>
      <c r="AO283" s="13"/>
      <c r="AP283" s="13"/>
      <c r="AQ283" s="13"/>
      <c r="AR283" s="13"/>
    </row>
    <row r="284" spans="30:44" x14ac:dyDescent="0.3">
      <c r="AD284" s="13"/>
      <c r="AE284" s="13"/>
      <c r="AF284" s="13"/>
      <c r="AJ284" s="13"/>
      <c r="AK284" s="13"/>
      <c r="AL284" s="13"/>
      <c r="AM284" s="13"/>
      <c r="AN284" s="13"/>
      <c r="AO284" s="13"/>
      <c r="AP284" s="13"/>
      <c r="AQ284" s="13"/>
      <c r="AR284" s="13"/>
    </row>
    <row r="285" spans="30:44" x14ac:dyDescent="0.3">
      <c r="AD285" s="13"/>
      <c r="AE285" s="13"/>
      <c r="AF285" s="13"/>
      <c r="AJ285" s="13"/>
      <c r="AK285" s="13"/>
      <c r="AL285" s="13"/>
      <c r="AM285" s="13"/>
      <c r="AN285" s="13"/>
      <c r="AO285" s="13"/>
      <c r="AP285" s="13"/>
      <c r="AQ285" s="13"/>
      <c r="AR285" s="13"/>
    </row>
    <row r="286" spans="30:44" x14ac:dyDescent="0.3">
      <c r="AD286" s="13"/>
      <c r="AE286" s="13"/>
      <c r="AF286" s="13"/>
      <c r="AJ286" s="13"/>
      <c r="AK286" s="13"/>
      <c r="AL286" s="13"/>
      <c r="AM286" s="13"/>
      <c r="AN286" s="13"/>
      <c r="AO286" s="13"/>
      <c r="AP286" s="13"/>
      <c r="AQ286" s="13"/>
      <c r="AR286" s="13"/>
    </row>
    <row r="287" spans="30:44" x14ac:dyDescent="0.3">
      <c r="AD287" s="13"/>
      <c r="AE287" s="13"/>
      <c r="AF287" s="13"/>
      <c r="AJ287" s="13"/>
      <c r="AK287" s="13"/>
      <c r="AL287" s="13"/>
      <c r="AM287" s="13"/>
      <c r="AN287" s="13"/>
      <c r="AO287" s="13"/>
      <c r="AP287" s="13"/>
      <c r="AQ287" s="13"/>
      <c r="AR287" s="13"/>
    </row>
    <row r="288" spans="30:44" x14ac:dyDescent="0.3">
      <c r="AD288" s="13"/>
      <c r="AE288" s="13"/>
      <c r="AF288" s="13"/>
      <c r="AJ288" s="13"/>
      <c r="AK288" s="13"/>
      <c r="AL288" s="13"/>
      <c r="AM288" s="13"/>
      <c r="AN288" s="13"/>
      <c r="AO288" s="13"/>
      <c r="AP288" s="13"/>
      <c r="AQ288" s="13"/>
      <c r="AR288" s="13"/>
    </row>
    <row r="289" spans="30:44" x14ac:dyDescent="0.3">
      <c r="AD289" s="13"/>
      <c r="AE289" s="13"/>
      <c r="AF289" s="13"/>
      <c r="AJ289" s="13"/>
      <c r="AK289" s="13"/>
      <c r="AL289" s="13"/>
      <c r="AM289" s="13"/>
      <c r="AN289" s="13"/>
      <c r="AO289" s="13"/>
      <c r="AP289" s="13"/>
      <c r="AQ289" s="13"/>
      <c r="AR289" s="13"/>
    </row>
    <row r="290" spans="30:44" x14ac:dyDescent="0.3">
      <c r="AD290" s="13"/>
      <c r="AE290" s="13"/>
      <c r="AF290" s="13"/>
      <c r="AJ290" s="13"/>
      <c r="AK290" s="13"/>
      <c r="AL290" s="13"/>
      <c r="AM290" s="13"/>
      <c r="AN290" s="13"/>
      <c r="AO290" s="13"/>
      <c r="AP290" s="13"/>
      <c r="AQ290" s="13"/>
      <c r="AR290" s="13"/>
    </row>
    <row r="291" spans="30:44" x14ac:dyDescent="0.3">
      <c r="AD291" s="13"/>
      <c r="AE291" s="13"/>
      <c r="AF291" s="13"/>
      <c r="AJ291" s="13"/>
      <c r="AK291" s="13"/>
      <c r="AL291" s="13"/>
      <c r="AM291" s="13"/>
      <c r="AN291" s="13"/>
      <c r="AO291" s="13"/>
      <c r="AP291" s="13"/>
      <c r="AQ291" s="13"/>
      <c r="AR291" s="13"/>
    </row>
    <row r="292" spans="30:44" x14ac:dyDescent="0.3">
      <c r="AD292" s="13"/>
      <c r="AE292" s="13"/>
      <c r="AF292" s="13"/>
      <c r="AJ292" s="13"/>
      <c r="AK292" s="13"/>
      <c r="AL292" s="13"/>
      <c r="AM292" s="13"/>
      <c r="AN292" s="13"/>
      <c r="AO292" s="13"/>
      <c r="AP292" s="13"/>
      <c r="AQ292" s="13"/>
      <c r="AR292" s="13"/>
    </row>
    <row r="293" spans="30:44" x14ac:dyDescent="0.3">
      <c r="AD293" s="13"/>
      <c r="AE293" s="13"/>
      <c r="AF293" s="13"/>
      <c r="AJ293" s="13"/>
      <c r="AK293" s="13"/>
      <c r="AL293" s="13"/>
      <c r="AM293" s="13"/>
      <c r="AN293" s="13"/>
      <c r="AO293" s="13"/>
      <c r="AP293" s="13"/>
      <c r="AQ293" s="13"/>
      <c r="AR293" s="13"/>
    </row>
    <row r="294" spans="30:44" x14ac:dyDescent="0.3">
      <c r="AD294" s="13"/>
      <c r="AE294" s="13"/>
      <c r="AF294" s="13"/>
      <c r="AJ294" s="13"/>
      <c r="AK294" s="13"/>
      <c r="AL294" s="13"/>
      <c r="AM294" s="13"/>
      <c r="AN294" s="13"/>
      <c r="AO294" s="13"/>
      <c r="AP294" s="13"/>
      <c r="AQ294" s="13"/>
      <c r="AR294" s="13"/>
    </row>
    <row r="295" spans="30:44" x14ac:dyDescent="0.3">
      <c r="AD295" s="13"/>
      <c r="AE295" s="13"/>
      <c r="AF295" s="13"/>
      <c r="AJ295" s="13"/>
      <c r="AK295" s="13"/>
      <c r="AL295" s="13"/>
      <c r="AM295" s="13"/>
      <c r="AN295" s="13"/>
      <c r="AO295" s="13"/>
      <c r="AP295" s="13"/>
      <c r="AQ295" s="13"/>
      <c r="AR295" s="13"/>
    </row>
    <row r="296" spans="30:44" x14ac:dyDescent="0.3">
      <c r="AD296" s="13"/>
      <c r="AE296" s="13"/>
      <c r="AF296" s="13"/>
      <c r="AJ296" s="13"/>
      <c r="AK296" s="13"/>
      <c r="AL296" s="13"/>
      <c r="AM296" s="13"/>
      <c r="AN296" s="13"/>
      <c r="AO296" s="13"/>
      <c r="AP296" s="13"/>
      <c r="AQ296" s="13"/>
      <c r="AR296" s="13"/>
    </row>
    <row r="297" spans="30:44" x14ac:dyDescent="0.3">
      <c r="AD297" s="13"/>
      <c r="AE297" s="13"/>
      <c r="AF297" s="13"/>
      <c r="AJ297" s="13"/>
      <c r="AK297" s="13"/>
      <c r="AL297" s="13"/>
      <c r="AM297" s="13"/>
      <c r="AN297" s="13"/>
      <c r="AO297" s="13"/>
      <c r="AP297" s="13"/>
      <c r="AQ297" s="13"/>
      <c r="AR297" s="13"/>
    </row>
    <row r="298" spans="30:44" x14ac:dyDescent="0.3">
      <c r="AD298" s="13"/>
      <c r="AE298" s="13"/>
      <c r="AF298" s="13"/>
      <c r="AJ298" s="13"/>
      <c r="AK298" s="13"/>
      <c r="AL298" s="13"/>
      <c r="AM298" s="13"/>
      <c r="AN298" s="13"/>
      <c r="AO298" s="13"/>
      <c r="AP298" s="13"/>
      <c r="AQ298" s="13"/>
      <c r="AR298" s="13"/>
    </row>
    <row r="299" spans="30:44" x14ac:dyDescent="0.3">
      <c r="AD299" s="13"/>
      <c r="AE299" s="13"/>
      <c r="AF299" s="13"/>
      <c r="AJ299" s="13"/>
      <c r="AK299" s="13"/>
      <c r="AL299" s="13"/>
      <c r="AM299" s="13"/>
      <c r="AN299" s="13"/>
      <c r="AO299" s="13"/>
      <c r="AP299" s="13"/>
      <c r="AQ299" s="13"/>
      <c r="AR299" s="13"/>
    </row>
    <row r="300" spans="30:44" x14ac:dyDescent="0.3">
      <c r="AD300" s="13"/>
      <c r="AE300" s="13"/>
      <c r="AF300" s="13"/>
      <c r="AJ300" s="13"/>
      <c r="AK300" s="13"/>
      <c r="AL300" s="13"/>
      <c r="AM300" s="13"/>
      <c r="AN300" s="13"/>
      <c r="AO300" s="13"/>
      <c r="AP300" s="13"/>
      <c r="AQ300" s="13"/>
      <c r="AR300" s="13"/>
    </row>
    <row r="301" spans="30:44" x14ac:dyDescent="0.3">
      <c r="AD301" s="13"/>
      <c r="AE301" s="13"/>
      <c r="AF301" s="13"/>
      <c r="AJ301" s="13"/>
      <c r="AK301" s="13"/>
      <c r="AL301" s="13"/>
      <c r="AM301" s="13"/>
      <c r="AN301" s="13"/>
      <c r="AO301" s="13"/>
      <c r="AP301" s="13"/>
      <c r="AQ301" s="13"/>
      <c r="AR301" s="13"/>
    </row>
    <row r="302" spans="30:44" x14ac:dyDescent="0.3">
      <c r="AD302" s="13"/>
      <c r="AE302" s="13"/>
      <c r="AF302" s="13"/>
      <c r="AJ302" s="13"/>
      <c r="AK302" s="13"/>
      <c r="AL302" s="13"/>
      <c r="AM302" s="13"/>
      <c r="AN302" s="13"/>
      <c r="AO302" s="13"/>
      <c r="AP302" s="13"/>
      <c r="AQ302" s="13"/>
      <c r="AR302" s="13"/>
    </row>
    <row r="303" spans="30:44" x14ac:dyDescent="0.3">
      <c r="AD303" s="13"/>
      <c r="AE303" s="13"/>
      <c r="AF303" s="13"/>
      <c r="AJ303" s="13"/>
      <c r="AK303" s="13"/>
      <c r="AL303" s="13"/>
      <c r="AM303" s="13"/>
      <c r="AN303" s="13"/>
      <c r="AO303" s="13"/>
      <c r="AP303" s="13"/>
      <c r="AQ303" s="13"/>
      <c r="AR303" s="13"/>
    </row>
    <row r="304" spans="30:44" x14ac:dyDescent="0.3">
      <c r="AD304" s="13"/>
      <c r="AE304" s="13"/>
      <c r="AF304" s="13"/>
      <c r="AJ304" s="13"/>
      <c r="AK304" s="13"/>
      <c r="AL304" s="13"/>
      <c r="AM304" s="13"/>
      <c r="AN304" s="13"/>
      <c r="AO304" s="13"/>
      <c r="AP304" s="13"/>
      <c r="AQ304" s="13"/>
      <c r="AR304" s="13"/>
    </row>
    <row r="305" spans="30:44" x14ac:dyDescent="0.3">
      <c r="AD305" s="13"/>
      <c r="AE305" s="13"/>
      <c r="AF305" s="13"/>
      <c r="AJ305" s="13"/>
      <c r="AK305" s="13"/>
      <c r="AL305" s="13"/>
      <c r="AM305" s="13"/>
      <c r="AN305" s="13"/>
      <c r="AO305" s="13"/>
      <c r="AP305" s="13"/>
      <c r="AQ305" s="13"/>
      <c r="AR305" s="13"/>
    </row>
    <row r="306" spans="30:44" x14ac:dyDescent="0.3">
      <c r="AD306" s="13"/>
      <c r="AE306" s="13"/>
      <c r="AF306" s="13"/>
      <c r="AJ306" s="13"/>
      <c r="AK306" s="13"/>
      <c r="AL306" s="13"/>
      <c r="AM306" s="13"/>
      <c r="AN306" s="13"/>
      <c r="AO306" s="13"/>
      <c r="AP306" s="13"/>
      <c r="AQ306" s="13"/>
      <c r="AR306" s="13"/>
    </row>
    <row r="307" spans="30:44" x14ac:dyDescent="0.3">
      <c r="AD307" s="13"/>
      <c r="AE307" s="13"/>
      <c r="AF307" s="13"/>
      <c r="AJ307" s="13"/>
      <c r="AK307" s="13"/>
      <c r="AL307" s="13"/>
      <c r="AM307" s="13"/>
      <c r="AN307" s="13"/>
      <c r="AO307" s="13"/>
      <c r="AP307" s="13"/>
      <c r="AQ307" s="13"/>
      <c r="AR307" s="13"/>
    </row>
    <row r="308" spans="30:44" x14ac:dyDescent="0.3">
      <c r="AD308" s="13"/>
      <c r="AE308" s="13"/>
      <c r="AF308" s="13"/>
      <c r="AJ308" s="13"/>
      <c r="AK308" s="13"/>
      <c r="AL308" s="13"/>
      <c r="AM308" s="13"/>
      <c r="AN308" s="13"/>
      <c r="AO308" s="13"/>
      <c r="AP308" s="13"/>
      <c r="AQ308" s="13"/>
      <c r="AR308" s="13"/>
    </row>
    <row r="309" spans="30:44" x14ac:dyDescent="0.3">
      <c r="AD309" s="13"/>
      <c r="AE309" s="13"/>
      <c r="AF309" s="13"/>
      <c r="AJ309" s="13"/>
      <c r="AK309" s="13"/>
      <c r="AL309" s="13"/>
      <c r="AM309" s="13"/>
      <c r="AN309" s="13"/>
      <c r="AO309" s="13"/>
      <c r="AP309" s="13"/>
      <c r="AQ309" s="13"/>
      <c r="AR309" s="13"/>
    </row>
    <row r="310" spans="30:44" x14ac:dyDescent="0.3">
      <c r="AD310" s="13"/>
      <c r="AE310" s="13"/>
      <c r="AF310" s="13"/>
      <c r="AJ310" s="13"/>
      <c r="AK310" s="13"/>
      <c r="AL310" s="13"/>
      <c r="AM310" s="13"/>
      <c r="AN310" s="13"/>
      <c r="AO310" s="13"/>
      <c r="AP310" s="13"/>
      <c r="AQ310" s="13"/>
      <c r="AR310" s="13"/>
    </row>
    <row r="311" spans="30:44" x14ac:dyDescent="0.3">
      <c r="AD311" s="13"/>
      <c r="AE311" s="13"/>
      <c r="AF311" s="13"/>
      <c r="AJ311" s="13"/>
      <c r="AK311" s="13"/>
      <c r="AL311" s="13"/>
      <c r="AM311" s="13"/>
      <c r="AN311" s="13"/>
      <c r="AO311" s="13"/>
      <c r="AP311" s="13"/>
      <c r="AQ311" s="13"/>
      <c r="AR311" s="13"/>
    </row>
    <row r="312" spans="30:44" x14ac:dyDescent="0.3">
      <c r="AD312" s="13"/>
      <c r="AE312" s="13"/>
      <c r="AF312" s="13"/>
      <c r="AJ312" s="13"/>
      <c r="AK312" s="13"/>
      <c r="AL312" s="13"/>
      <c r="AM312" s="13"/>
      <c r="AN312" s="13"/>
      <c r="AO312" s="13"/>
      <c r="AP312" s="13"/>
      <c r="AQ312" s="13"/>
      <c r="AR312" s="13"/>
    </row>
    <row r="313" spans="30:44" x14ac:dyDescent="0.3">
      <c r="AD313" s="13"/>
      <c r="AE313" s="13"/>
      <c r="AF313" s="13"/>
      <c r="AJ313" s="13"/>
      <c r="AK313" s="13"/>
      <c r="AL313" s="13"/>
      <c r="AM313" s="13"/>
      <c r="AN313" s="13"/>
      <c r="AO313" s="13"/>
      <c r="AP313" s="13"/>
      <c r="AQ313" s="13"/>
      <c r="AR313" s="13"/>
    </row>
    <row r="314" spans="30:44" x14ac:dyDescent="0.3">
      <c r="AD314" s="13"/>
      <c r="AE314" s="13"/>
      <c r="AF314" s="13"/>
      <c r="AJ314" s="13"/>
      <c r="AK314" s="13"/>
      <c r="AL314" s="13"/>
      <c r="AM314" s="13"/>
      <c r="AN314" s="13"/>
      <c r="AO314" s="13"/>
      <c r="AP314" s="13"/>
      <c r="AQ314" s="13"/>
      <c r="AR314" s="13"/>
    </row>
    <row r="315" spans="30:44" x14ac:dyDescent="0.3">
      <c r="AD315" s="13"/>
      <c r="AE315" s="13"/>
      <c r="AF315" s="13"/>
      <c r="AJ315" s="13"/>
      <c r="AK315" s="13"/>
      <c r="AL315" s="13"/>
      <c r="AM315" s="13"/>
      <c r="AN315" s="13"/>
      <c r="AO315" s="13"/>
      <c r="AP315" s="13"/>
      <c r="AQ315" s="13"/>
      <c r="AR315" s="13"/>
    </row>
    <row r="316" spans="30:44" x14ac:dyDescent="0.3">
      <c r="AD316" s="13"/>
      <c r="AE316" s="13"/>
      <c r="AF316" s="13"/>
      <c r="AJ316" s="13"/>
      <c r="AK316" s="13"/>
      <c r="AL316" s="13"/>
      <c r="AM316" s="13"/>
      <c r="AN316" s="13"/>
      <c r="AO316" s="13"/>
      <c r="AP316" s="13"/>
      <c r="AQ316" s="13"/>
      <c r="AR316" s="13"/>
    </row>
    <row r="317" spans="30:44" x14ac:dyDescent="0.3">
      <c r="AD317" s="13"/>
      <c r="AE317" s="13"/>
      <c r="AF317" s="13"/>
      <c r="AJ317" s="13"/>
      <c r="AK317" s="13"/>
      <c r="AL317" s="13"/>
      <c r="AM317" s="13"/>
      <c r="AN317" s="13"/>
      <c r="AO317" s="13"/>
      <c r="AP317" s="13"/>
      <c r="AQ317" s="13"/>
      <c r="AR317" s="13"/>
    </row>
    <row r="318" spans="30:44" x14ac:dyDescent="0.3">
      <c r="AD318" s="13"/>
      <c r="AE318" s="13"/>
      <c r="AF318" s="13"/>
      <c r="AJ318" s="13"/>
      <c r="AK318" s="13"/>
      <c r="AL318" s="13"/>
      <c r="AM318" s="13"/>
      <c r="AN318" s="13"/>
      <c r="AO318" s="13"/>
      <c r="AP318" s="13"/>
      <c r="AQ318" s="13"/>
      <c r="AR318" s="13"/>
    </row>
    <row r="319" spans="30:44" x14ac:dyDescent="0.3">
      <c r="AD319" s="13"/>
      <c r="AE319" s="13"/>
      <c r="AF319" s="13"/>
      <c r="AJ319" s="13"/>
      <c r="AK319" s="13"/>
      <c r="AL319" s="13"/>
      <c r="AM319" s="13"/>
      <c r="AN319" s="13"/>
      <c r="AO319" s="13"/>
      <c r="AP319" s="13"/>
      <c r="AQ319" s="13"/>
      <c r="AR319" s="13"/>
    </row>
    <row r="320" spans="30:44" x14ac:dyDescent="0.3">
      <c r="AD320" s="13"/>
      <c r="AE320" s="13"/>
      <c r="AF320" s="13"/>
      <c r="AJ320" s="13"/>
      <c r="AK320" s="13"/>
      <c r="AL320" s="13"/>
      <c r="AM320" s="13"/>
      <c r="AN320" s="13"/>
      <c r="AO320" s="13"/>
      <c r="AP320" s="13"/>
      <c r="AQ320" s="13"/>
      <c r="AR320" s="13"/>
    </row>
    <row r="321" spans="30:44" x14ac:dyDescent="0.3">
      <c r="AD321" s="13"/>
      <c r="AE321" s="13"/>
      <c r="AF321" s="13"/>
      <c r="AJ321" s="13"/>
      <c r="AK321" s="13"/>
      <c r="AL321" s="13"/>
      <c r="AM321" s="13"/>
      <c r="AN321" s="13"/>
      <c r="AO321" s="13"/>
      <c r="AP321" s="13"/>
      <c r="AQ321" s="13"/>
      <c r="AR321" s="13"/>
    </row>
    <row r="322" spans="30:44" x14ac:dyDescent="0.3">
      <c r="AD322" s="13"/>
      <c r="AE322" s="13"/>
      <c r="AF322" s="13"/>
      <c r="AJ322" s="13"/>
      <c r="AK322" s="13"/>
      <c r="AL322" s="13"/>
      <c r="AM322" s="13"/>
      <c r="AN322" s="13"/>
      <c r="AO322" s="13"/>
      <c r="AP322" s="13"/>
      <c r="AQ322" s="13"/>
      <c r="AR322" s="13"/>
    </row>
    <row r="323" spans="30:44" x14ac:dyDescent="0.3">
      <c r="AD323" s="13"/>
      <c r="AE323" s="13"/>
      <c r="AF323" s="13"/>
      <c r="AJ323" s="13"/>
      <c r="AK323" s="13"/>
      <c r="AL323" s="13"/>
      <c r="AM323" s="13"/>
      <c r="AN323" s="13"/>
      <c r="AO323" s="13"/>
      <c r="AP323" s="13"/>
      <c r="AQ323" s="13"/>
      <c r="AR323" s="13"/>
    </row>
    <row r="324" spans="30:44" x14ac:dyDescent="0.3">
      <c r="AD324" s="13"/>
      <c r="AE324" s="13"/>
      <c r="AF324" s="13"/>
      <c r="AJ324" s="13"/>
      <c r="AK324" s="13"/>
      <c r="AL324" s="13"/>
      <c r="AM324" s="13"/>
      <c r="AN324" s="13"/>
      <c r="AO324" s="13"/>
      <c r="AP324" s="13"/>
      <c r="AQ324" s="13"/>
      <c r="AR324" s="13"/>
    </row>
    <row r="325" spans="30:44" x14ac:dyDescent="0.3">
      <c r="AD325" s="13"/>
      <c r="AE325" s="13"/>
      <c r="AF325" s="13"/>
      <c r="AJ325" s="13"/>
      <c r="AK325" s="13"/>
      <c r="AL325" s="13"/>
      <c r="AM325" s="13"/>
      <c r="AN325" s="13"/>
      <c r="AO325" s="13"/>
      <c r="AP325" s="13"/>
      <c r="AQ325" s="13"/>
      <c r="AR325" s="13"/>
    </row>
    <row r="326" spans="30:44" x14ac:dyDescent="0.3">
      <c r="AD326" s="13"/>
      <c r="AE326" s="13"/>
      <c r="AF326" s="13"/>
      <c r="AJ326" s="13"/>
      <c r="AK326" s="13"/>
      <c r="AL326" s="13"/>
      <c r="AM326" s="13"/>
      <c r="AN326" s="13"/>
      <c r="AO326" s="13"/>
      <c r="AP326" s="13"/>
      <c r="AQ326" s="13"/>
      <c r="AR326" s="13"/>
    </row>
    <row r="327" spans="30:44" x14ac:dyDescent="0.3">
      <c r="AD327" s="13"/>
      <c r="AE327" s="13"/>
      <c r="AF327" s="13"/>
      <c r="AJ327" s="13"/>
      <c r="AK327" s="13"/>
      <c r="AL327" s="13"/>
      <c r="AM327" s="13"/>
      <c r="AN327" s="13"/>
      <c r="AO327" s="13"/>
      <c r="AP327" s="13"/>
      <c r="AQ327" s="13"/>
      <c r="AR327" s="13"/>
    </row>
    <row r="328" spans="30:44" x14ac:dyDescent="0.3">
      <c r="AD328" s="13"/>
      <c r="AE328" s="13"/>
      <c r="AF328" s="13"/>
      <c r="AJ328" s="13"/>
      <c r="AK328" s="13"/>
      <c r="AL328" s="13"/>
      <c r="AM328" s="13"/>
      <c r="AN328" s="13"/>
      <c r="AO328" s="13"/>
      <c r="AP328" s="13"/>
      <c r="AQ328" s="13"/>
      <c r="AR328" s="13"/>
    </row>
    <row r="329" spans="30:44" x14ac:dyDescent="0.3">
      <c r="AD329" s="13"/>
      <c r="AE329" s="13"/>
      <c r="AF329" s="13"/>
      <c r="AJ329" s="13"/>
      <c r="AK329" s="13"/>
      <c r="AL329" s="13"/>
      <c r="AM329" s="13"/>
      <c r="AN329" s="13"/>
      <c r="AO329" s="13"/>
      <c r="AP329" s="13"/>
      <c r="AQ329" s="13"/>
      <c r="AR329" s="13"/>
    </row>
    <row r="330" spans="30:44" x14ac:dyDescent="0.3">
      <c r="AD330" s="13"/>
      <c r="AE330" s="13"/>
      <c r="AF330" s="13"/>
      <c r="AJ330" s="13"/>
      <c r="AK330" s="13"/>
      <c r="AL330" s="13"/>
      <c r="AM330" s="13"/>
      <c r="AN330" s="13"/>
      <c r="AO330" s="13"/>
      <c r="AP330" s="13"/>
      <c r="AQ330" s="13"/>
      <c r="AR330" s="13"/>
    </row>
    <row r="331" spans="30:44" x14ac:dyDescent="0.3">
      <c r="AD331" s="13"/>
      <c r="AE331" s="13"/>
      <c r="AF331" s="13"/>
      <c r="AJ331" s="13"/>
      <c r="AK331" s="13"/>
      <c r="AL331" s="13"/>
      <c r="AM331" s="13"/>
      <c r="AN331" s="13"/>
      <c r="AO331" s="13"/>
      <c r="AP331" s="13"/>
      <c r="AQ331" s="13"/>
      <c r="AR331" s="13"/>
    </row>
    <row r="332" spans="30:44" x14ac:dyDescent="0.3">
      <c r="AD332" s="13"/>
      <c r="AE332" s="13"/>
      <c r="AF332" s="13"/>
      <c r="AJ332" s="13"/>
      <c r="AK332" s="13"/>
      <c r="AL332" s="13"/>
      <c r="AM332" s="13"/>
      <c r="AN332" s="13"/>
      <c r="AO332" s="13"/>
      <c r="AP332" s="13"/>
      <c r="AQ332" s="13"/>
      <c r="AR332" s="13"/>
    </row>
    <row r="333" spans="30:44" x14ac:dyDescent="0.3">
      <c r="AD333" s="13"/>
      <c r="AE333" s="13"/>
      <c r="AF333" s="13"/>
      <c r="AJ333" s="13"/>
      <c r="AK333" s="13"/>
      <c r="AL333" s="13"/>
      <c r="AM333" s="13"/>
      <c r="AN333" s="13"/>
      <c r="AO333" s="13"/>
      <c r="AP333" s="13"/>
      <c r="AQ333" s="13"/>
      <c r="AR333" s="13"/>
    </row>
    <row r="334" spans="30:44" x14ac:dyDescent="0.3">
      <c r="AD334" s="13"/>
      <c r="AE334" s="13"/>
      <c r="AF334" s="13"/>
      <c r="AJ334" s="13"/>
      <c r="AK334" s="13"/>
      <c r="AL334" s="13"/>
      <c r="AM334" s="13"/>
      <c r="AN334" s="13"/>
      <c r="AO334" s="13"/>
      <c r="AP334" s="13"/>
      <c r="AQ334" s="13"/>
      <c r="AR334" s="13"/>
    </row>
    <row r="335" spans="30:44" x14ac:dyDescent="0.3">
      <c r="AD335" s="13"/>
      <c r="AE335" s="13"/>
      <c r="AF335" s="13"/>
      <c r="AJ335" s="13"/>
      <c r="AK335" s="13"/>
      <c r="AL335" s="13"/>
      <c r="AM335" s="13"/>
      <c r="AN335" s="13"/>
      <c r="AO335" s="13"/>
      <c r="AP335" s="13"/>
      <c r="AQ335" s="13"/>
      <c r="AR335" s="13"/>
    </row>
    <row r="336" spans="30:44" x14ac:dyDescent="0.3">
      <c r="AD336" s="13"/>
      <c r="AE336" s="13"/>
      <c r="AF336" s="13"/>
      <c r="AJ336" s="13"/>
      <c r="AK336" s="13"/>
      <c r="AL336" s="13"/>
      <c r="AM336" s="13"/>
      <c r="AN336" s="13"/>
      <c r="AO336" s="13"/>
      <c r="AP336" s="13"/>
      <c r="AQ336" s="13"/>
      <c r="AR336" s="13"/>
    </row>
    <row r="337" spans="30:44" x14ac:dyDescent="0.3">
      <c r="AD337" s="13"/>
      <c r="AE337" s="13"/>
      <c r="AF337" s="13"/>
      <c r="AJ337" s="13"/>
      <c r="AK337" s="13"/>
      <c r="AL337" s="13"/>
      <c r="AM337" s="13"/>
      <c r="AN337" s="13"/>
      <c r="AO337" s="13"/>
      <c r="AP337" s="13"/>
      <c r="AQ337" s="13"/>
      <c r="AR337" s="13"/>
    </row>
    <row r="338" spans="30:44" x14ac:dyDescent="0.3">
      <c r="AD338" s="13"/>
      <c r="AE338" s="13"/>
      <c r="AF338" s="13"/>
      <c r="AJ338" s="13"/>
      <c r="AK338" s="13"/>
      <c r="AL338" s="13"/>
      <c r="AM338" s="13"/>
      <c r="AN338" s="13"/>
      <c r="AO338" s="13"/>
      <c r="AP338" s="13"/>
      <c r="AQ338" s="13"/>
      <c r="AR338" s="13"/>
    </row>
    <row r="339" spans="30:44" x14ac:dyDescent="0.3">
      <c r="AD339" s="13"/>
      <c r="AE339" s="13"/>
      <c r="AF339" s="13"/>
      <c r="AJ339" s="13"/>
      <c r="AK339" s="13"/>
      <c r="AL339" s="13"/>
      <c r="AM339" s="13"/>
      <c r="AN339" s="13"/>
      <c r="AO339" s="13"/>
      <c r="AP339" s="13"/>
      <c r="AQ339" s="13"/>
      <c r="AR339" s="13"/>
    </row>
    <row r="340" spans="30:44" x14ac:dyDescent="0.3">
      <c r="AD340" s="13"/>
      <c r="AE340" s="13"/>
      <c r="AF340" s="13"/>
      <c r="AJ340" s="13"/>
      <c r="AK340" s="13"/>
      <c r="AL340" s="13"/>
      <c r="AM340" s="13"/>
      <c r="AN340" s="13"/>
      <c r="AO340" s="13"/>
      <c r="AP340" s="13"/>
      <c r="AQ340" s="13"/>
      <c r="AR340" s="13"/>
    </row>
    <row r="341" spans="30:44" x14ac:dyDescent="0.3">
      <c r="AD341" s="13"/>
      <c r="AE341" s="13"/>
      <c r="AF341" s="13"/>
      <c r="AJ341" s="13"/>
      <c r="AK341" s="13"/>
      <c r="AL341" s="13"/>
      <c r="AM341" s="13"/>
      <c r="AN341" s="13"/>
      <c r="AO341" s="13"/>
      <c r="AP341" s="13"/>
      <c r="AQ341" s="13"/>
      <c r="AR341" s="13"/>
    </row>
    <row r="342" spans="30:44" x14ac:dyDescent="0.3">
      <c r="AD342" s="13"/>
      <c r="AE342" s="13"/>
      <c r="AF342" s="13"/>
      <c r="AJ342" s="13"/>
      <c r="AK342" s="13"/>
      <c r="AL342" s="13"/>
      <c r="AM342" s="13"/>
      <c r="AN342" s="13"/>
      <c r="AO342" s="13"/>
      <c r="AP342" s="13"/>
      <c r="AQ342" s="13"/>
      <c r="AR342" s="13"/>
    </row>
    <row r="343" spans="30:44" x14ac:dyDescent="0.3">
      <c r="AD343" s="13"/>
      <c r="AE343" s="13"/>
      <c r="AF343" s="13"/>
      <c r="AJ343" s="13"/>
      <c r="AK343" s="13"/>
      <c r="AL343" s="13"/>
      <c r="AM343" s="13"/>
      <c r="AN343" s="13"/>
      <c r="AO343" s="13"/>
      <c r="AP343" s="13"/>
      <c r="AQ343" s="13"/>
      <c r="AR343" s="13"/>
    </row>
    <row r="344" spans="30:44" x14ac:dyDescent="0.3">
      <c r="AD344" s="13"/>
      <c r="AE344" s="13"/>
      <c r="AF344" s="13"/>
      <c r="AJ344" s="13"/>
      <c r="AK344" s="13"/>
      <c r="AL344" s="13"/>
      <c r="AM344" s="13"/>
      <c r="AN344" s="13"/>
      <c r="AO344" s="13"/>
      <c r="AP344" s="13"/>
      <c r="AQ344" s="13"/>
      <c r="AR344" s="13"/>
    </row>
    <row r="345" spans="30:44" x14ac:dyDescent="0.3">
      <c r="AD345" s="13"/>
      <c r="AE345" s="13"/>
      <c r="AF345" s="13"/>
      <c r="AJ345" s="13"/>
      <c r="AK345" s="13"/>
      <c r="AL345" s="13"/>
      <c r="AM345" s="13"/>
      <c r="AN345" s="13"/>
      <c r="AO345" s="13"/>
      <c r="AP345" s="13"/>
      <c r="AQ345" s="13"/>
      <c r="AR345" s="13"/>
    </row>
    <row r="346" spans="30:44" x14ac:dyDescent="0.3">
      <c r="AD346" s="13"/>
      <c r="AE346" s="13"/>
      <c r="AF346" s="13"/>
      <c r="AJ346" s="13"/>
      <c r="AK346" s="13"/>
      <c r="AL346" s="13"/>
      <c r="AM346" s="13"/>
      <c r="AN346" s="13"/>
      <c r="AO346" s="13"/>
      <c r="AP346" s="13"/>
      <c r="AQ346" s="13"/>
      <c r="AR346" s="13"/>
    </row>
    <row r="347" spans="30:44" x14ac:dyDescent="0.3">
      <c r="AD347" s="13"/>
      <c r="AE347" s="13"/>
      <c r="AF347" s="13"/>
      <c r="AJ347" s="13"/>
      <c r="AK347" s="13"/>
      <c r="AL347" s="13"/>
      <c r="AM347" s="13"/>
      <c r="AN347" s="13"/>
      <c r="AO347" s="13"/>
      <c r="AP347" s="13"/>
      <c r="AQ347" s="13"/>
      <c r="AR347" s="13"/>
    </row>
    <row r="348" spans="30:44" x14ac:dyDescent="0.3">
      <c r="AD348" s="13"/>
      <c r="AE348" s="13"/>
      <c r="AF348" s="13"/>
      <c r="AJ348" s="13"/>
      <c r="AK348" s="13"/>
      <c r="AL348" s="13"/>
      <c r="AM348" s="13"/>
      <c r="AN348" s="13"/>
      <c r="AO348" s="13"/>
      <c r="AP348" s="13"/>
      <c r="AQ348" s="13"/>
      <c r="AR348" s="13"/>
    </row>
    <row r="349" spans="30:44" x14ac:dyDescent="0.3">
      <c r="AD349" s="13"/>
      <c r="AE349" s="13"/>
      <c r="AF349" s="13"/>
      <c r="AJ349" s="13"/>
      <c r="AK349" s="13"/>
      <c r="AL349" s="13"/>
      <c r="AM349" s="13"/>
      <c r="AN349" s="13"/>
      <c r="AO349" s="13"/>
      <c r="AP349" s="13"/>
      <c r="AQ349" s="13"/>
      <c r="AR349" s="13"/>
    </row>
    <row r="350" spans="30:44" x14ac:dyDescent="0.3">
      <c r="AD350" s="13"/>
      <c r="AE350" s="13"/>
      <c r="AF350" s="13"/>
      <c r="AJ350" s="13"/>
      <c r="AK350" s="13"/>
      <c r="AL350" s="13"/>
      <c r="AM350" s="13"/>
      <c r="AN350" s="13"/>
      <c r="AO350" s="13"/>
      <c r="AP350" s="13"/>
      <c r="AQ350" s="13"/>
      <c r="AR350" s="13"/>
    </row>
    <row r="351" spans="30:44" x14ac:dyDescent="0.3">
      <c r="AD351" s="13"/>
      <c r="AE351" s="13"/>
      <c r="AF351" s="13"/>
      <c r="AJ351" s="13"/>
      <c r="AK351" s="13"/>
      <c r="AL351" s="13"/>
      <c r="AM351" s="13"/>
      <c r="AN351" s="13"/>
      <c r="AO351" s="13"/>
      <c r="AP351" s="13"/>
      <c r="AQ351" s="13"/>
      <c r="AR351" s="13"/>
    </row>
    <row r="352" spans="30:44" x14ac:dyDescent="0.3">
      <c r="AD352" s="13"/>
      <c r="AE352" s="13"/>
      <c r="AF352" s="13"/>
      <c r="AJ352" s="13"/>
      <c r="AK352" s="13"/>
      <c r="AL352" s="13"/>
      <c r="AM352" s="13"/>
      <c r="AN352" s="13"/>
      <c r="AO352" s="13"/>
      <c r="AP352" s="13"/>
      <c r="AQ352" s="13"/>
      <c r="AR352" s="13"/>
    </row>
    <row r="353" spans="30:44" x14ac:dyDescent="0.3">
      <c r="AD353" s="13"/>
      <c r="AE353" s="13"/>
      <c r="AF353" s="13"/>
      <c r="AJ353" s="13"/>
      <c r="AK353" s="13"/>
      <c r="AL353" s="13"/>
      <c r="AM353" s="13"/>
      <c r="AN353" s="13"/>
      <c r="AO353" s="13"/>
      <c r="AP353" s="13"/>
      <c r="AQ353" s="13"/>
      <c r="AR353" s="13"/>
    </row>
    <row r="354" spans="30:44" x14ac:dyDescent="0.3">
      <c r="AD354" s="13"/>
      <c r="AE354" s="13"/>
      <c r="AF354" s="13"/>
      <c r="AJ354" s="13"/>
      <c r="AK354" s="13"/>
      <c r="AL354" s="13"/>
      <c r="AM354" s="13"/>
      <c r="AN354" s="13"/>
      <c r="AO354" s="13"/>
      <c r="AP354" s="13"/>
      <c r="AQ354" s="13"/>
      <c r="AR354" s="13"/>
    </row>
    <row r="355" spans="30:44" x14ac:dyDescent="0.3">
      <c r="AD355" s="13"/>
      <c r="AE355" s="13"/>
      <c r="AF355" s="13"/>
      <c r="AJ355" s="13"/>
      <c r="AK355" s="13"/>
      <c r="AL355" s="13"/>
      <c r="AM355" s="13"/>
      <c r="AN355" s="13"/>
      <c r="AO355" s="13"/>
      <c r="AP355" s="13"/>
      <c r="AQ355" s="13"/>
      <c r="AR355" s="13"/>
    </row>
    <row r="356" spans="30:44" x14ac:dyDescent="0.3">
      <c r="AD356" s="13"/>
      <c r="AE356" s="13"/>
      <c r="AF356" s="13"/>
      <c r="AJ356" s="13"/>
      <c r="AK356" s="13"/>
      <c r="AL356" s="13"/>
      <c r="AM356" s="13"/>
      <c r="AN356" s="13"/>
      <c r="AO356" s="13"/>
      <c r="AP356" s="13"/>
      <c r="AQ356" s="13"/>
      <c r="AR356" s="13"/>
    </row>
    <row r="357" spans="30:44" x14ac:dyDescent="0.3">
      <c r="AD357" s="13"/>
      <c r="AE357" s="13"/>
      <c r="AF357" s="13"/>
      <c r="AJ357" s="13"/>
      <c r="AK357" s="13"/>
      <c r="AL357" s="13"/>
      <c r="AM357" s="13"/>
      <c r="AN357" s="13"/>
      <c r="AO357" s="13"/>
      <c r="AP357" s="13"/>
      <c r="AQ357" s="13"/>
      <c r="AR357" s="13"/>
    </row>
    <row r="358" spans="30:44" x14ac:dyDescent="0.3">
      <c r="AD358" s="13"/>
      <c r="AE358" s="13"/>
      <c r="AF358" s="13"/>
      <c r="AJ358" s="13"/>
      <c r="AK358" s="13"/>
      <c r="AL358" s="13"/>
      <c r="AM358" s="13"/>
      <c r="AN358" s="13"/>
      <c r="AO358" s="13"/>
      <c r="AP358" s="13"/>
      <c r="AQ358" s="13"/>
      <c r="AR358" s="13"/>
    </row>
    <row r="359" spans="30:44" x14ac:dyDescent="0.3">
      <c r="AD359" s="13"/>
      <c r="AE359" s="13"/>
      <c r="AF359" s="13"/>
      <c r="AJ359" s="13"/>
      <c r="AK359" s="13"/>
      <c r="AL359" s="13"/>
      <c r="AM359" s="13"/>
      <c r="AN359" s="13"/>
      <c r="AO359" s="13"/>
      <c r="AP359" s="13"/>
      <c r="AQ359" s="13"/>
      <c r="AR359" s="13"/>
    </row>
    <row r="360" spans="30:44" x14ac:dyDescent="0.3">
      <c r="AD360" s="13"/>
      <c r="AE360" s="13"/>
      <c r="AF360" s="13"/>
      <c r="AJ360" s="13"/>
      <c r="AK360" s="13"/>
      <c r="AL360" s="13"/>
      <c r="AM360" s="13"/>
      <c r="AN360" s="13"/>
      <c r="AO360" s="13"/>
      <c r="AP360" s="13"/>
      <c r="AQ360" s="13"/>
      <c r="AR360" s="13"/>
    </row>
    <row r="361" spans="30:44" x14ac:dyDescent="0.3">
      <c r="AD361" s="13"/>
      <c r="AE361" s="13"/>
      <c r="AF361" s="13"/>
      <c r="AJ361" s="13"/>
      <c r="AK361" s="13"/>
      <c r="AL361" s="13"/>
      <c r="AM361" s="13"/>
      <c r="AN361" s="13"/>
      <c r="AO361" s="13"/>
      <c r="AP361" s="13"/>
      <c r="AQ361" s="13"/>
      <c r="AR361" s="13"/>
    </row>
    <row r="362" spans="30:44" x14ac:dyDescent="0.3">
      <c r="AD362" s="13"/>
      <c r="AE362" s="13"/>
      <c r="AF362" s="13"/>
      <c r="AJ362" s="13"/>
      <c r="AK362" s="13"/>
      <c r="AL362" s="13"/>
      <c r="AM362" s="13"/>
      <c r="AN362" s="13"/>
      <c r="AO362" s="13"/>
      <c r="AP362" s="13"/>
      <c r="AQ362" s="13"/>
      <c r="AR362" s="13"/>
    </row>
    <row r="363" spans="30:44" x14ac:dyDescent="0.3">
      <c r="AD363" s="13"/>
      <c r="AE363" s="13"/>
      <c r="AF363" s="13"/>
      <c r="AJ363" s="13"/>
      <c r="AK363" s="13"/>
      <c r="AL363" s="13"/>
      <c r="AM363" s="13"/>
      <c r="AN363" s="13"/>
      <c r="AO363" s="13"/>
      <c r="AP363" s="13"/>
      <c r="AQ363" s="13"/>
      <c r="AR363" s="13"/>
    </row>
    <row r="364" spans="30:44" x14ac:dyDescent="0.3">
      <c r="AD364" s="13"/>
      <c r="AE364" s="13"/>
      <c r="AF364" s="13"/>
      <c r="AJ364" s="13"/>
      <c r="AK364" s="13"/>
      <c r="AL364" s="13"/>
      <c r="AM364" s="13"/>
      <c r="AN364" s="13"/>
      <c r="AO364" s="13"/>
      <c r="AP364" s="13"/>
      <c r="AQ364" s="13"/>
      <c r="AR364" s="13"/>
    </row>
    <row r="365" spans="30:44" x14ac:dyDescent="0.3">
      <c r="AD365" s="13"/>
      <c r="AE365" s="13"/>
      <c r="AF365" s="13"/>
      <c r="AJ365" s="13"/>
      <c r="AK365" s="13"/>
      <c r="AL365" s="13"/>
      <c r="AM365" s="13"/>
      <c r="AN365" s="13"/>
      <c r="AO365" s="13"/>
      <c r="AP365" s="13"/>
      <c r="AQ365" s="13"/>
      <c r="AR365" s="13"/>
    </row>
    <row r="366" spans="30:44" x14ac:dyDescent="0.3">
      <c r="AD366" s="13"/>
      <c r="AE366" s="13"/>
      <c r="AF366" s="13"/>
      <c r="AJ366" s="13"/>
      <c r="AK366" s="13"/>
      <c r="AL366" s="13"/>
      <c r="AM366" s="13"/>
      <c r="AN366" s="13"/>
      <c r="AO366" s="13"/>
      <c r="AP366" s="13"/>
      <c r="AQ366" s="13"/>
      <c r="AR366" s="13"/>
    </row>
    <row r="367" spans="30:44" x14ac:dyDescent="0.3">
      <c r="AD367" s="13"/>
      <c r="AE367" s="13"/>
      <c r="AF367" s="13"/>
      <c r="AJ367" s="13"/>
      <c r="AK367" s="13"/>
      <c r="AL367" s="13"/>
      <c r="AM367" s="13"/>
      <c r="AN367" s="13"/>
      <c r="AO367" s="13"/>
      <c r="AP367" s="13"/>
      <c r="AQ367" s="13"/>
      <c r="AR367" s="13"/>
    </row>
    <row r="368" spans="30:44" x14ac:dyDescent="0.3">
      <c r="AD368" s="13"/>
      <c r="AE368" s="13"/>
      <c r="AF368" s="13"/>
      <c r="AJ368" s="13"/>
      <c r="AK368" s="13"/>
      <c r="AL368" s="13"/>
      <c r="AM368" s="13"/>
      <c r="AN368" s="13"/>
      <c r="AO368" s="13"/>
      <c r="AP368" s="13"/>
      <c r="AQ368" s="13"/>
      <c r="AR368" s="13"/>
    </row>
    <row r="369" spans="30:44" x14ac:dyDescent="0.3">
      <c r="AD369" s="13"/>
      <c r="AE369" s="13"/>
      <c r="AF369" s="13"/>
      <c r="AJ369" s="13"/>
      <c r="AK369" s="13"/>
      <c r="AL369" s="13"/>
      <c r="AM369" s="13"/>
      <c r="AN369" s="13"/>
      <c r="AO369" s="13"/>
      <c r="AP369" s="13"/>
      <c r="AQ369" s="13"/>
      <c r="AR369" s="13"/>
    </row>
    <row r="370" spans="30:44" x14ac:dyDescent="0.3">
      <c r="AD370" s="13"/>
      <c r="AE370" s="13"/>
      <c r="AF370" s="13"/>
      <c r="AJ370" s="13"/>
      <c r="AK370" s="13"/>
      <c r="AL370" s="13"/>
      <c r="AM370" s="13"/>
      <c r="AN370" s="13"/>
      <c r="AO370" s="13"/>
      <c r="AP370" s="13"/>
      <c r="AQ370" s="13"/>
      <c r="AR370" s="13"/>
    </row>
    <row r="371" spans="30:44" x14ac:dyDescent="0.3">
      <c r="AD371" s="13"/>
      <c r="AE371" s="13"/>
      <c r="AF371" s="13"/>
      <c r="AJ371" s="13"/>
      <c r="AK371" s="13"/>
      <c r="AL371" s="13"/>
      <c r="AM371" s="13"/>
      <c r="AN371" s="13"/>
      <c r="AO371" s="13"/>
      <c r="AP371" s="13"/>
      <c r="AQ371" s="13"/>
      <c r="AR371" s="13"/>
    </row>
    <row r="372" spans="30:44" x14ac:dyDescent="0.3">
      <c r="AD372" s="13"/>
      <c r="AE372" s="13"/>
      <c r="AF372" s="13"/>
      <c r="AJ372" s="13"/>
      <c r="AK372" s="13"/>
      <c r="AL372" s="13"/>
      <c r="AM372" s="13"/>
      <c r="AN372" s="13"/>
      <c r="AO372" s="13"/>
      <c r="AP372" s="13"/>
      <c r="AQ372" s="13"/>
      <c r="AR372" s="13"/>
    </row>
    <row r="373" spans="30:44" x14ac:dyDescent="0.3">
      <c r="AD373" s="13"/>
      <c r="AE373" s="13"/>
      <c r="AF373" s="13"/>
      <c r="AJ373" s="13"/>
      <c r="AK373" s="13"/>
      <c r="AL373" s="13"/>
      <c r="AM373" s="13"/>
      <c r="AN373" s="13"/>
      <c r="AO373" s="13"/>
      <c r="AP373" s="13"/>
      <c r="AQ373" s="13"/>
      <c r="AR373" s="13"/>
    </row>
    <row r="374" spans="30:44" x14ac:dyDescent="0.3">
      <c r="AD374" s="13"/>
      <c r="AE374" s="13"/>
      <c r="AF374" s="13"/>
      <c r="AJ374" s="13"/>
      <c r="AK374" s="13"/>
      <c r="AL374" s="13"/>
      <c r="AM374" s="13"/>
      <c r="AN374" s="13"/>
      <c r="AO374" s="13"/>
      <c r="AP374" s="13"/>
      <c r="AQ374" s="13"/>
      <c r="AR374" s="13"/>
    </row>
    <row r="375" spans="30:44" x14ac:dyDescent="0.3">
      <c r="AD375" s="13"/>
      <c r="AE375" s="13"/>
      <c r="AF375" s="13"/>
      <c r="AJ375" s="13"/>
      <c r="AK375" s="13"/>
      <c r="AL375" s="13"/>
      <c r="AM375" s="13"/>
      <c r="AN375" s="13"/>
      <c r="AO375" s="13"/>
      <c r="AP375" s="13"/>
      <c r="AQ375" s="13"/>
      <c r="AR375" s="13"/>
    </row>
    <row r="376" spans="30:44" x14ac:dyDescent="0.3">
      <c r="AD376" s="13"/>
      <c r="AE376" s="13"/>
      <c r="AF376" s="13"/>
      <c r="AJ376" s="13"/>
      <c r="AK376" s="13"/>
      <c r="AL376" s="13"/>
      <c r="AM376" s="13"/>
      <c r="AN376" s="13"/>
      <c r="AO376" s="13"/>
      <c r="AP376" s="13"/>
      <c r="AQ376" s="13"/>
      <c r="AR376" s="13"/>
    </row>
    <row r="377" spans="30:44" x14ac:dyDescent="0.3">
      <c r="AD377" s="13"/>
      <c r="AE377" s="13"/>
      <c r="AF377" s="13"/>
      <c r="AJ377" s="13"/>
      <c r="AK377" s="13"/>
      <c r="AL377" s="13"/>
      <c r="AM377" s="13"/>
      <c r="AN377" s="13"/>
      <c r="AO377" s="13"/>
      <c r="AP377" s="13"/>
      <c r="AQ377" s="13"/>
      <c r="AR377" s="13"/>
    </row>
    <row r="378" spans="30:44" x14ac:dyDescent="0.3">
      <c r="AD378" s="13"/>
      <c r="AE378" s="13"/>
      <c r="AF378" s="13"/>
      <c r="AJ378" s="13"/>
      <c r="AK378" s="13"/>
      <c r="AL378" s="13"/>
      <c r="AM378" s="13"/>
      <c r="AN378" s="13"/>
      <c r="AO378" s="13"/>
      <c r="AP378" s="13"/>
      <c r="AQ378" s="13"/>
      <c r="AR378" s="13"/>
    </row>
    <row r="379" spans="30:44" x14ac:dyDescent="0.3">
      <c r="AD379" s="13"/>
      <c r="AE379" s="13"/>
      <c r="AF379" s="13"/>
      <c r="AJ379" s="13"/>
      <c r="AK379" s="13"/>
      <c r="AL379" s="13"/>
      <c r="AM379" s="13"/>
      <c r="AN379" s="13"/>
      <c r="AO379" s="13"/>
      <c r="AP379" s="13"/>
      <c r="AQ379" s="13"/>
      <c r="AR379" s="13"/>
    </row>
    <row r="380" spans="30:44" x14ac:dyDescent="0.3">
      <c r="AD380" s="13"/>
      <c r="AE380" s="13"/>
      <c r="AF380" s="13"/>
      <c r="AJ380" s="13"/>
      <c r="AK380" s="13"/>
      <c r="AL380" s="13"/>
      <c r="AM380" s="13"/>
      <c r="AN380" s="13"/>
      <c r="AO380" s="13"/>
      <c r="AP380" s="13"/>
      <c r="AQ380" s="13"/>
      <c r="AR380" s="13"/>
    </row>
    <row r="381" spans="30:44" x14ac:dyDescent="0.3">
      <c r="AD381" s="13"/>
      <c r="AE381" s="13"/>
      <c r="AF381" s="13"/>
      <c r="AJ381" s="13"/>
      <c r="AK381" s="13"/>
      <c r="AL381" s="13"/>
      <c r="AM381" s="13"/>
      <c r="AN381" s="13"/>
      <c r="AO381" s="13"/>
      <c r="AP381" s="13"/>
      <c r="AQ381" s="13"/>
      <c r="AR381" s="13"/>
    </row>
    <row r="382" spans="30:44" x14ac:dyDescent="0.3">
      <c r="AD382" s="13"/>
      <c r="AE382" s="13"/>
      <c r="AF382" s="13"/>
      <c r="AJ382" s="13"/>
      <c r="AK382" s="13"/>
      <c r="AL382" s="13"/>
      <c r="AM382" s="13"/>
      <c r="AN382" s="13"/>
      <c r="AO382" s="13"/>
      <c r="AP382" s="13"/>
      <c r="AQ382" s="13"/>
      <c r="AR382" s="13"/>
    </row>
    <row r="383" spans="30:44" x14ac:dyDescent="0.3">
      <c r="AD383" s="13"/>
      <c r="AE383" s="13"/>
      <c r="AF383" s="13"/>
      <c r="AJ383" s="13"/>
      <c r="AK383" s="13"/>
      <c r="AL383" s="13"/>
      <c r="AM383" s="13"/>
      <c r="AN383" s="13"/>
      <c r="AO383" s="13"/>
      <c r="AP383" s="13"/>
      <c r="AQ383" s="13"/>
      <c r="AR383" s="13"/>
    </row>
    <row r="384" spans="30:44" x14ac:dyDescent="0.3">
      <c r="AD384" s="13"/>
      <c r="AE384" s="13"/>
      <c r="AF384" s="13"/>
      <c r="AJ384" s="13"/>
      <c r="AK384" s="13"/>
      <c r="AL384" s="13"/>
      <c r="AM384" s="13"/>
      <c r="AN384" s="13"/>
      <c r="AO384" s="13"/>
      <c r="AP384" s="13"/>
      <c r="AQ384" s="13"/>
      <c r="AR384" s="13"/>
    </row>
    <row r="385" spans="30:44" x14ac:dyDescent="0.3">
      <c r="AD385" s="13"/>
      <c r="AE385" s="13"/>
      <c r="AF385" s="13"/>
      <c r="AJ385" s="13"/>
      <c r="AK385" s="13"/>
      <c r="AL385" s="13"/>
      <c r="AM385" s="13"/>
      <c r="AN385" s="13"/>
      <c r="AO385" s="13"/>
      <c r="AP385" s="13"/>
      <c r="AQ385" s="13"/>
      <c r="AR385" s="13"/>
    </row>
    <row r="386" spans="30:44" x14ac:dyDescent="0.3">
      <c r="AD386" s="13"/>
      <c r="AE386" s="13"/>
      <c r="AF386" s="13"/>
      <c r="AJ386" s="13"/>
      <c r="AK386" s="13"/>
      <c r="AL386" s="13"/>
      <c r="AM386" s="13"/>
      <c r="AN386" s="13"/>
      <c r="AO386" s="13"/>
      <c r="AP386" s="13"/>
      <c r="AQ386" s="13"/>
      <c r="AR386" s="13"/>
    </row>
    <row r="387" spans="30:44" x14ac:dyDescent="0.3">
      <c r="AD387" s="13"/>
      <c r="AE387" s="13"/>
      <c r="AF387" s="13"/>
      <c r="AJ387" s="13"/>
      <c r="AK387" s="13"/>
      <c r="AL387" s="13"/>
      <c r="AM387" s="13"/>
      <c r="AN387" s="13"/>
      <c r="AO387" s="13"/>
      <c r="AP387" s="13"/>
      <c r="AQ387" s="13"/>
      <c r="AR387" s="13"/>
    </row>
    <row r="388" spans="30:44" x14ac:dyDescent="0.3">
      <c r="AD388" s="13"/>
      <c r="AE388" s="13"/>
      <c r="AF388" s="13"/>
      <c r="AJ388" s="13"/>
      <c r="AK388" s="13"/>
      <c r="AL388" s="13"/>
      <c r="AM388" s="13"/>
      <c r="AN388" s="13"/>
      <c r="AO388" s="13"/>
      <c r="AP388" s="13"/>
      <c r="AQ388" s="13"/>
      <c r="AR388" s="13"/>
    </row>
    <row r="389" spans="30:44" x14ac:dyDescent="0.3">
      <c r="AD389" s="13"/>
      <c r="AE389" s="13"/>
      <c r="AF389" s="13"/>
      <c r="AJ389" s="13"/>
      <c r="AK389" s="13"/>
      <c r="AL389" s="13"/>
      <c r="AM389" s="13"/>
      <c r="AN389" s="13"/>
      <c r="AO389" s="13"/>
      <c r="AP389" s="13"/>
      <c r="AQ389" s="13"/>
      <c r="AR389" s="13"/>
    </row>
    <row r="390" spans="30:44" x14ac:dyDescent="0.3">
      <c r="AD390" s="13"/>
      <c r="AE390" s="13"/>
      <c r="AF390" s="13"/>
      <c r="AJ390" s="13"/>
      <c r="AK390" s="13"/>
      <c r="AL390" s="13"/>
      <c r="AM390" s="13"/>
      <c r="AN390" s="13"/>
      <c r="AO390" s="13"/>
      <c r="AP390" s="13"/>
      <c r="AQ390" s="13"/>
      <c r="AR390" s="13"/>
    </row>
    <row r="391" spans="30:44" x14ac:dyDescent="0.3">
      <c r="AD391" s="13"/>
      <c r="AE391" s="13"/>
      <c r="AF391" s="13"/>
      <c r="AJ391" s="13"/>
      <c r="AK391" s="13"/>
      <c r="AL391" s="13"/>
      <c r="AM391" s="13"/>
      <c r="AN391" s="13"/>
      <c r="AO391" s="13"/>
      <c r="AP391" s="13"/>
      <c r="AQ391" s="13"/>
      <c r="AR391" s="13"/>
    </row>
    <row r="392" spans="30:44" x14ac:dyDescent="0.3">
      <c r="AD392" s="13"/>
      <c r="AE392" s="13"/>
      <c r="AF392" s="13"/>
      <c r="AJ392" s="13"/>
      <c r="AK392" s="13"/>
      <c r="AL392" s="13"/>
      <c r="AM392" s="13"/>
      <c r="AN392" s="13"/>
      <c r="AO392" s="13"/>
      <c r="AP392" s="13"/>
      <c r="AQ392" s="13"/>
      <c r="AR392" s="13"/>
    </row>
    <row r="393" spans="30:44" x14ac:dyDescent="0.3">
      <c r="AD393" s="13"/>
      <c r="AE393" s="13"/>
      <c r="AF393" s="13"/>
      <c r="AJ393" s="13"/>
      <c r="AK393" s="13"/>
      <c r="AL393" s="13"/>
      <c r="AM393" s="13"/>
      <c r="AN393" s="13"/>
      <c r="AO393" s="13"/>
      <c r="AP393" s="13"/>
      <c r="AQ393" s="13"/>
      <c r="AR393" s="13"/>
    </row>
    <row r="394" spans="30:44" x14ac:dyDescent="0.3">
      <c r="AD394" s="13"/>
      <c r="AE394" s="13"/>
      <c r="AF394" s="13"/>
      <c r="AJ394" s="13"/>
      <c r="AK394" s="13"/>
      <c r="AL394" s="13"/>
      <c r="AM394" s="13"/>
      <c r="AN394" s="13"/>
      <c r="AO394" s="13"/>
      <c r="AP394" s="13"/>
      <c r="AQ394" s="13"/>
      <c r="AR394" s="13"/>
    </row>
    <row r="395" spans="30:44" x14ac:dyDescent="0.3">
      <c r="AD395" s="13"/>
      <c r="AE395" s="13"/>
      <c r="AF395" s="13"/>
      <c r="AJ395" s="13"/>
      <c r="AK395" s="13"/>
      <c r="AL395" s="13"/>
      <c r="AM395" s="13"/>
      <c r="AN395" s="13"/>
      <c r="AO395" s="13"/>
      <c r="AP395" s="13"/>
      <c r="AQ395" s="13"/>
      <c r="AR395" s="13"/>
    </row>
    <row r="396" spans="30:44" x14ac:dyDescent="0.3">
      <c r="AD396" s="13"/>
      <c r="AE396" s="13"/>
      <c r="AF396" s="13"/>
      <c r="AJ396" s="13"/>
      <c r="AK396" s="13"/>
      <c r="AL396" s="13"/>
      <c r="AM396" s="13"/>
      <c r="AN396" s="13"/>
      <c r="AO396" s="13"/>
      <c r="AP396" s="13"/>
      <c r="AQ396" s="13"/>
      <c r="AR396" s="13"/>
    </row>
    <row r="397" spans="30:44" x14ac:dyDescent="0.3">
      <c r="AD397" s="13"/>
      <c r="AE397" s="13"/>
      <c r="AF397" s="13"/>
      <c r="AJ397" s="13"/>
      <c r="AK397" s="13"/>
      <c r="AL397" s="13"/>
      <c r="AM397" s="13"/>
      <c r="AN397" s="13"/>
      <c r="AO397" s="13"/>
      <c r="AP397" s="13"/>
      <c r="AQ397" s="13"/>
      <c r="AR397" s="13"/>
    </row>
    <row r="398" spans="30:44" x14ac:dyDescent="0.3">
      <c r="AD398" s="13"/>
      <c r="AE398" s="13"/>
      <c r="AF398" s="13"/>
      <c r="AJ398" s="13"/>
      <c r="AK398" s="13"/>
      <c r="AL398" s="13"/>
      <c r="AM398" s="13"/>
      <c r="AN398" s="13"/>
      <c r="AO398" s="13"/>
      <c r="AP398" s="13"/>
      <c r="AQ398" s="13"/>
      <c r="AR398" s="13"/>
    </row>
    <row r="399" spans="30:44" x14ac:dyDescent="0.3">
      <c r="AD399" s="13"/>
      <c r="AE399" s="13"/>
      <c r="AF399" s="13"/>
      <c r="AJ399" s="13"/>
      <c r="AK399" s="13"/>
      <c r="AL399" s="13"/>
      <c r="AM399" s="13"/>
      <c r="AN399" s="13"/>
      <c r="AO399" s="13"/>
      <c r="AP399" s="13"/>
      <c r="AQ399" s="13"/>
      <c r="AR399" s="13"/>
    </row>
    <row r="400" spans="30:44" x14ac:dyDescent="0.3">
      <c r="AD400" s="13"/>
      <c r="AE400" s="13"/>
      <c r="AF400" s="13"/>
      <c r="AJ400" s="13"/>
      <c r="AK400" s="13"/>
      <c r="AL400" s="13"/>
      <c r="AM400" s="13"/>
      <c r="AN400" s="13"/>
      <c r="AO400" s="13"/>
      <c r="AP400" s="13"/>
      <c r="AQ400" s="13"/>
      <c r="AR400" s="13"/>
    </row>
    <row r="401" spans="30:44" x14ac:dyDescent="0.3">
      <c r="AD401" s="13"/>
      <c r="AE401" s="13"/>
      <c r="AF401" s="13"/>
      <c r="AJ401" s="13"/>
      <c r="AK401" s="13"/>
      <c r="AL401" s="13"/>
      <c r="AM401" s="13"/>
      <c r="AN401" s="13"/>
      <c r="AO401" s="13"/>
      <c r="AP401" s="13"/>
      <c r="AQ401" s="13"/>
      <c r="AR401" s="13"/>
    </row>
    <row r="402" spans="30:44" x14ac:dyDescent="0.3">
      <c r="AD402" s="13"/>
      <c r="AE402" s="13"/>
      <c r="AF402" s="13"/>
      <c r="AJ402" s="13"/>
      <c r="AK402" s="13"/>
      <c r="AL402" s="13"/>
      <c r="AM402" s="13"/>
      <c r="AN402" s="13"/>
      <c r="AO402" s="13"/>
      <c r="AP402" s="13"/>
      <c r="AQ402" s="13"/>
      <c r="AR402" s="13"/>
    </row>
    <row r="403" spans="30:44" x14ac:dyDescent="0.3">
      <c r="AD403" s="13"/>
      <c r="AE403" s="13"/>
      <c r="AF403" s="13"/>
      <c r="AJ403" s="13"/>
      <c r="AK403" s="13"/>
      <c r="AL403" s="13"/>
      <c r="AM403" s="13"/>
      <c r="AN403" s="13"/>
      <c r="AO403" s="13"/>
      <c r="AP403" s="13"/>
      <c r="AQ403" s="13"/>
      <c r="AR403" s="13"/>
    </row>
    <row r="404" spans="30:44" x14ac:dyDescent="0.3">
      <c r="AD404" s="13"/>
      <c r="AE404" s="13"/>
      <c r="AF404" s="13"/>
      <c r="AJ404" s="13"/>
      <c r="AK404" s="13"/>
      <c r="AL404" s="13"/>
      <c r="AM404" s="13"/>
      <c r="AN404" s="13"/>
      <c r="AO404" s="13"/>
      <c r="AP404" s="13"/>
      <c r="AQ404" s="13"/>
      <c r="AR404" s="13"/>
    </row>
    <row r="405" spans="30:44" x14ac:dyDescent="0.3">
      <c r="AD405" s="13"/>
      <c r="AE405" s="13"/>
      <c r="AF405" s="13"/>
      <c r="AJ405" s="13"/>
      <c r="AK405" s="13"/>
      <c r="AL405" s="13"/>
      <c r="AM405" s="13"/>
      <c r="AN405" s="13"/>
      <c r="AO405" s="13"/>
      <c r="AP405" s="13"/>
      <c r="AQ405" s="13"/>
      <c r="AR405" s="13"/>
    </row>
    <row r="406" spans="30:44" x14ac:dyDescent="0.3">
      <c r="AD406" s="13"/>
      <c r="AE406" s="13"/>
      <c r="AF406" s="13"/>
      <c r="AJ406" s="13"/>
      <c r="AK406" s="13"/>
      <c r="AL406" s="13"/>
      <c r="AM406" s="13"/>
      <c r="AN406" s="13"/>
      <c r="AO406" s="13"/>
      <c r="AP406" s="13"/>
      <c r="AQ406" s="13"/>
      <c r="AR406" s="13"/>
    </row>
    <row r="407" spans="30:44" x14ac:dyDescent="0.3">
      <c r="AD407" s="13"/>
      <c r="AE407" s="13"/>
      <c r="AF407" s="13"/>
      <c r="AJ407" s="13"/>
      <c r="AK407" s="13"/>
      <c r="AL407" s="13"/>
      <c r="AM407" s="13"/>
      <c r="AN407" s="13"/>
      <c r="AO407" s="13"/>
      <c r="AP407" s="13"/>
      <c r="AQ407" s="13"/>
      <c r="AR407" s="13"/>
    </row>
    <row r="408" spans="30:44" x14ac:dyDescent="0.3">
      <c r="AD408" s="13"/>
      <c r="AE408" s="13"/>
      <c r="AF408" s="13"/>
      <c r="AJ408" s="13"/>
      <c r="AK408" s="13"/>
      <c r="AL408" s="13"/>
      <c r="AM408" s="13"/>
      <c r="AN408" s="13"/>
      <c r="AO408" s="13"/>
      <c r="AP408" s="13"/>
      <c r="AQ408" s="13"/>
      <c r="AR408" s="13"/>
    </row>
    <row r="409" spans="30:44" x14ac:dyDescent="0.3">
      <c r="AD409" s="13"/>
      <c r="AE409" s="13"/>
      <c r="AF409" s="13"/>
      <c r="AJ409" s="13"/>
      <c r="AK409" s="13"/>
      <c r="AL409" s="13"/>
      <c r="AM409" s="13"/>
      <c r="AN409" s="13"/>
      <c r="AO409" s="13"/>
      <c r="AP409" s="13"/>
      <c r="AQ409" s="13"/>
      <c r="AR409" s="13"/>
    </row>
    <row r="410" spans="30:44" x14ac:dyDescent="0.3">
      <c r="AD410" s="13"/>
      <c r="AE410" s="13"/>
      <c r="AF410" s="13"/>
      <c r="AJ410" s="13"/>
      <c r="AK410" s="13"/>
      <c r="AL410" s="13"/>
      <c r="AM410" s="13"/>
      <c r="AN410" s="13"/>
      <c r="AO410" s="13"/>
      <c r="AP410" s="13"/>
      <c r="AQ410" s="13"/>
      <c r="AR410" s="13"/>
    </row>
    <row r="411" spans="30:44" x14ac:dyDescent="0.3">
      <c r="AD411" s="13"/>
      <c r="AE411" s="13"/>
      <c r="AF411" s="13"/>
      <c r="AJ411" s="13"/>
      <c r="AK411" s="13"/>
      <c r="AL411" s="13"/>
      <c r="AM411" s="13"/>
      <c r="AN411" s="13"/>
      <c r="AO411" s="13"/>
      <c r="AP411" s="13"/>
      <c r="AQ411" s="13"/>
      <c r="AR411" s="13"/>
    </row>
    <row r="412" spans="30:44" x14ac:dyDescent="0.3">
      <c r="AD412" s="13"/>
      <c r="AE412" s="13"/>
      <c r="AF412" s="13"/>
      <c r="AJ412" s="13"/>
      <c r="AK412" s="13"/>
      <c r="AL412" s="13"/>
      <c r="AM412" s="13"/>
      <c r="AN412" s="13"/>
      <c r="AO412" s="13"/>
      <c r="AP412" s="13"/>
      <c r="AQ412" s="13"/>
      <c r="AR412" s="13"/>
    </row>
    <row r="413" spans="30:44" x14ac:dyDescent="0.3">
      <c r="AD413" s="13"/>
      <c r="AE413" s="13"/>
      <c r="AF413" s="13"/>
      <c r="AJ413" s="13"/>
      <c r="AK413" s="13"/>
      <c r="AL413" s="13"/>
      <c r="AM413" s="13"/>
      <c r="AN413" s="13"/>
      <c r="AO413" s="13"/>
      <c r="AP413" s="13"/>
      <c r="AQ413" s="13"/>
      <c r="AR413" s="13"/>
    </row>
    <row r="414" spans="30:44" x14ac:dyDescent="0.3">
      <c r="AD414" s="13"/>
      <c r="AE414" s="13"/>
      <c r="AF414" s="13"/>
      <c r="AJ414" s="13"/>
      <c r="AK414" s="13"/>
      <c r="AL414" s="13"/>
      <c r="AM414" s="13"/>
      <c r="AN414" s="13"/>
      <c r="AO414" s="13"/>
      <c r="AP414" s="13"/>
      <c r="AQ414" s="13"/>
      <c r="AR414" s="13"/>
    </row>
    <row r="415" spans="30:44" x14ac:dyDescent="0.3">
      <c r="AD415" s="13"/>
      <c r="AE415" s="13"/>
      <c r="AF415" s="13"/>
      <c r="AJ415" s="13"/>
      <c r="AK415" s="13"/>
      <c r="AL415" s="13"/>
      <c r="AM415" s="13"/>
      <c r="AN415" s="13"/>
      <c r="AO415" s="13"/>
      <c r="AP415" s="13"/>
      <c r="AQ415" s="13"/>
      <c r="AR415" s="13"/>
    </row>
    <row r="416" spans="30:44" x14ac:dyDescent="0.3">
      <c r="AD416" s="13"/>
      <c r="AE416" s="13"/>
      <c r="AF416" s="13"/>
      <c r="AJ416" s="13"/>
      <c r="AK416" s="13"/>
      <c r="AL416" s="13"/>
      <c r="AM416" s="13"/>
      <c r="AN416" s="13"/>
      <c r="AO416" s="13"/>
      <c r="AP416" s="13"/>
      <c r="AQ416" s="13"/>
      <c r="AR416" s="13"/>
    </row>
    <row r="417" spans="30:44" x14ac:dyDescent="0.3">
      <c r="AD417" s="13"/>
      <c r="AE417" s="13"/>
      <c r="AF417" s="13"/>
      <c r="AJ417" s="13"/>
      <c r="AK417" s="13"/>
      <c r="AL417" s="13"/>
      <c r="AM417" s="13"/>
      <c r="AN417" s="13"/>
      <c r="AO417" s="13"/>
      <c r="AP417" s="13"/>
      <c r="AQ417" s="13"/>
      <c r="AR417" s="13"/>
    </row>
    <row r="418" spans="30:44" x14ac:dyDescent="0.3">
      <c r="AD418" s="13"/>
      <c r="AE418" s="13"/>
      <c r="AF418" s="13"/>
      <c r="AJ418" s="13"/>
      <c r="AK418" s="13"/>
      <c r="AL418" s="13"/>
      <c r="AM418" s="13"/>
      <c r="AN418" s="13"/>
      <c r="AO418" s="13"/>
      <c r="AP418" s="13"/>
      <c r="AQ418" s="13"/>
      <c r="AR418" s="13"/>
    </row>
    <row r="419" spans="30:44" x14ac:dyDescent="0.3">
      <c r="AD419" s="13"/>
      <c r="AE419" s="13"/>
      <c r="AF419" s="13"/>
      <c r="AJ419" s="13"/>
      <c r="AK419" s="13"/>
      <c r="AL419" s="13"/>
      <c r="AM419" s="13"/>
      <c r="AN419" s="13"/>
      <c r="AO419" s="13"/>
      <c r="AP419" s="13"/>
      <c r="AQ419" s="13"/>
      <c r="AR419" s="13"/>
    </row>
    <row r="420" spans="30:44" x14ac:dyDescent="0.3">
      <c r="AD420" s="13"/>
      <c r="AE420" s="13"/>
      <c r="AF420" s="13"/>
      <c r="AJ420" s="13"/>
      <c r="AK420" s="13"/>
      <c r="AL420" s="13"/>
      <c r="AM420" s="13"/>
      <c r="AN420" s="13"/>
      <c r="AO420" s="13"/>
      <c r="AP420" s="13"/>
      <c r="AQ420" s="13"/>
      <c r="AR420" s="13"/>
    </row>
    <row r="421" spans="30:44" x14ac:dyDescent="0.3">
      <c r="AD421" s="13"/>
      <c r="AE421" s="13"/>
      <c r="AF421" s="13"/>
      <c r="AJ421" s="13"/>
      <c r="AK421" s="13"/>
      <c r="AL421" s="13"/>
      <c r="AM421" s="13"/>
      <c r="AN421" s="13"/>
      <c r="AO421" s="13"/>
      <c r="AP421" s="13"/>
      <c r="AQ421" s="13"/>
      <c r="AR421" s="13"/>
    </row>
    <row r="422" spans="30:44" x14ac:dyDescent="0.3">
      <c r="AD422" s="13"/>
      <c r="AE422" s="13"/>
      <c r="AF422" s="13"/>
      <c r="AJ422" s="13"/>
      <c r="AK422" s="13"/>
      <c r="AL422" s="13"/>
      <c r="AM422" s="13"/>
      <c r="AN422" s="13"/>
      <c r="AO422" s="13"/>
      <c r="AP422" s="13"/>
      <c r="AQ422" s="13"/>
      <c r="AR422" s="13"/>
    </row>
    <row r="423" spans="30:44" x14ac:dyDescent="0.3">
      <c r="AD423" s="13"/>
      <c r="AE423" s="13"/>
      <c r="AF423" s="13"/>
      <c r="AJ423" s="13"/>
      <c r="AK423" s="13"/>
      <c r="AL423" s="13"/>
      <c r="AM423" s="13"/>
      <c r="AN423" s="13"/>
      <c r="AO423" s="13"/>
      <c r="AP423" s="13"/>
      <c r="AQ423" s="13"/>
      <c r="AR423" s="13"/>
    </row>
    <row r="424" spans="30:44" x14ac:dyDescent="0.3">
      <c r="AD424" s="13"/>
      <c r="AE424" s="13"/>
      <c r="AF424" s="13"/>
      <c r="AJ424" s="13"/>
      <c r="AK424" s="13"/>
      <c r="AL424" s="13"/>
      <c r="AM424" s="13"/>
      <c r="AN424" s="13"/>
      <c r="AO424" s="13"/>
      <c r="AP424" s="13"/>
      <c r="AQ424" s="13"/>
      <c r="AR424" s="13"/>
    </row>
    <row r="425" spans="30:44" x14ac:dyDescent="0.3">
      <c r="AD425" s="13"/>
      <c r="AE425" s="13"/>
      <c r="AF425" s="13"/>
      <c r="AJ425" s="13"/>
      <c r="AK425" s="13"/>
      <c r="AL425" s="13"/>
      <c r="AM425" s="13"/>
      <c r="AN425" s="13"/>
      <c r="AO425" s="13"/>
      <c r="AP425" s="13"/>
      <c r="AQ425" s="13"/>
      <c r="AR425" s="13"/>
    </row>
    <row r="426" spans="30:44" x14ac:dyDescent="0.3">
      <c r="AD426" s="13"/>
      <c r="AE426" s="13"/>
      <c r="AF426" s="13"/>
      <c r="AJ426" s="13"/>
      <c r="AK426" s="13"/>
      <c r="AL426" s="13"/>
      <c r="AM426" s="13"/>
      <c r="AN426" s="13"/>
      <c r="AO426" s="13"/>
      <c r="AP426" s="13"/>
      <c r="AQ426" s="13"/>
      <c r="AR426" s="13"/>
    </row>
    <row r="427" spans="30:44" x14ac:dyDescent="0.3">
      <c r="AD427" s="13"/>
      <c r="AE427" s="13"/>
      <c r="AF427" s="13"/>
      <c r="AJ427" s="13"/>
      <c r="AK427" s="13"/>
      <c r="AL427" s="13"/>
      <c r="AM427" s="13"/>
      <c r="AN427" s="13"/>
      <c r="AO427" s="13"/>
      <c r="AP427" s="13"/>
      <c r="AQ427" s="13"/>
      <c r="AR427" s="13"/>
    </row>
    <row r="428" spans="30:44" x14ac:dyDescent="0.3">
      <c r="AD428" s="13"/>
      <c r="AE428" s="13"/>
      <c r="AF428" s="13"/>
      <c r="AJ428" s="13"/>
      <c r="AK428" s="13"/>
      <c r="AL428" s="13"/>
      <c r="AM428" s="13"/>
      <c r="AN428" s="13"/>
      <c r="AO428" s="13"/>
      <c r="AP428" s="13"/>
      <c r="AQ428" s="13"/>
      <c r="AR428" s="13"/>
    </row>
    <row r="429" spans="30:44" x14ac:dyDescent="0.3">
      <c r="AD429" s="13"/>
      <c r="AE429" s="13"/>
      <c r="AF429" s="13"/>
      <c r="AJ429" s="13"/>
      <c r="AK429" s="13"/>
      <c r="AL429" s="13"/>
      <c r="AM429" s="13"/>
      <c r="AN429" s="13"/>
      <c r="AO429" s="13"/>
      <c r="AP429" s="13"/>
      <c r="AQ429" s="13"/>
      <c r="AR429" s="13"/>
    </row>
    <row r="430" spans="30:44" x14ac:dyDescent="0.3">
      <c r="AD430" s="13"/>
      <c r="AE430" s="13"/>
      <c r="AF430" s="13"/>
      <c r="AJ430" s="13"/>
      <c r="AK430" s="13"/>
      <c r="AL430" s="13"/>
      <c r="AM430" s="13"/>
      <c r="AN430" s="13"/>
      <c r="AO430" s="13"/>
      <c r="AP430" s="13"/>
      <c r="AQ430" s="13"/>
      <c r="AR430" s="13"/>
    </row>
    <row r="431" spans="30:44" x14ac:dyDescent="0.3">
      <c r="AD431" s="13"/>
      <c r="AE431" s="13"/>
      <c r="AF431" s="13"/>
      <c r="AJ431" s="13"/>
      <c r="AK431" s="13"/>
      <c r="AL431" s="13"/>
      <c r="AM431" s="13"/>
      <c r="AN431" s="13"/>
      <c r="AO431" s="13"/>
      <c r="AP431" s="13"/>
      <c r="AQ431" s="13"/>
      <c r="AR431" s="13"/>
    </row>
    <row r="432" spans="30:44" x14ac:dyDescent="0.3">
      <c r="AD432" s="13"/>
      <c r="AE432" s="13"/>
      <c r="AF432" s="13"/>
      <c r="AJ432" s="13"/>
      <c r="AK432" s="13"/>
      <c r="AL432" s="13"/>
      <c r="AM432" s="13"/>
      <c r="AN432" s="13"/>
      <c r="AO432" s="13"/>
      <c r="AP432" s="13"/>
      <c r="AQ432" s="13"/>
      <c r="AR432" s="13"/>
    </row>
    <row r="433" spans="30:44" x14ac:dyDescent="0.3">
      <c r="AD433" s="13"/>
      <c r="AE433" s="13"/>
      <c r="AF433" s="13"/>
      <c r="AJ433" s="13"/>
      <c r="AK433" s="13"/>
      <c r="AL433" s="13"/>
      <c r="AM433" s="13"/>
      <c r="AN433" s="13"/>
      <c r="AO433" s="13"/>
      <c r="AP433" s="13"/>
      <c r="AQ433" s="13"/>
      <c r="AR433" s="13"/>
    </row>
    <row r="434" spans="30:44" x14ac:dyDescent="0.3">
      <c r="AD434" s="13"/>
      <c r="AE434" s="13"/>
      <c r="AF434" s="13"/>
      <c r="AJ434" s="13"/>
      <c r="AK434" s="13"/>
      <c r="AL434" s="13"/>
      <c r="AM434" s="13"/>
      <c r="AN434" s="13"/>
      <c r="AO434" s="13"/>
      <c r="AP434" s="13"/>
      <c r="AQ434" s="13"/>
      <c r="AR434" s="13"/>
    </row>
    <row r="435" spans="30:44" x14ac:dyDescent="0.3">
      <c r="AD435" s="13"/>
      <c r="AE435" s="13"/>
      <c r="AF435" s="13"/>
      <c r="AJ435" s="13"/>
      <c r="AK435" s="13"/>
      <c r="AL435" s="13"/>
      <c r="AM435" s="13"/>
      <c r="AN435" s="13"/>
      <c r="AO435" s="13"/>
      <c r="AP435" s="13"/>
      <c r="AQ435" s="13"/>
      <c r="AR435" s="13"/>
    </row>
    <row r="436" spans="30:44" x14ac:dyDescent="0.3">
      <c r="AD436" s="13"/>
      <c r="AE436" s="13"/>
      <c r="AF436" s="13"/>
      <c r="AJ436" s="13"/>
      <c r="AK436" s="13"/>
      <c r="AL436" s="13"/>
      <c r="AM436" s="13"/>
      <c r="AN436" s="13"/>
      <c r="AO436" s="13"/>
      <c r="AP436" s="13"/>
      <c r="AQ436" s="13"/>
      <c r="AR436" s="13"/>
    </row>
    <row r="437" spans="30:44" x14ac:dyDescent="0.3">
      <c r="AD437" s="13"/>
      <c r="AE437" s="13"/>
      <c r="AF437" s="13"/>
      <c r="AJ437" s="13"/>
      <c r="AK437" s="13"/>
      <c r="AL437" s="13"/>
      <c r="AM437" s="13"/>
      <c r="AN437" s="13"/>
      <c r="AO437" s="13"/>
      <c r="AP437" s="13"/>
      <c r="AQ437" s="13"/>
      <c r="AR437" s="13"/>
    </row>
    <row r="438" spans="30:44" x14ac:dyDescent="0.3">
      <c r="AD438" s="13"/>
      <c r="AE438" s="13"/>
      <c r="AF438" s="13"/>
      <c r="AJ438" s="13"/>
      <c r="AK438" s="13"/>
      <c r="AL438" s="13"/>
      <c r="AM438" s="13"/>
      <c r="AN438" s="13"/>
      <c r="AO438" s="13"/>
      <c r="AP438" s="13"/>
      <c r="AQ438" s="13"/>
      <c r="AR438" s="13"/>
    </row>
    <row r="439" spans="30:44" x14ac:dyDescent="0.3">
      <c r="AD439" s="13"/>
      <c r="AE439" s="13"/>
      <c r="AF439" s="13"/>
      <c r="AJ439" s="13"/>
      <c r="AK439" s="13"/>
      <c r="AL439" s="13"/>
      <c r="AM439" s="13"/>
      <c r="AN439" s="13"/>
      <c r="AO439" s="13"/>
      <c r="AP439" s="13"/>
      <c r="AQ439" s="13"/>
      <c r="AR439" s="13"/>
    </row>
    <row r="440" spans="30:44" x14ac:dyDescent="0.3">
      <c r="AD440" s="13"/>
      <c r="AE440" s="13"/>
      <c r="AF440" s="13"/>
      <c r="AJ440" s="13"/>
      <c r="AK440" s="13"/>
      <c r="AL440" s="13"/>
      <c r="AM440" s="13"/>
      <c r="AN440" s="13"/>
      <c r="AO440" s="13"/>
      <c r="AP440" s="13"/>
      <c r="AQ440" s="13"/>
      <c r="AR440" s="13"/>
    </row>
    <row r="441" spans="30:44" x14ac:dyDescent="0.3">
      <c r="AD441" s="13"/>
      <c r="AE441" s="13"/>
      <c r="AF441" s="13"/>
      <c r="AJ441" s="13"/>
      <c r="AK441" s="13"/>
      <c r="AL441" s="13"/>
      <c r="AM441" s="13"/>
      <c r="AN441" s="13"/>
      <c r="AO441" s="13"/>
      <c r="AP441" s="13"/>
      <c r="AQ441" s="13"/>
      <c r="AR441" s="13"/>
    </row>
    <row r="442" spans="30:44" x14ac:dyDescent="0.3">
      <c r="AD442" s="13"/>
      <c r="AE442" s="13"/>
      <c r="AF442" s="13"/>
      <c r="AJ442" s="13"/>
      <c r="AK442" s="13"/>
      <c r="AL442" s="13"/>
      <c r="AM442" s="13"/>
      <c r="AN442" s="13"/>
      <c r="AO442" s="13"/>
      <c r="AP442" s="13"/>
      <c r="AQ442" s="13"/>
      <c r="AR442" s="13"/>
    </row>
    <row r="443" spans="30:44" x14ac:dyDescent="0.3">
      <c r="AD443" s="13"/>
      <c r="AE443" s="13"/>
      <c r="AF443" s="13"/>
      <c r="AJ443" s="13"/>
      <c r="AK443" s="13"/>
      <c r="AL443" s="13"/>
      <c r="AM443" s="13"/>
      <c r="AN443" s="13"/>
      <c r="AO443" s="13"/>
      <c r="AP443" s="13"/>
      <c r="AQ443" s="13"/>
      <c r="AR443" s="13"/>
    </row>
    <row r="444" spans="30:44" x14ac:dyDescent="0.3">
      <c r="AD444" s="13"/>
      <c r="AE444" s="13"/>
      <c r="AF444" s="13"/>
      <c r="AJ444" s="13"/>
      <c r="AK444" s="13"/>
      <c r="AL444" s="13"/>
      <c r="AM444" s="13"/>
      <c r="AN444" s="13"/>
      <c r="AO444" s="13"/>
      <c r="AP444" s="13"/>
      <c r="AQ444" s="13"/>
      <c r="AR444" s="13"/>
    </row>
    <row r="445" spans="30:44" x14ac:dyDescent="0.3">
      <c r="AD445" s="13"/>
      <c r="AE445" s="13"/>
      <c r="AF445" s="13"/>
      <c r="AJ445" s="13"/>
      <c r="AK445" s="13"/>
      <c r="AL445" s="13"/>
      <c r="AM445" s="13"/>
      <c r="AN445" s="13"/>
      <c r="AO445" s="13"/>
      <c r="AP445" s="13"/>
      <c r="AQ445" s="13"/>
      <c r="AR445" s="13"/>
    </row>
    <row r="446" spans="30:44" x14ac:dyDescent="0.3">
      <c r="AD446" s="13"/>
      <c r="AE446" s="13"/>
      <c r="AF446" s="13"/>
      <c r="AJ446" s="13"/>
      <c r="AK446" s="13"/>
      <c r="AL446" s="13"/>
      <c r="AM446" s="13"/>
      <c r="AN446" s="13"/>
      <c r="AO446" s="13"/>
      <c r="AP446" s="13"/>
      <c r="AQ446" s="13"/>
      <c r="AR446" s="13"/>
    </row>
    <row r="447" spans="30:44" x14ac:dyDescent="0.3">
      <c r="AD447" s="13"/>
      <c r="AE447" s="13"/>
      <c r="AF447" s="13"/>
      <c r="AJ447" s="13"/>
      <c r="AK447" s="13"/>
      <c r="AL447" s="13"/>
      <c r="AM447" s="13"/>
      <c r="AN447" s="13"/>
      <c r="AO447" s="13"/>
      <c r="AP447" s="13"/>
      <c r="AQ447" s="13"/>
      <c r="AR447" s="13"/>
    </row>
    <row r="448" spans="30:44" x14ac:dyDescent="0.3">
      <c r="AD448" s="13"/>
      <c r="AE448" s="13"/>
      <c r="AF448" s="13"/>
      <c r="AJ448" s="13"/>
      <c r="AK448" s="13"/>
      <c r="AL448" s="13"/>
      <c r="AM448" s="13"/>
      <c r="AN448" s="13"/>
      <c r="AO448" s="13"/>
      <c r="AP448" s="13"/>
      <c r="AQ448" s="13"/>
      <c r="AR448" s="13"/>
    </row>
    <row r="449" spans="30:44" x14ac:dyDescent="0.3">
      <c r="AD449" s="13"/>
      <c r="AE449" s="13"/>
      <c r="AF449" s="13"/>
      <c r="AJ449" s="13"/>
      <c r="AK449" s="13"/>
      <c r="AL449" s="13"/>
      <c r="AM449" s="13"/>
      <c r="AN449" s="13"/>
      <c r="AO449" s="13"/>
      <c r="AP449" s="13"/>
      <c r="AQ449" s="13"/>
      <c r="AR449" s="13"/>
    </row>
    <row r="450" spans="30:44" x14ac:dyDescent="0.3">
      <c r="AD450" s="13"/>
      <c r="AE450" s="13"/>
      <c r="AF450" s="13"/>
      <c r="AJ450" s="13"/>
      <c r="AK450" s="13"/>
      <c r="AL450" s="13"/>
      <c r="AM450" s="13"/>
      <c r="AN450" s="13"/>
      <c r="AO450" s="13"/>
      <c r="AP450" s="13"/>
      <c r="AQ450" s="13"/>
      <c r="AR450" s="13"/>
    </row>
    <row r="451" spans="30:44" x14ac:dyDescent="0.3">
      <c r="AD451" s="13"/>
      <c r="AE451" s="13"/>
      <c r="AF451" s="13"/>
      <c r="AJ451" s="13"/>
      <c r="AK451" s="13"/>
      <c r="AL451" s="13"/>
      <c r="AM451" s="13"/>
      <c r="AN451" s="13"/>
      <c r="AO451" s="13"/>
      <c r="AP451" s="13"/>
      <c r="AQ451" s="13"/>
      <c r="AR451" s="13"/>
    </row>
    <row r="452" spans="30:44" x14ac:dyDescent="0.3">
      <c r="AD452" s="13"/>
      <c r="AE452" s="13"/>
      <c r="AF452" s="13"/>
      <c r="AJ452" s="13"/>
      <c r="AK452" s="13"/>
      <c r="AL452" s="13"/>
      <c r="AM452" s="13"/>
      <c r="AN452" s="13"/>
      <c r="AO452" s="13"/>
      <c r="AP452" s="13"/>
      <c r="AQ452" s="13"/>
      <c r="AR452" s="13"/>
    </row>
    <row r="453" spans="30:44" x14ac:dyDescent="0.3">
      <c r="AD453" s="13"/>
      <c r="AE453" s="13"/>
      <c r="AF453" s="13"/>
      <c r="AJ453" s="13"/>
      <c r="AK453" s="13"/>
      <c r="AL453" s="13"/>
      <c r="AM453" s="13"/>
      <c r="AN453" s="13"/>
      <c r="AO453" s="13"/>
      <c r="AP453" s="13"/>
      <c r="AQ453" s="13"/>
      <c r="AR453" s="13"/>
    </row>
    <row r="454" spans="30:44" x14ac:dyDescent="0.3">
      <c r="AD454" s="13"/>
      <c r="AE454" s="13"/>
      <c r="AF454" s="13"/>
      <c r="AJ454" s="13"/>
      <c r="AK454" s="13"/>
      <c r="AL454" s="13"/>
      <c r="AM454" s="13"/>
      <c r="AN454" s="13"/>
      <c r="AO454" s="13"/>
      <c r="AP454" s="13"/>
      <c r="AQ454" s="13"/>
      <c r="AR454" s="13"/>
    </row>
    <row r="455" spans="30:44" x14ac:dyDescent="0.3">
      <c r="AD455" s="13"/>
      <c r="AE455" s="13"/>
      <c r="AF455" s="13"/>
      <c r="AJ455" s="13"/>
      <c r="AK455" s="13"/>
      <c r="AL455" s="13"/>
      <c r="AM455" s="13"/>
      <c r="AN455" s="13"/>
      <c r="AO455" s="13"/>
      <c r="AP455" s="13"/>
      <c r="AQ455" s="13"/>
      <c r="AR455" s="13"/>
    </row>
    <row r="456" spans="30:44" x14ac:dyDescent="0.3">
      <c r="AD456" s="13"/>
      <c r="AE456" s="13"/>
      <c r="AF456" s="13"/>
      <c r="AJ456" s="13"/>
      <c r="AK456" s="13"/>
      <c r="AL456" s="13"/>
      <c r="AM456" s="13"/>
      <c r="AN456" s="13"/>
      <c r="AO456" s="13"/>
      <c r="AP456" s="13"/>
      <c r="AQ456" s="13"/>
      <c r="AR456" s="13"/>
    </row>
    <row r="457" spans="30:44" x14ac:dyDescent="0.3">
      <c r="AD457" s="13"/>
      <c r="AE457" s="13"/>
      <c r="AF457" s="13"/>
      <c r="AJ457" s="13"/>
      <c r="AK457" s="13"/>
      <c r="AL457" s="13"/>
      <c r="AM457" s="13"/>
      <c r="AN457" s="13"/>
      <c r="AO457" s="13"/>
      <c r="AP457" s="13"/>
      <c r="AQ457" s="13"/>
      <c r="AR457" s="13"/>
    </row>
    <row r="458" spans="30:44" x14ac:dyDescent="0.3">
      <c r="AD458" s="13"/>
      <c r="AE458" s="13"/>
      <c r="AF458" s="13"/>
      <c r="AJ458" s="13"/>
      <c r="AK458" s="13"/>
      <c r="AL458" s="13"/>
      <c r="AM458" s="13"/>
      <c r="AN458" s="13"/>
      <c r="AO458" s="13"/>
      <c r="AP458" s="13"/>
      <c r="AQ458" s="13"/>
      <c r="AR458" s="13"/>
    </row>
    <row r="459" spans="30:44" x14ac:dyDescent="0.3">
      <c r="AD459" s="13"/>
      <c r="AE459" s="13"/>
      <c r="AF459" s="13"/>
      <c r="AJ459" s="13"/>
      <c r="AK459" s="13"/>
      <c r="AL459" s="13"/>
      <c r="AM459" s="13"/>
      <c r="AN459" s="13"/>
      <c r="AO459" s="13"/>
      <c r="AP459" s="13"/>
      <c r="AQ459" s="13"/>
      <c r="AR459" s="13"/>
    </row>
    <row r="460" spans="30:44" x14ac:dyDescent="0.3">
      <c r="AD460" s="13"/>
      <c r="AE460" s="13"/>
      <c r="AF460" s="13"/>
      <c r="AJ460" s="13"/>
      <c r="AK460" s="13"/>
      <c r="AL460" s="13"/>
      <c r="AM460" s="13"/>
      <c r="AN460" s="13"/>
      <c r="AO460" s="13"/>
      <c r="AP460" s="13"/>
      <c r="AQ460" s="13"/>
      <c r="AR460" s="13"/>
    </row>
    <row r="461" spans="30:44" x14ac:dyDescent="0.3">
      <c r="AD461" s="13"/>
      <c r="AE461" s="13"/>
      <c r="AF461" s="13"/>
      <c r="AJ461" s="13"/>
      <c r="AK461" s="13"/>
      <c r="AL461" s="13"/>
      <c r="AM461" s="13"/>
      <c r="AN461" s="13"/>
      <c r="AO461" s="13"/>
      <c r="AP461" s="13"/>
      <c r="AQ461" s="13"/>
      <c r="AR461" s="13"/>
    </row>
    <row r="462" spans="30:44" x14ac:dyDescent="0.3">
      <c r="AD462" s="13"/>
      <c r="AE462" s="13"/>
      <c r="AF462" s="13"/>
      <c r="AJ462" s="13"/>
      <c r="AK462" s="13"/>
      <c r="AL462" s="13"/>
      <c r="AM462" s="13"/>
      <c r="AN462" s="13"/>
      <c r="AO462" s="13"/>
      <c r="AP462" s="13"/>
      <c r="AQ462" s="13"/>
      <c r="AR462" s="13"/>
    </row>
    <row r="463" spans="30:44" x14ac:dyDescent="0.3">
      <c r="AD463" s="13"/>
      <c r="AE463" s="13"/>
      <c r="AF463" s="13"/>
      <c r="AJ463" s="13"/>
      <c r="AK463" s="13"/>
      <c r="AL463" s="13"/>
      <c r="AM463" s="13"/>
      <c r="AN463" s="13"/>
      <c r="AO463" s="13"/>
      <c r="AP463" s="13"/>
      <c r="AQ463" s="13"/>
      <c r="AR463" s="13"/>
    </row>
    <row r="464" spans="30:44" x14ac:dyDescent="0.3">
      <c r="AD464" s="13"/>
      <c r="AE464" s="13"/>
      <c r="AF464" s="13"/>
      <c r="AJ464" s="13"/>
      <c r="AK464" s="13"/>
      <c r="AL464" s="13"/>
      <c r="AM464" s="13"/>
      <c r="AN464" s="13"/>
      <c r="AO464" s="13"/>
      <c r="AP464" s="13"/>
      <c r="AQ464" s="13"/>
      <c r="AR464" s="13"/>
    </row>
    <row r="465" spans="30:44" x14ac:dyDescent="0.3">
      <c r="AD465" s="13"/>
      <c r="AE465" s="13"/>
      <c r="AF465" s="13"/>
      <c r="AJ465" s="13"/>
      <c r="AK465" s="13"/>
      <c r="AL465" s="13"/>
      <c r="AM465" s="13"/>
      <c r="AN465" s="13"/>
      <c r="AO465" s="13"/>
      <c r="AP465" s="13"/>
      <c r="AQ465" s="13"/>
      <c r="AR465" s="13"/>
    </row>
    <row r="466" spans="30:44" x14ac:dyDescent="0.3">
      <c r="AD466" s="13"/>
      <c r="AE466" s="13"/>
      <c r="AF466" s="13"/>
      <c r="AJ466" s="13"/>
      <c r="AK466" s="13"/>
      <c r="AL466" s="13"/>
      <c r="AM466" s="13"/>
      <c r="AN466" s="13"/>
      <c r="AO466" s="13"/>
      <c r="AP466" s="13"/>
      <c r="AQ466" s="13"/>
      <c r="AR466" s="13"/>
    </row>
    <row r="467" spans="30:44" x14ac:dyDescent="0.3">
      <c r="AD467" s="13"/>
      <c r="AE467" s="13"/>
      <c r="AF467" s="13"/>
      <c r="AJ467" s="13"/>
      <c r="AK467" s="13"/>
      <c r="AL467" s="13"/>
      <c r="AM467" s="13"/>
      <c r="AN467" s="13"/>
      <c r="AO467" s="13"/>
      <c r="AP467" s="13"/>
      <c r="AQ467" s="13"/>
      <c r="AR467" s="13"/>
    </row>
    <row r="468" spans="30:44" x14ac:dyDescent="0.3">
      <c r="AD468" s="13"/>
      <c r="AE468" s="13"/>
      <c r="AF468" s="13"/>
      <c r="AJ468" s="13"/>
      <c r="AK468" s="13"/>
      <c r="AL468" s="13"/>
      <c r="AM468" s="13"/>
      <c r="AN468" s="13"/>
      <c r="AO468" s="13"/>
      <c r="AP468" s="13"/>
      <c r="AQ468" s="13"/>
      <c r="AR468" s="13"/>
    </row>
    <row r="469" spans="30:44" x14ac:dyDescent="0.3">
      <c r="AD469" s="13"/>
      <c r="AE469" s="13"/>
      <c r="AF469" s="13"/>
      <c r="AJ469" s="13"/>
      <c r="AK469" s="13"/>
      <c r="AL469" s="13"/>
      <c r="AM469" s="13"/>
      <c r="AN469" s="13"/>
      <c r="AO469" s="13"/>
      <c r="AP469" s="13"/>
      <c r="AQ469" s="13"/>
      <c r="AR469" s="13"/>
    </row>
    <row r="470" spans="30:44" x14ac:dyDescent="0.3">
      <c r="AD470" s="13"/>
      <c r="AE470" s="13"/>
      <c r="AF470" s="13"/>
      <c r="AJ470" s="13"/>
      <c r="AK470" s="13"/>
      <c r="AL470" s="13"/>
      <c r="AM470" s="13"/>
      <c r="AN470" s="13"/>
      <c r="AO470" s="13"/>
      <c r="AP470" s="13"/>
      <c r="AQ470" s="13"/>
      <c r="AR470" s="13"/>
    </row>
    <row r="471" spans="30:44" x14ac:dyDescent="0.3">
      <c r="AD471" s="13"/>
      <c r="AE471" s="13"/>
      <c r="AF471" s="13"/>
      <c r="AJ471" s="13"/>
      <c r="AK471" s="13"/>
      <c r="AL471" s="13"/>
      <c r="AM471" s="13"/>
      <c r="AN471" s="13"/>
      <c r="AO471" s="13"/>
      <c r="AP471" s="13"/>
      <c r="AQ471" s="13"/>
      <c r="AR471" s="13"/>
    </row>
    <row r="472" spans="30:44" x14ac:dyDescent="0.3">
      <c r="AD472" s="13"/>
      <c r="AE472" s="13"/>
      <c r="AF472" s="13"/>
      <c r="AJ472" s="13"/>
      <c r="AK472" s="13"/>
      <c r="AL472" s="13"/>
      <c r="AM472" s="13"/>
      <c r="AN472" s="13"/>
      <c r="AO472" s="13"/>
      <c r="AP472" s="13"/>
      <c r="AQ472" s="13"/>
      <c r="AR472" s="13"/>
    </row>
    <row r="473" spans="30:44" x14ac:dyDescent="0.3">
      <c r="AD473" s="13"/>
      <c r="AE473" s="13"/>
      <c r="AF473" s="13"/>
      <c r="AJ473" s="13"/>
      <c r="AK473" s="13"/>
      <c r="AL473" s="13"/>
      <c r="AM473" s="13"/>
      <c r="AN473" s="13"/>
      <c r="AO473" s="13"/>
      <c r="AP473" s="13"/>
      <c r="AQ473" s="13"/>
      <c r="AR473" s="13"/>
    </row>
    <row r="474" spans="30:44" x14ac:dyDescent="0.3">
      <c r="AD474" s="13"/>
      <c r="AE474" s="13"/>
      <c r="AF474" s="13"/>
      <c r="AJ474" s="13"/>
      <c r="AK474" s="13"/>
      <c r="AL474" s="13"/>
      <c r="AM474" s="13"/>
      <c r="AN474" s="13"/>
      <c r="AO474" s="13"/>
      <c r="AP474" s="13"/>
      <c r="AQ474" s="13"/>
      <c r="AR474" s="13"/>
    </row>
    <row r="475" spans="30:44" x14ac:dyDescent="0.3">
      <c r="AD475" s="13"/>
      <c r="AE475" s="13"/>
      <c r="AF475" s="13"/>
      <c r="AJ475" s="13"/>
      <c r="AK475" s="13"/>
      <c r="AL475" s="13"/>
      <c r="AM475" s="13"/>
      <c r="AN475" s="13"/>
      <c r="AO475" s="13"/>
      <c r="AP475" s="13"/>
      <c r="AQ475" s="13"/>
      <c r="AR475" s="13"/>
    </row>
    <row r="476" spans="30:44" x14ac:dyDescent="0.3">
      <c r="AD476" s="13"/>
      <c r="AE476" s="13"/>
      <c r="AF476" s="13"/>
      <c r="AJ476" s="13"/>
      <c r="AK476" s="13"/>
      <c r="AL476" s="13"/>
      <c r="AM476" s="13"/>
      <c r="AN476" s="13"/>
      <c r="AO476" s="13"/>
      <c r="AP476" s="13"/>
      <c r="AQ476" s="13"/>
      <c r="AR476" s="13"/>
    </row>
    <row r="477" spans="30:44" x14ac:dyDescent="0.3">
      <c r="AD477" s="13"/>
      <c r="AE477" s="13"/>
      <c r="AF477" s="13"/>
      <c r="AJ477" s="13"/>
      <c r="AK477" s="13"/>
      <c r="AL477" s="13"/>
      <c r="AM477" s="13"/>
      <c r="AN477" s="13"/>
      <c r="AO477" s="13"/>
      <c r="AP477" s="13"/>
      <c r="AQ477" s="13"/>
      <c r="AR477" s="13"/>
    </row>
    <row r="478" spans="30:44" x14ac:dyDescent="0.3">
      <c r="AD478" s="13"/>
      <c r="AE478" s="13"/>
      <c r="AF478" s="13"/>
      <c r="AJ478" s="13"/>
      <c r="AK478" s="13"/>
      <c r="AL478" s="13"/>
      <c r="AM478" s="13"/>
      <c r="AN478" s="13"/>
      <c r="AO478" s="13"/>
      <c r="AP478" s="13"/>
      <c r="AQ478" s="13"/>
      <c r="AR478" s="13"/>
    </row>
    <row r="479" spans="30:44" x14ac:dyDescent="0.3">
      <c r="AD479" s="13"/>
      <c r="AE479" s="13"/>
      <c r="AF479" s="13"/>
      <c r="AJ479" s="13"/>
      <c r="AK479" s="13"/>
      <c r="AL479" s="13"/>
      <c r="AM479" s="13"/>
      <c r="AN479" s="13"/>
      <c r="AO479" s="13"/>
      <c r="AP479" s="13"/>
      <c r="AQ479" s="13"/>
      <c r="AR479" s="13"/>
    </row>
    <row r="480" spans="30:44" x14ac:dyDescent="0.3">
      <c r="AD480" s="13"/>
      <c r="AE480" s="13"/>
      <c r="AF480" s="13"/>
      <c r="AJ480" s="13"/>
      <c r="AK480" s="13"/>
      <c r="AL480" s="13"/>
      <c r="AM480" s="13"/>
      <c r="AN480" s="13"/>
      <c r="AO480" s="13"/>
      <c r="AP480" s="13"/>
      <c r="AQ480" s="13"/>
      <c r="AR480" s="13"/>
    </row>
    <row r="481" spans="30:44" x14ac:dyDescent="0.3">
      <c r="AD481" s="13"/>
      <c r="AE481" s="13"/>
      <c r="AF481" s="13"/>
      <c r="AJ481" s="13"/>
      <c r="AK481" s="13"/>
      <c r="AL481" s="13"/>
      <c r="AM481" s="13"/>
      <c r="AN481" s="13"/>
      <c r="AO481" s="13"/>
      <c r="AP481" s="13"/>
      <c r="AQ481" s="13"/>
      <c r="AR481" s="13"/>
    </row>
    <row r="482" spans="30:44" x14ac:dyDescent="0.3">
      <c r="AD482" s="13"/>
      <c r="AE482" s="13"/>
      <c r="AF482" s="13"/>
      <c r="AJ482" s="13"/>
      <c r="AK482" s="13"/>
      <c r="AL482" s="13"/>
      <c r="AM482" s="13"/>
      <c r="AN482" s="13"/>
      <c r="AO482" s="13"/>
      <c r="AP482" s="13"/>
      <c r="AQ482" s="13"/>
      <c r="AR482" s="13"/>
    </row>
    <row r="483" spans="30:44" x14ac:dyDescent="0.3">
      <c r="AD483" s="13"/>
      <c r="AE483" s="13"/>
      <c r="AF483" s="13"/>
      <c r="AJ483" s="13"/>
      <c r="AK483" s="13"/>
      <c r="AL483" s="13"/>
      <c r="AM483" s="13"/>
      <c r="AN483" s="13"/>
      <c r="AO483" s="13"/>
      <c r="AP483" s="13"/>
      <c r="AQ483" s="13"/>
      <c r="AR483" s="13"/>
    </row>
    <row r="484" spans="30:44" x14ac:dyDescent="0.3">
      <c r="AD484" s="13"/>
      <c r="AE484" s="13"/>
      <c r="AF484" s="13"/>
      <c r="AJ484" s="13"/>
      <c r="AK484" s="13"/>
      <c r="AL484" s="13"/>
      <c r="AM484" s="13"/>
      <c r="AN484" s="13"/>
      <c r="AO484" s="13"/>
      <c r="AP484" s="13"/>
      <c r="AQ484" s="13"/>
      <c r="AR484" s="13"/>
    </row>
    <row r="485" spans="30:44" x14ac:dyDescent="0.3">
      <c r="AD485" s="13"/>
      <c r="AE485" s="13"/>
      <c r="AF485" s="13"/>
      <c r="AJ485" s="13"/>
      <c r="AK485" s="13"/>
      <c r="AL485" s="13"/>
      <c r="AM485" s="13"/>
      <c r="AN485" s="13"/>
      <c r="AO485" s="13"/>
      <c r="AP485" s="13"/>
      <c r="AQ485" s="13"/>
      <c r="AR485" s="13"/>
    </row>
    <row r="486" spans="30:44" x14ac:dyDescent="0.3">
      <c r="AD486" s="13"/>
      <c r="AE486" s="13"/>
      <c r="AF486" s="13"/>
      <c r="AJ486" s="13"/>
      <c r="AK486" s="13"/>
      <c r="AL486" s="13"/>
      <c r="AM486" s="13"/>
      <c r="AN486" s="13"/>
      <c r="AO486" s="13"/>
      <c r="AP486" s="13"/>
      <c r="AQ486" s="13"/>
      <c r="AR486" s="13"/>
    </row>
    <row r="487" spans="30:44" x14ac:dyDescent="0.3">
      <c r="AD487" s="13"/>
      <c r="AE487" s="13"/>
      <c r="AF487" s="13"/>
      <c r="AJ487" s="13"/>
      <c r="AK487" s="13"/>
      <c r="AL487" s="13"/>
      <c r="AM487" s="13"/>
      <c r="AN487" s="13"/>
      <c r="AO487" s="13"/>
      <c r="AP487" s="13"/>
      <c r="AQ487" s="13"/>
      <c r="AR487" s="13"/>
    </row>
    <row r="488" spans="30:44" x14ac:dyDescent="0.3">
      <c r="AD488" s="13"/>
      <c r="AE488" s="13"/>
      <c r="AF488" s="13"/>
      <c r="AJ488" s="13"/>
      <c r="AK488" s="13"/>
      <c r="AL488" s="13"/>
      <c r="AM488" s="13"/>
      <c r="AN488" s="13"/>
      <c r="AO488" s="13"/>
      <c r="AP488" s="13"/>
      <c r="AQ488" s="13"/>
      <c r="AR488" s="13"/>
    </row>
    <row r="489" spans="30:44" x14ac:dyDescent="0.3">
      <c r="AD489" s="13"/>
      <c r="AE489" s="13"/>
      <c r="AF489" s="13"/>
      <c r="AJ489" s="13"/>
      <c r="AK489" s="13"/>
      <c r="AL489" s="13"/>
      <c r="AM489" s="13"/>
      <c r="AN489" s="13"/>
      <c r="AO489" s="13"/>
      <c r="AP489" s="13"/>
      <c r="AQ489" s="13"/>
      <c r="AR489" s="13"/>
    </row>
    <row r="490" spans="30:44" x14ac:dyDescent="0.3">
      <c r="AD490" s="13"/>
      <c r="AE490" s="13"/>
      <c r="AF490" s="13"/>
      <c r="AJ490" s="13"/>
      <c r="AK490" s="13"/>
      <c r="AL490" s="13"/>
      <c r="AM490" s="13"/>
      <c r="AN490" s="13"/>
      <c r="AO490" s="13"/>
      <c r="AP490" s="13"/>
      <c r="AQ490" s="13"/>
      <c r="AR490" s="13"/>
    </row>
    <row r="491" spans="30:44" x14ac:dyDescent="0.3">
      <c r="AD491" s="13"/>
      <c r="AE491" s="13"/>
      <c r="AF491" s="13"/>
      <c r="AJ491" s="13"/>
      <c r="AK491" s="13"/>
      <c r="AL491" s="13"/>
      <c r="AM491" s="13"/>
      <c r="AN491" s="13"/>
      <c r="AO491" s="13"/>
      <c r="AP491" s="13"/>
      <c r="AQ491" s="13"/>
      <c r="AR491" s="13"/>
    </row>
    <row r="492" spans="30:44" x14ac:dyDescent="0.3">
      <c r="AD492" s="13"/>
      <c r="AE492" s="13"/>
      <c r="AF492" s="13"/>
      <c r="AJ492" s="13"/>
      <c r="AK492" s="13"/>
      <c r="AL492" s="13"/>
      <c r="AM492" s="13"/>
      <c r="AN492" s="13"/>
      <c r="AO492" s="13"/>
      <c r="AP492" s="13"/>
      <c r="AQ492" s="13"/>
      <c r="AR492" s="13"/>
    </row>
    <row r="493" spans="30:44" x14ac:dyDescent="0.3">
      <c r="AD493" s="13"/>
      <c r="AE493" s="13"/>
      <c r="AF493" s="13"/>
      <c r="AJ493" s="13"/>
      <c r="AK493" s="13"/>
      <c r="AL493" s="13"/>
      <c r="AM493" s="13"/>
      <c r="AN493" s="13"/>
      <c r="AO493" s="13"/>
      <c r="AP493" s="13"/>
      <c r="AQ493" s="13"/>
      <c r="AR493" s="13"/>
    </row>
    <row r="494" spans="30:44" x14ac:dyDescent="0.3">
      <c r="AD494" s="13"/>
      <c r="AE494" s="13"/>
      <c r="AF494" s="13"/>
      <c r="AJ494" s="13"/>
      <c r="AK494" s="13"/>
      <c r="AL494" s="13"/>
      <c r="AM494" s="13"/>
      <c r="AN494" s="13"/>
      <c r="AO494" s="13"/>
      <c r="AP494" s="13"/>
      <c r="AQ494" s="13"/>
      <c r="AR494" s="13"/>
    </row>
    <row r="495" spans="30:44" x14ac:dyDescent="0.3">
      <c r="AD495" s="13"/>
      <c r="AE495" s="13"/>
      <c r="AF495" s="13"/>
      <c r="AJ495" s="13"/>
      <c r="AK495" s="13"/>
      <c r="AL495" s="13"/>
      <c r="AM495" s="13"/>
      <c r="AN495" s="13"/>
      <c r="AO495" s="13"/>
      <c r="AP495" s="13"/>
      <c r="AQ495" s="13"/>
      <c r="AR495" s="13"/>
    </row>
    <row r="496" spans="30:44" x14ac:dyDescent="0.3">
      <c r="AD496" s="13"/>
      <c r="AE496" s="13"/>
      <c r="AF496" s="13"/>
      <c r="AJ496" s="13"/>
      <c r="AK496" s="13"/>
      <c r="AL496" s="13"/>
      <c r="AM496" s="13"/>
      <c r="AN496" s="13"/>
      <c r="AO496" s="13"/>
      <c r="AP496" s="13"/>
      <c r="AQ496" s="13"/>
      <c r="AR496" s="13"/>
    </row>
    <row r="497" spans="30:44" x14ac:dyDescent="0.3">
      <c r="AD497" s="13"/>
      <c r="AE497" s="13"/>
      <c r="AF497" s="13"/>
      <c r="AJ497" s="13"/>
      <c r="AK497" s="13"/>
      <c r="AL497" s="13"/>
      <c r="AM497" s="13"/>
      <c r="AN497" s="13"/>
      <c r="AO497" s="13"/>
      <c r="AP497" s="13"/>
      <c r="AQ497" s="13"/>
      <c r="AR497" s="13"/>
    </row>
    <row r="498" spans="30:44" x14ac:dyDescent="0.3">
      <c r="AD498" s="13"/>
      <c r="AE498" s="13"/>
      <c r="AF498" s="13"/>
      <c r="AJ498" s="13"/>
      <c r="AK498" s="13"/>
      <c r="AL498" s="13"/>
      <c r="AM498" s="13"/>
      <c r="AN498" s="13"/>
      <c r="AO498" s="13"/>
      <c r="AP498" s="13"/>
      <c r="AQ498" s="13"/>
      <c r="AR498" s="13"/>
    </row>
    <row r="499" spans="30:44" x14ac:dyDescent="0.3">
      <c r="AD499" s="13"/>
      <c r="AE499" s="13"/>
      <c r="AF499" s="13"/>
      <c r="AJ499" s="13"/>
      <c r="AK499" s="13"/>
      <c r="AL499" s="13"/>
      <c r="AM499" s="13"/>
      <c r="AN499" s="13"/>
      <c r="AO499" s="13"/>
      <c r="AP499" s="13"/>
      <c r="AQ499" s="13"/>
      <c r="AR499" s="13"/>
    </row>
    <row r="500" spans="30:44" x14ac:dyDescent="0.3">
      <c r="AD500" s="13"/>
      <c r="AE500" s="13"/>
      <c r="AF500" s="13"/>
      <c r="AJ500" s="13"/>
      <c r="AK500" s="13"/>
      <c r="AL500" s="13"/>
      <c r="AM500" s="13"/>
      <c r="AN500" s="13"/>
      <c r="AO500" s="13"/>
      <c r="AP500" s="13"/>
      <c r="AQ500" s="13"/>
      <c r="AR500" s="13"/>
    </row>
    <row r="501" spans="30:44" x14ac:dyDescent="0.3">
      <c r="AD501" s="13"/>
      <c r="AE501" s="13"/>
      <c r="AF501" s="13"/>
      <c r="AJ501" s="13"/>
      <c r="AK501" s="13"/>
      <c r="AL501" s="13"/>
      <c r="AM501" s="13"/>
      <c r="AN501" s="13"/>
      <c r="AO501" s="13"/>
      <c r="AP501" s="13"/>
      <c r="AQ501" s="13"/>
      <c r="AR501" s="13"/>
    </row>
    <row r="502" spans="30:44" x14ac:dyDescent="0.3">
      <c r="AD502" s="13"/>
      <c r="AE502" s="13"/>
      <c r="AF502" s="13"/>
      <c r="AJ502" s="13"/>
      <c r="AK502" s="13"/>
      <c r="AL502" s="13"/>
      <c r="AM502" s="13"/>
      <c r="AN502" s="13"/>
      <c r="AO502" s="13"/>
      <c r="AP502" s="13"/>
      <c r="AQ502" s="13"/>
      <c r="AR502" s="13"/>
    </row>
    <row r="503" spans="30:44" x14ac:dyDescent="0.3">
      <c r="AD503" s="13"/>
      <c r="AE503" s="13"/>
      <c r="AF503" s="13"/>
      <c r="AJ503" s="13"/>
      <c r="AK503" s="13"/>
      <c r="AL503" s="13"/>
      <c r="AM503" s="13"/>
      <c r="AN503" s="13"/>
      <c r="AO503" s="13"/>
      <c r="AP503" s="13"/>
      <c r="AQ503" s="13"/>
      <c r="AR503" s="13"/>
    </row>
    <row r="504" spans="30:44" x14ac:dyDescent="0.3">
      <c r="AD504" s="13"/>
      <c r="AE504" s="13"/>
      <c r="AF504" s="13"/>
      <c r="AJ504" s="13"/>
      <c r="AK504" s="13"/>
      <c r="AL504" s="13"/>
      <c r="AM504" s="13"/>
      <c r="AN504" s="13"/>
      <c r="AO504" s="13"/>
      <c r="AP504" s="13"/>
      <c r="AQ504" s="13"/>
      <c r="AR504" s="13"/>
    </row>
    <row r="505" spans="30:44" x14ac:dyDescent="0.3">
      <c r="AD505" s="13"/>
      <c r="AE505" s="13"/>
      <c r="AF505" s="13"/>
      <c r="AJ505" s="13"/>
      <c r="AK505" s="13"/>
      <c r="AL505" s="13"/>
      <c r="AM505" s="13"/>
      <c r="AN505" s="13"/>
      <c r="AO505" s="13"/>
      <c r="AP505" s="13"/>
      <c r="AQ505" s="13"/>
      <c r="AR505" s="13"/>
    </row>
    <row r="506" spans="30:44" x14ac:dyDescent="0.3">
      <c r="AD506" s="13"/>
      <c r="AE506" s="13"/>
      <c r="AF506" s="13"/>
      <c r="AJ506" s="13"/>
      <c r="AK506" s="13"/>
      <c r="AL506" s="13"/>
      <c r="AM506" s="13"/>
      <c r="AN506" s="13"/>
      <c r="AO506" s="13"/>
      <c r="AP506" s="13"/>
      <c r="AQ506" s="13"/>
      <c r="AR506" s="13"/>
    </row>
    <row r="507" spans="30:44" x14ac:dyDescent="0.3">
      <c r="AD507" s="13"/>
      <c r="AE507" s="13"/>
      <c r="AF507" s="13"/>
      <c r="AJ507" s="13"/>
      <c r="AK507" s="13"/>
      <c r="AL507" s="13"/>
      <c r="AM507" s="13"/>
      <c r="AN507" s="13"/>
      <c r="AO507" s="13"/>
      <c r="AP507" s="13"/>
      <c r="AQ507" s="13"/>
      <c r="AR507" s="13"/>
    </row>
    <row r="508" spans="30:44" x14ac:dyDescent="0.3">
      <c r="AD508" s="13"/>
      <c r="AE508" s="13"/>
      <c r="AF508" s="13"/>
      <c r="AJ508" s="13"/>
      <c r="AK508" s="13"/>
      <c r="AL508" s="13"/>
      <c r="AM508" s="13"/>
      <c r="AN508" s="13"/>
      <c r="AO508" s="13"/>
      <c r="AP508" s="13"/>
      <c r="AQ508" s="13"/>
      <c r="AR508" s="13"/>
    </row>
    <row r="509" spans="30:44" x14ac:dyDescent="0.3">
      <c r="AD509" s="13"/>
      <c r="AE509" s="13"/>
      <c r="AF509" s="13"/>
      <c r="AJ509" s="13"/>
      <c r="AK509" s="13"/>
      <c r="AL509" s="13"/>
      <c r="AM509" s="13"/>
      <c r="AN509" s="13"/>
      <c r="AO509" s="13"/>
      <c r="AP509" s="13"/>
      <c r="AQ509" s="13"/>
      <c r="AR509" s="13"/>
    </row>
    <row r="510" spans="30:44" x14ac:dyDescent="0.3">
      <c r="AD510" s="13"/>
      <c r="AE510" s="13"/>
      <c r="AF510" s="13"/>
      <c r="AJ510" s="13"/>
      <c r="AK510" s="13"/>
      <c r="AL510" s="13"/>
      <c r="AM510" s="13"/>
      <c r="AN510" s="13"/>
      <c r="AO510" s="13"/>
      <c r="AP510" s="13"/>
      <c r="AQ510" s="13"/>
      <c r="AR510" s="13"/>
    </row>
    <row r="511" spans="30:44" x14ac:dyDescent="0.3">
      <c r="AD511" s="13"/>
      <c r="AE511" s="13"/>
      <c r="AF511" s="13"/>
      <c r="AJ511" s="13"/>
      <c r="AK511" s="13"/>
      <c r="AL511" s="13"/>
      <c r="AM511" s="13"/>
      <c r="AN511" s="13"/>
      <c r="AO511" s="13"/>
      <c r="AP511" s="13"/>
      <c r="AQ511" s="13"/>
      <c r="AR511" s="13"/>
    </row>
    <row r="512" spans="30:44" x14ac:dyDescent="0.3">
      <c r="AD512" s="13"/>
      <c r="AE512" s="13"/>
      <c r="AF512" s="13"/>
      <c r="AJ512" s="13"/>
      <c r="AK512" s="13"/>
      <c r="AL512" s="13"/>
      <c r="AM512" s="13"/>
      <c r="AN512" s="13"/>
      <c r="AO512" s="13"/>
      <c r="AP512" s="13"/>
      <c r="AQ512" s="13"/>
      <c r="AR512" s="13"/>
    </row>
    <row r="513" spans="30:44" x14ac:dyDescent="0.3">
      <c r="AD513" s="13"/>
      <c r="AE513" s="13"/>
      <c r="AF513" s="13"/>
      <c r="AJ513" s="13"/>
      <c r="AK513" s="13"/>
      <c r="AL513" s="13"/>
      <c r="AM513" s="13"/>
      <c r="AN513" s="13"/>
      <c r="AO513" s="13"/>
      <c r="AP513" s="13"/>
      <c r="AQ513" s="13"/>
      <c r="AR513" s="13"/>
    </row>
    <row r="514" spans="30:44" x14ac:dyDescent="0.3">
      <c r="AD514" s="13"/>
      <c r="AE514" s="13"/>
      <c r="AF514" s="13"/>
      <c r="AJ514" s="13"/>
      <c r="AK514" s="13"/>
      <c r="AL514" s="13"/>
      <c r="AM514" s="13"/>
      <c r="AN514" s="13"/>
      <c r="AO514" s="13"/>
      <c r="AP514" s="13"/>
      <c r="AQ514" s="13"/>
      <c r="AR514" s="13"/>
    </row>
    <row r="515" spans="30:44" x14ac:dyDescent="0.3">
      <c r="AD515" s="13"/>
      <c r="AE515" s="13"/>
      <c r="AF515" s="13"/>
      <c r="AJ515" s="13"/>
      <c r="AK515" s="13"/>
      <c r="AL515" s="13"/>
      <c r="AM515" s="13"/>
      <c r="AN515" s="13"/>
      <c r="AO515" s="13"/>
      <c r="AP515" s="13"/>
      <c r="AQ515" s="13"/>
      <c r="AR515" s="13"/>
    </row>
    <row r="516" spans="30:44" x14ac:dyDescent="0.3">
      <c r="AD516" s="13"/>
      <c r="AE516" s="13"/>
      <c r="AF516" s="13"/>
      <c r="AJ516" s="13"/>
      <c r="AK516" s="13"/>
      <c r="AL516" s="13"/>
      <c r="AM516" s="13"/>
      <c r="AN516" s="13"/>
      <c r="AO516" s="13"/>
      <c r="AP516" s="13"/>
      <c r="AQ516" s="13"/>
      <c r="AR516" s="13"/>
    </row>
    <row r="517" spans="30:44" x14ac:dyDescent="0.3">
      <c r="AD517" s="13"/>
      <c r="AE517" s="13"/>
      <c r="AF517" s="13"/>
      <c r="AJ517" s="13"/>
      <c r="AK517" s="13"/>
      <c r="AL517" s="13"/>
      <c r="AM517" s="13"/>
      <c r="AN517" s="13"/>
      <c r="AO517" s="13"/>
      <c r="AP517" s="13"/>
      <c r="AQ517" s="13"/>
      <c r="AR517" s="13"/>
    </row>
    <row r="518" spans="30:44" x14ac:dyDescent="0.3">
      <c r="AD518" s="13"/>
      <c r="AE518" s="13"/>
      <c r="AF518" s="13"/>
      <c r="AJ518" s="13"/>
      <c r="AK518" s="13"/>
      <c r="AL518" s="13"/>
      <c r="AM518" s="13"/>
      <c r="AN518" s="13"/>
      <c r="AO518" s="13"/>
      <c r="AP518" s="13"/>
      <c r="AQ518" s="13"/>
      <c r="AR518" s="13"/>
    </row>
    <row r="519" spans="30:44" x14ac:dyDescent="0.3">
      <c r="AD519" s="13"/>
      <c r="AE519" s="13"/>
      <c r="AF519" s="13"/>
      <c r="AJ519" s="13"/>
      <c r="AK519" s="13"/>
      <c r="AL519" s="13"/>
      <c r="AM519" s="13"/>
      <c r="AN519" s="13"/>
      <c r="AO519" s="13"/>
      <c r="AP519" s="13"/>
      <c r="AQ519" s="13"/>
      <c r="AR519" s="13"/>
    </row>
    <row r="520" spans="30:44" x14ac:dyDescent="0.3">
      <c r="AD520" s="13"/>
      <c r="AE520" s="13"/>
      <c r="AF520" s="13"/>
      <c r="AJ520" s="13"/>
      <c r="AK520" s="13"/>
      <c r="AL520" s="13"/>
      <c r="AM520" s="13"/>
      <c r="AN520" s="13"/>
      <c r="AO520" s="13"/>
      <c r="AP520" s="13"/>
      <c r="AQ520" s="13"/>
      <c r="AR520" s="13"/>
    </row>
    <row r="521" spans="30:44" x14ac:dyDescent="0.3">
      <c r="AD521" s="13"/>
      <c r="AE521" s="13"/>
      <c r="AF521" s="13"/>
      <c r="AJ521" s="13"/>
      <c r="AK521" s="13"/>
      <c r="AL521" s="13"/>
      <c r="AM521" s="13"/>
      <c r="AN521" s="13"/>
      <c r="AO521" s="13"/>
      <c r="AP521" s="13"/>
      <c r="AQ521" s="13"/>
      <c r="AR521" s="13"/>
    </row>
    <row r="522" spans="30:44" x14ac:dyDescent="0.3">
      <c r="AD522" s="13"/>
      <c r="AE522" s="13"/>
      <c r="AF522" s="13"/>
      <c r="AJ522" s="13"/>
      <c r="AK522" s="13"/>
      <c r="AL522" s="13"/>
      <c r="AM522" s="13"/>
      <c r="AN522" s="13"/>
      <c r="AO522" s="13"/>
      <c r="AP522" s="13"/>
      <c r="AQ522" s="13"/>
      <c r="AR522" s="13"/>
    </row>
    <row r="523" spans="30:44" x14ac:dyDescent="0.3">
      <c r="AD523" s="13"/>
      <c r="AE523" s="13"/>
      <c r="AF523" s="13"/>
      <c r="AJ523" s="13"/>
      <c r="AK523" s="13"/>
      <c r="AL523" s="13"/>
      <c r="AM523" s="13"/>
      <c r="AN523" s="13"/>
      <c r="AO523" s="13"/>
      <c r="AP523" s="13"/>
      <c r="AQ523" s="13"/>
      <c r="AR523" s="13"/>
    </row>
    <row r="524" spans="30:44" x14ac:dyDescent="0.3">
      <c r="AD524" s="13"/>
      <c r="AE524" s="13"/>
      <c r="AF524" s="13"/>
      <c r="AJ524" s="13"/>
      <c r="AK524" s="13"/>
      <c r="AL524" s="13"/>
      <c r="AM524" s="13"/>
      <c r="AN524" s="13"/>
      <c r="AO524" s="13"/>
      <c r="AP524" s="13"/>
      <c r="AQ524" s="13"/>
      <c r="AR524" s="13"/>
    </row>
    <row r="525" spans="30:44" x14ac:dyDescent="0.3">
      <c r="AD525" s="13"/>
      <c r="AE525" s="13"/>
      <c r="AF525" s="13"/>
      <c r="AJ525" s="13"/>
      <c r="AK525" s="13"/>
      <c r="AL525" s="13"/>
      <c r="AM525" s="13"/>
      <c r="AN525" s="13"/>
      <c r="AO525" s="13"/>
      <c r="AP525" s="13"/>
      <c r="AQ525" s="13"/>
      <c r="AR525" s="13"/>
    </row>
    <row r="526" spans="30:44" x14ac:dyDescent="0.3">
      <c r="AD526" s="13"/>
      <c r="AE526" s="13"/>
      <c r="AF526" s="13"/>
      <c r="AJ526" s="13"/>
      <c r="AK526" s="13"/>
      <c r="AL526" s="13"/>
      <c r="AM526" s="13"/>
      <c r="AN526" s="13"/>
      <c r="AO526" s="13"/>
      <c r="AP526" s="13"/>
      <c r="AQ526" s="13"/>
      <c r="AR526" s="13"/>
    </row>
    <row r="527" spans="30:44" x14ac:dyDescent="0.3">
      <c r="AD527" s="13"/>
      <c r="AE527" s="13"/>
      <c r="AF527" s="13"/>
      <c r="AJ527" s="13"/>
      <c r="AK527" s="13"/>
      <c r="AL527" s="13"/>
      <c r="AM527" s="13"/>
      <c r="AN527" s="13"/>
      <c r="AO527" s="13"/>
      <c r="AP527" s="13"/>
      <c r="AQ527" s="13"/>
      <c r="AR527" s="13"/>
    </row>
    <row r="528" spans="30:44" x14ac:dyDescent="0.3">
      <c r="AD528" s="13"/>
      <c r="AE528" s="13"/>
      <c r="AF528" s="13"/>
      <c r="AJ528" s="13"/>
      <c r="AK528" s="13"/>
      <c r="AL528" s="13"/>
      <c r="AM528" s="13"/>
      <c r="AN528" s="13"/>
      <c r="AO528" s="13"/>
      <c r="AP528" s="13"/>
      <c r="AQ528" s="13"/>
      <c r="AR528" s="13"/>
    </row>
    <row r="529" spans="30:44" x14ac:dyDescent="0.3">
      <c r="AD529" s="13"/>
      <c r="AE529" s="13"/>
      <c r="AF529" s="13"/>
      <c r="AJ529" s="13"/>
      <c r="AK529" s="13"/>
      <c r="AL529" s="13"/>
      <c r="AM529" s="13"/>
      <c r="AN529" s="13"/>
      <c r="AO529" s="13"/>
      <c r="AP529" s="13"/>
      <c r="AQ529" s="13"/>
      <c r="AR529" s="13"/>
    </row>
    <row r="530" spans="30:44" x14ac:dyDescent="0.3">
      <c r="AD530" s="13"/>
      <c r="AE530" s="13"/>
      <c r="AF530" s="13"/>
      <c r="AJ530" s="13"/>
      <c r="AK530" s="13"/>
      <c r="AL530" s="13"/>
      <c r="AM530" s="13"/>
      <c r="AN530" s="13"/>
      <c r="AO530" s="13"/>
      <c r="AP530" s="13"/>
      <c r="AQ530" s="13"/>
      <c r="AR530" s="13"/>
    </row>
    <row r="531" spans="30:44" x14ac:dyDescent="0.3">
      <c r="AD531" s="13"/>
      <c r="AE531" s="13"/>
      <c r="AF531" s="13"/>
      <c r="AJ531" s="13"/>
      <c r="AK531" s="13"/>
      <c r="AL531" s="13"/>
      <c r="AM531" s="13"/>
      <c r="AN531" s="13"/>
      <c r="AO531" s="13"/>
      <c r="AP531" s="13"/>
      <c r="AQ531" s="13"/>
      <c r="AR531" s="13"/>
    </row>
    <row r="532" spans="30:44" x14ac:dyDescent="0.3">
      <c r="AD532" s="13"/>
      <c r="AE532" s="13"/>
      <c r="AF532" s="13"/>
      <c r="AJ532" s="13"/>
      <c r="AK532" s="13"/>
      <c r="AL532" s="13"/>
      <c r="AM532" s="13"/>
      <c r="AN532" s="13"/>
      <c r="AO532" s="13"/>
      <c r="AP532" s="13"/>
      <c r="AQ532" s="13"/>
      <c r="AR532" s="13"/>
    </row>
    <row r="533" spans="30:44" x14ac:dyDescent="0.3">
      <c r="AD533" s="13"/>
      <c r="AE533" s="13"/>
      <c r="AF533" s="13"/>
      <c r="AJ533" s="13"/>
      <c r="AK533" s="13"/>
      <c r="AL533" s="13"/>
      <c r="AM533" s="13"/>
      <c r="AN533" s="13"/>
      <c r="AO533" s="13"/>
      <c r="AP533" s="13"/>
      <c r="AQ533" s="13"/>
      <c r="AR533" s="13"/>
    </row>
    <row r="534" spans="30:44" x14ac:dyDescent="0.3">
      <c r="AD534" s="13"/>
      <c r="AE534" s="13"/>
      <c r="AF534" s="13"/>
      <c r="AJ534" s="13"/>
      <c r="AK534" s="13"/>
      <c r="AL534" s="13"/>
      <c r="AM534" s="13"/>
      <c r="AN534" s="13"/>
      <c r="AO534" s="13"/>
      <c r="AP534" s="13"/>
      <c r="AQ534" s="13"/>
      <c r="AR534" s="13"/>
    </row>
    <row r="535" spans="30:44" x14ac:dyDescent="0.3">
      <c r="AD535" s="13"/>
      <c r="AE535" s="13"/>
      <c r="AF535" s="13"/>
      <c r="AJ535" s="13"/>
      <c r="AK535" s="13"/>
      <c r="AL535" s="13"/>
      <c r="AM535" s="13"/>
      <c r="AN535" s="13"/>
      <c r="AO535" s="13"/>
      <c r="AP535" s="13"/>
      <c r="AQ535" s="13"/>
      <c r="AR535" s="13"/>
    </row>
    <row r="536" spans="30:44" x14ac:dyDescent="0.3">
      <c r="AD536" s="13"/>
      <c r="AE536" s="13"/>
      <c r="AF536" s="13"/>
      <c r="AJ536" s="13"/>
      <c r="AK536" s="13"/>
      <c r="AL536" s="13"/>
      <c r="AM536" s="13"/>
      <c r="AN536" s="13"/>
      <c r="AO536" s="13"/>
      <c r="AP536" s="13"/>
      <c r="AQ536" s="13"/>
      <c r="AR536" s="13"/>
    </row>
    <row r="537" spans="30:44" x14ac:dyDescent="0.3">
      <c r="AD537" s="13"/>
      <c r="AE537" s="13"/>
      <c r="AF537" s="13"/>
      <c r="AJ537" s="13"/>
      <c r="AK537" s="13"/>
      <c r="AL537" s="13"/>
      <c r="AM537" s="13"/>
      <c r="AN537" s="13"/>
      <c r="AO537" s="13"/>
      <c r="AP537" s="13"/>
      <c r="AQ537" s="13"/>
      <c r="AR537" s="13"/>
    </row>
    <row r="538" spans="30:44" x14ac:dyDescent="0.3">
      <c r="AD538" s="13"/>
      <c r="AE538" s="13"/>
      <c r="AF538" s="13"/>
      <c r="AJ538" s="13"/>
      <c r="AK538" s="13"/>
      <c r="AL538" s="13"/>
      <c r="AM538" s="13"/>
      <c r="AN538" s="13"/>
      <c r="AO538" s="13"/>
      <c r="AP538" s="13"/>
      <c r="AQ538" s="13"/>
      <c r="AR538" s="13"/>
    </row>
    <row r="539" spans="30:44" x14ac:dyDescent="0.3">
      <c r="AD539" s="13"/>
      <c r="AE539" s="13"/>
      <c r="AF539" s="13"/>
      <c r="AJ539" s="13"/>
      <c r="AK539" s="13"/>
      <c r="AL539" s="13"/>
      <c r="AM539" s="13"/>
      <c r="AN539" s="13"/>
      <c r="AO539" s="13"/>
      <c r="AP539" s="13"/>
      <c r="AQ539" s="13"/>
      <c r="AR539" s="13"/>
    </row>
    <row r="540" spans="30:44" x14ac:dyDescent="0.3">
      <c r="AD540" s="13"/>
      <c r="AE540" s="13"/>
      <c r="AF540" s="13"/>
      <c r="AJ540" s="13"/>
      <c r="AK540" s="13"/>
      <c r="AL540" s="13"/>
      <c r="AM540" s="13"/>
      <c r="AN540" s="13"/>
      <c r="AO540" s="13"/>
      <c r="AP540" s="13"/>
      <c r="AQ540" s="13"/>
      <c r="AR540" s="13"/>
    </row>
    <row r="541" spans="30:44" x14ac:dyDescent="0.3">
      <c r="AD541" s="13"/>
      <c r="AE541" s="13"/>
      <c r="AF541" s="13"/>
      <c r="AJ541" s="13"/>
      <c r="AK541" s="13"/>
      <c r="AL541" s="13"/>
      <c r="AM541" s="13"/>
      <c r="AN541" s="13"/>
      <c r="AO541" s="13"/>
      <c r="AP541" s="13"/>
      <c r="AQ541" s="13"/>
      <c r="AR541" s="13"/>
    </row>
    <row r="542" spans="30:44" x14ac:dyDescent="0.3">
      <c r="AD542" s="13"/>
      <c r="AE542" s="13"/>
      <c r="AF542" s="13"/>
      <c r="AJ542" s="13"/>
      <c r="AK542" s="13"/>
      <c r="AL542" s="13"/>
      <c r="AM542" s="13"/>
      <c r="AN542" s="13"/>
      <c r="AO542" s="13"/>
      <c r="AP542" s="13"/>
      <c r="AQ542" s="13"/>
      <c r="AR542" s="13"/>
    </row>
    <row r="543" spans="30:44" x14ac:dyDescent="0.3">
      <c r="AD543" s="13"/>
      <c r="AE543" s="13"/>
      <c r="AF543" s="13"/>
      <c r="AJ543" s="13"/>
      <c r="AK543" s="13"/>
      <c r="AL543" s="13"/>
      <c r="AM543" s="13"/>
      <c r="AN543" s="13"/>
      <c r="AO543" s="13"/>
      <c r="AP543" s="13"/>
      <c r="AQ543" s="13"/>
      <c r="AR543" s="13"/>
    </row>
    <row r="544" spans="30:44" x14ac:dyDescent="0.3">
      <c r="AD544" s="13"/>
      <c r="AE544" s="13"/>
      <c r="AF544" s="13"/>
      <c r="AJ544" s="13"/>
      <c r="AK544" s="13"/>
      <c r="AL544" s="13"/>
      <c r="AM544" s="13"/>
      <c r="AN544" s="13"/>
      <c r="AO544" s="13"/>
      <c r="AP544" s="13"/>
      <c r="AQ544" s="13"/>
      <c r="AR544" s="13"/>
    </row>
    <row r="545" spans="30:44" x14ac:dyDescent="0.3">
      <c r="AD545" s="13"/>
      <c r="AE545" s="13"/>
      <c r="AF545" s="13"/>
      <c r="AJ545" s="13"/>
      <c r="AK545" s="13"/>
      <c r="AL545" s="13"/>
      <c r="AM545" s="13"/>
      <c r="AN545" s="13"/>
      <c r="AO545" s="13"/>
      <c r="AP545" s="13"/>
      <c r="AQ545" s="13"/>
      <c r="AR545" s="13"/>
    </row>
    <row r="546" spans="30:44" x14ac:dyDescent="0.3">
      <c r="AD546" s="13"/>
      <c r="AE546" s="13"/>
      <c r="AF546" s="13"/>
      <c r="AJ546" s="13"/>
      <c r="AK546" s="13"/>
      <c r="AL546" s="13"/>
      <c r="AM546" s="13"/>
      <c r="AN546" s="13"/>
      <c r="AO546" s="13"/>
      <c r="AP546" s="13"/>
      <c r="AQ546" s="13"/>
      <c r="AR546" s="13"/>
    </row>
    <row r="547" spans="30:44" x14ac:dyDescent="0.3">
      <c r="AD547" s="13"/>
      <c r="AE547" s="13"/>
      <c r="AF547" s="13"/>
      <c r="AJ547" s="13"/>
      <c r="AK547" s="13"/>
      <c r="AL547" s="13"/>
      <c r="AM547" s="13"/>
      <c r="AN547" s="13"/>
      <c r="AO547" s="13"/>
      <c r="AP547" s="13"/>
      <c r="AQ547" s="13"/>
      <c r="AR547" s="13"/>
    </row>
    <row r="548" spans="30:44" x14ac:dyDescent="0.3">
      <c r="AD548" s="13"/>
      <c r="AE548" s="13"/>
      <c r="AF548" s="13"/>
      <c r="AJ548" s="13"/>
      <c r="AK548" s="13"/>
      <c r="AL548" s="13"/>
      <c r="AM548" s="13"/>
      <c r="AN548" s="13"/>
      <c r="AO548" s="13"/>
      <c r="AP548" s="13"/>
      <c r="AQ548" s="13"/>
      <c r="AR548" s="13"/>
    </row>
    <row r="549" spans="30:44" x14ac:dyDescent="0.3">
      <c r="AD549" s="13"/>
      <c r="AE549" s="13"/>
      <c r="AF549" s="13"/>
      <c r="AJ549" s="13"/>
      <c r="AK549" s="13"/>
      <c r="AL549" s="13"/>
      <c r="AM549" s="13"/>
      <c r="AN549" s="13"/>
      <c r="AO549" s="13"/>
      <c r="AP549" s="13"/>
      <c r="AQ549" s="13"/>
      <c r="AR549" s="13"/>
    </row>
    <row r="550" spans="30:44" x14ac:dyDescent="0.3">
      <c r="AD550" s="13"/>
      <c r="AE550" s="13"/>
      <c r="AF550" s="13"/>
      <c r="AJ550" s="13"/>
      <c r="AK550" s="13"/>
      <c r="AL550" s="13"/>
      <c r="AM550" s="13"/>
      <c r="AN550" s="13"/>
      <c r="AO550" s="13"/>
      <c r="AP550" s="13"/>
      <c r="AQ550" s="13"/>
      <c r="AR550" s="13"/>
    </row>
    <row r="551" spans="30:44" x14ac:dyDescent="0.3">
      <c r="AD551" s="13"/>
      <c r="AE551" s="13"/>
      <c r="AF551" s="13"/>
      <c r="AJ551" s="13"/>
      <c r="AK551" s="13"/>
      <c r="AL551" s="13"/>
      <c r="AM551" s="13"/>
      <c r="AN551" s="13"/>
      <c r="AO551" s="13"/>
      <c r="AP551" s="13"/>
      <c r="AQ551" s="13"/>
      <c r="AR551" s="13"/>
    </row>
    <row r="552" spans="30:44" x14ac:dyDescent="0.3">
      <c r="AD552" s="13"/>
      <c r="AE552" s="13"/>
      <c r="AF552" s="13"/>
      <c r="AJ552" s="13"/>
      <c r="AK552" s="13"/>
      <c r="AL552" s="13"/>
      <c r="AM552" s="13"/>
      <c r="AN552" s="13"/>
      <c r="AO552" s="13"/>
      <c r="AP552" s="13"/>
      <c r="AQ552" s="13"/>
      <c r="AR552" s="13"/>
    </row>
    <row r="553" spans="30:44" x14ac:dyDescent="0.3">
      <c r="AD553" s="13"/>
      <c r="AE553" s="13"/>
      <c r="AF553" s="13"/>
      <c r="AJ553" s="13"/>
      <c r="AK553" s="13"/>
      <c r="AL553" s="13"/>
      <c r="AM553" s="13"/>
      <c r="AN553" s="13"/>
      <c r="AO553" s="13"/>
      <c r="AP553" s="13"/>
      <c r="AQ553" s="13"/>
      <c r="AR553" s="13"/>
    </row>
    <row r="554" spans="30:44" x14ac:dyDescent="0.3">
      <c r="AD554" s="13"/>
      <c r="AE554" s="13"/>
      <c r="AF554" s="13"/>
      <c r="AJ554" s="13"/>
      <c r="AK554" s="13"/>
      <c r="AL554" s="13"/>
      <c r="AM554" s="13"/>
      <c r="AN554" s="13"/>
      <c r="AO554" s="13"/>
      <c r="AP554" s="13"/>
      <c r="AQ554" s="13"/>
      <c r="AR554" s="13"/>
    </row>
    <row r="555" spans="30:44" x14ac:dyDescent="0.3">
      <c r="AD555" s="13"/>
      <c r="AE555" s="13"/>
      <c r="AF555" s="13"/>
      <c r="AJ555" s="13"/>
      <c r="AK555" s="13"/>
      <c r="AL555" s="13"/>
      <c r="AM555" s="13"/>
      <c r="AN555" s="13"/>
      <c r="AO555" s="13"/>
      <c r="AP555" s="13"/>
      <c r="AQ555" s="13"/>
      <c r="AR555" s="13"/>
    </row>
    <row r="556" spans="30:44" x14ac:dyDescent="0.3">
      <c r="AD556" s="13"/>
      <c r="AE556" s="13"/>
      <c r="AF556" s="13"/>
      <c r="AJ556" s="13"/>
      <c r="AK556" s="13"/>
      <c r="AL556" s="13"/>
      <c r="AM556" s="13"/>
      <c r="AN556" s="13"/>
      <c r="AO556" s="13"/>
      <c r="AP556" s="13"/>
      <c r="AQ556" s="13"/>
      <c r="AR556" s="13"/>
    </row>
    <row r="557" spans="30:44" x14ac:dyDescent="0.3">
      <c r="AD557" s="13"/>
      <c r="AE557" s="13"/>
      <c r="AF557" s="13"/>
      <c r="AJ557" s="13"/>
      <c r="AK557" s="13"/>
      <c r="AL557" s="13"/>
      <c r="AM557" s="13"/>
      <c r="AN557" s="13"/>
      <c r="AO557" s="13"/>
      <c r="AP557" s="13"/>
      <c r="AQ557" s="13"/>
      <c r="AR557" s="13"/>
    </row>
    <row r="558" spans="30:44" x14ac:dyDescent="0.3">
      <c r="AD558" s="13"/>
      <c r="AE558" s="13"/>
      <c r="AF558" s="13"/>
      <c r="AJ558" s="13"/>
      <c r="AK558" s="13"/>
      <c r="AL558" s="13"/>
      <c r="AM558" s="13"/>
      <c r="AN558" s="13"/>
      <c r="AO558" s="13"/>
      <c r="AP558" s="13"/>
      <c r="AQ558" s="13"/>
      <c r="AR558" s="13"/>
    </row>
    <row r="559" spans="30:44" x14ac:dyDescent="0.3">
      <c r="AD559" s="13"/>
      <c r="AE559" s="13"/>
      <c r="AF559" s="13"/>
      <c r="AJ559" s="13"/>
      <c r="AK559" s="13"/>
      <c r="AL559" s="13"/>
      <c r="AM559" s="13"/>
      <c r="AN559" s="13"/>
      <c r="AO559" s="13"/>
      <c r="AP559" s="13"/>
      <c r="AQ559" s="13"/>
      <c r="AR559" s="13"/>
    </row>
    <row r="560" spans="30:44" x14ac:dyDescent="0.3">
      <c r="AD560" s="13"/>
      <c r="AE560" s="13"/>
      <c r="AF560" s="13"/>
      <c r="AJ560" s="13"/>
      <c r="AK560" s="13"/>
      <c r="AL560" s="13"/>
      <c r="AM560" s="13"/>
      <c r="AN560" s="13"/>
      <c r="AO560" s="13"/>
      <c r="AP560" s="13"/>
      <c r="AQ560" s="13"/>
      <c r="AR560" s="13"/>
    </row>
    <row r="561" spans="30:44" x14ac:dyDescent="0.3">
      <c r="AD561" s="13"/>
      <c r="AE561" s="13"/>
      <c r="AF561" s="13"/>
      <c r="AJ561" s="13"/>
      <c r="AK561" s="13"/>
      <c r="AL561" s="13"/>
      <c r="AM561" s="13"/>
      <c r="AN561" s="13"/>
      <c r="AO561" s="13"/>
      <c r="AP561" s="13"/>
      <c r="AQ561" s="13"/>
      <c r="AR561" s="13"/>
    </row>
    <row r="562" spans="30:44" x14ac:dyDescent="0.3">
      <c r="AD562" s="13"/>
      <c r="AE562" s="13"/>
      <c r="AF562" s="13"/>
      <c r="AJ562" s="13"/>
      <c r="AK562" s="13"/>
      <c r="AL562" s="13"/>
      <c r="AM562" s="13"/>
      <c r="AN562" s="13"/>
      <c r="AO562" s="13"/>
      <c r="AP562" s="13"/>
      <c r="AQ562" s="13"/>
      <c r="AR562" s="13"/>
    </row>
    <row r="563" spans="30:44" x14ac:dyDescent="0.3">
      <c r="AD563" s="13"/>
      <c r="AE563" s="13"/>
      <c r="AF563" s="13"/>
      <c r="AJ563" s="13"/>
      <c r="AK563" s="13"/>
      <c r="AL563" s="13"/>
      <c r="AM563" s="13"/>
      <c r="AN563" s="13"/>
      <c r="AO563" s="13"/>
      <c r="AP563" s="13"/>
      <c r="AQ563" s="13"/>
      <c r="AR563" s="13"/>
    </row>
    <row r="564" spans="30:44" x14ac:dyDescent="0.3">
      <c r="AD564" s="13"/>
      <c r="AE564" s="13"/>
      <c r="AF564" s="13"/>
      <c r="AJ564" s="13"/>
      <c r="AK564" s="13"/>
      <c r="AL564" s="13"/>
      <c r="AM564" s="13"/>
      <c r="AN564" s="13"/>
      <c r="AO564" s="13"/>
      <c r="AP564" s="13"/>
      <c r="AQ564" s="13"/>
      <c r="AR564" s="13"/>
    </row>
    <row r="565" spans="30:44" x14ac:dyDescent="0.3">
      <c r="AD565" s="13"/>
      <c r="AE565" s="13"/>
      <c r="AF565" s="13"/>
      <c r="AJ565" s="13"/>
      <c r="AK565" s="13"/>
      <c r="AL565" s="13"/>
      <c r="AM565" s="13"/>
      <c r="AN565" s="13"/>
      <c r="AO565" s="13"/>
      <c r="AP565" s="13"/>
      <c r="AQ565" s="13"/>
      <c r="AR565" s="13"/>
    </row>
    <row r="566" spans="30:44" x14ac:dyDescent="0.3">
      <c r="AD566" s="13"/>
      <c r="AE566" s="13"/>
      <c r="AF566" s="13"/>
      <c r="AJ566" s="13"/>
      <c r="AK566" s="13"/>
      <c r="AL566" s="13"/>
      <c r="AM566" s="13"/>
      <c r="AN566" s="13"/>
      <c r="AO566" s="13"/>
      <c r="AP566" s="13"/>
      <c r="AQ566" s="13"/>
      <c r="AR566" s="13"/>
    </row>
    <row r="567" spans="30:44" x14ac:dyDescent="0.3">
      <c r="AD567" s="13"/>
      <c r="AE567" s="13"/>
      <c r="AF567" s="13"/>
      <c r="AJ567" s="13"/>
      <c r="AK567" s="13"/>
      <c r="AL567" s="13"/>
      <c r="AM567" s="13"/>
      <c r="AN567" s="13"/>
      <c r="AO567" s="13"/>
      <c r="AP567" s="13"/>
      <c r="AQ567" s="13"/>
      <c r="AR567" s="13"/>
    </row>
    <row r="568" spans="30:44" x14ac:dyDescent="0.3">
      <c r="AD568" s="13"/>
      <c r="AE568" s="13"/>
      <c r="AF568" s="13"/>
      <c r="AJ568" s="13"/>
      <c r="AK568" s="13"/>
      <c r="AL568" s="13"/>
      <c r="AM568" s="13"/>
      <c r="AN568" s="13"/>
      <c r="AO568" s="13"/>
      <c r="AP568" s="13"/>
      <c r="AQ568" s="13"/>
      <c r="AR568" s="13"/>
    </row>
    <row r="569" spans="30:44" x14ac:dyDescent="0.3">
      <c r="AD569" s="13"/>
      <c r="AE569" s="13"/>
      <c r="AF569" s="13"/>
      <c r="AJ569" s="13"/>
      <c r="AK569" s="13"/>
      <c r="AL569" s="13"/>
      <c r="AM569" s="13"/>
      <c r="AN569" s="13"/>
      <c r="AO569" s="13"/>
      <c r="AP569" s="13"/>
      <c r="AQ569" s="13"/>
      <c r="AR569" s="13"/>
    </row>
    <row r="570" spans="30:44" x14ac:dyDescent="0.3">
      <c r="AD570" s="13"/>
      <c r="AE570" s="13"/>
      <c r="AF570" s="13"/>
      <c r="AJ570" s="13"/>
      <c r="AK570" s="13"/>
      <c r="AL570" s="13"/>
      <c r="AM570" s="13"/>
      <c r="AN570" s="13"/>
      <c r="AO570" s="13"/>
      <c r="AP570" s="13"/>
      <c r="AQ570" s="13"/>
      <c r="AR570" s="13"/>
    </row>
    <row r="571" spans="30:44" x14ac:dyDescent="0.3">
      <c r="AD571" s="13"/>
      <c r="AE571" s="13"/>
      <c r="AF571" s="13"/>
      <c r="AJ571" s="13"/>
      <c r="AK571" s="13"/>
      <c r="AL571" s="13"/>
      <c r="AM571" s="13"/>
      <c r="AN571" s="13"/>
      <c r="AO571" s="13"/>
      <c r="AP571" s="13"/>
      <c r="AQ571" s="13"/>
      <c r="AR571" s="13"/>
    </row>
    <row r="572" spans="30:44" x14ac:dyDescent="0.3">
      <c r="AD572" s="13"/>
      <c r="AE572" s="13"/>
      <c r="AF572" s="13"/>
      <c r="AJ572" s="13"/>
      <c r="AK572" s="13"/>
      <c r="AL572" s="13"/>
      <c r="AM572" s="13"/>
      <c r="AN572" s="13"/>
      <c r="AO572" s="13"/>
      <c r="AP572" s="13"/>
      <c r="AQ572" s="13"/>
      <c r="AR572" s="13"/>
    </row>
    <row r="573" spans="30:44" x14ac:dyDescent="0.3">
      <c r="AD573" s="13"/>
      <c r="AE573" s="13"/>
      <c r="AF573" s="13"/>
      <c r="AJ573" s="13"/>
      <c r="AK573" s="13"/>
      <c r="AL573" s="13"/>
      <c r="AM573" s="13"/>
      <c r="AN573" s="13"/>
      <c r="AO573" s="13"/>
      <c r="AP573" s="13"/>
      <c r="AQ573" s="13"/>
      <c r="AR573" s="13"/>
    </row>
    <row r="574" spans="30:44" x14ac:dyDescent="0.3">
      <c r="AD574" s="13"/>
      <c r="AE574" s="13"/>
      <c r="AF574" s="13"/>
      <c r="AJ574" s="13"/>
      <c r="AK574" s="13"/>
      <c r="AL574" s="13"/>
      <c r="AM574" s="13"/>
      <c r="AN574" s="13"/>
      <c r="AO574" s="13"/>
      <c r="AP574" s="13"/>
      <c r="AQ574" s="13"/>
      <c r="AR574" s="13"/>
    </row>
    <row r="575" spans="30:44" x14ac:dyDescent="0.3">
      <c r="AD575" s="13"/>
      <c r="AE575" s="13"/>
      <c r="AF575" s="13"/>
      <c r="AJ575" s="13"/>
      <c r="AK575" s="13"/>
      <c r="AL575" s="13"/>
      <c r="AM575" s="13"/>
      <c r="AN575" s="13"/>
      <c r="AO575" s="13"/>
      <c r="AP575" s="13"/>
      <c r="AQ575" s="13"/>
      <c r="AR575" s="13"/>
    </row>
    <row r="576" spans="30:44" x14ac:dyDescent="0.3">
      <c r="AD576" s="13"/>
      <c r="AE576" s="13"/>
      <c r="AF576" s="13"/>
      <c r="AJ576" s="13"/>
      <c r="AK576" s="13"/>
      <c r="AL576" s="13"/>
      <c r="AM576" s="13"/>
      <c r="AN576" s="13"/>
      <c r="AO576" s="13"/>
      <c r="AP576" s="13"/>
      <c r="AQ576" s="13"/>
      <c r="AR576" s="13"/>
    </row>
    <row r="577" spans="30:44" x14ac:dyDescent="0.3">
      <c r="AD577" s="13"/>
      <c r="AE577" s="13"/>
      <c r="AF577" s="13"/>
      <c r="AJ577" s="13"/>
      <c r="AK577" s="13"/>
      <c r="AL577" s="13"/>
      <c r="AM577" s="13"/>
      <c r="AN577" s="13"/>
      <c r="AO577" s="13"/>
      <c r="AP577" s="13"/>
      <c r="AQ577" s="13"/>
      <c r="AR577" s="13"/>
    </row>
    <row r="578" spans="30:44" x14ac:dyDescent="0.3">
      <c r="AD578" s="13"/>
      <c r="AE578" s="13"/>
      <c r="AF578" s="13"/>
      <c r="AJ578" s="13"/>
      <c r="AK578" s="13"/>
      <c r="AL578" s="13"/>
      <c r="AM578" s="13"/>
      <c r="AN578" s="13"/>
      <c r="AO578" s="13"/>
      <c r="AP578" s="13"/>
      <c r="AQ578" s="13"/>
      <c r="AR578" s="13"/>
    </row>
    <row r="579" spans="30:44" x14ac:dyDescent="0.3">
      <c r="AD579" s="13"/>
      <c r="AE579" s="13"/>
      <c r="AF579" s="13"/>
      <c r="AJ579" s="13"/>
      <c r="AK579" s="13"/>
      <c r="AL579" s="13"/>
      <c r="AM579" s="13"/>
      <c r="AN579" s="13"/>
      <c r="AO579" s="13"/>
      <c r="AP579" s="13"/>
      <c r="AQ579" s="13"/>
      <c r="AR579" s="13"/>
    </row>
    <row r="580" spans="30:44" x14ac:dyDescent="0.3">
      <c r="AD580" s="13"/>
      <c r="AE580" s="13"/>
      <c r="AF580" s="13"/>
      <c r="AJ580" s="13"/>
      <c r="AK580" s="13"/>
      <c r="AL580" s="13"/>
      <c r="AM580" s="13"/>
      <c r="AN580" s="13"/>
      <c r="AO580" s="13"/>
      <c r="AP580" s="13"/>
      <c r="AQ580" s="13"/>
      <c r="AR580" s="13"/>
    </row>
    <row r="581" spans="30:44" x14ac:dyDescent="0.3">
      <c r="AD581" s="13"/>
      <c r="AE581" s="13"/>
      <c r="AF581" s="13"/>
      <c r="AJ581" s="13"/>
      <c r="AK581" s="13"/>
      <c r="AL581" s="13"/>
      <c r="AM581" s="13"/>
      <c r="AN581" s="13"/>
      <c r="AO581" s="13"/>
      <c r="AP581" s="13"/>
      <c r="AQ581" s="13"/>
      <c r="AR581" s="13"/>
    </row>
    <row r="582" spans="30:44" x14ac:dyDescent="0.3">
      <c r="AD582" s="13"/>
      <c r="AE582" s="13"/>
      <c r="AF582" s="13"/>
      <c r="AJ582" s="13"/>
      <c r="AK582" s="13"/>
      <c r="AL582" s="13"/>
      <c r="AM582" s="13"/>
      <c r="AN582" s="13"/>
      <c r="AO582" s="13"/>
      <c r="AP582" s="13"/>
      <c r="AQ582" s="13"/>
      <c r="AR582" s="13"/>
    </row>
    <row r="583" spans="30:44" x14ac:dyDescent="0.3">
      <c r="AD583" s="13"/>
      <c r="AE583" s="13"/>
      <c r="AF583" s="13"/>
      <c r="AJ583" s="13"/>
      <c r="AK583" s="13"/>
      <c r="AL583" s="13"/>
      <c r="AM583" s="13"/>
      <c r="AN583" s="13"/>
      <c r="AO583" s="13"/>
      <c r="AP583" s="13"/>
      <c r="AQ583" s="13"/>
      <c r="AR583" s="13"/>
    </row>
    <row r="584" spans="30:44" x14ac:dyDescent="0.3">
      <c r="AD584" s="13"/>
      <c r="AE584" s="13"/>
      <c r="AF584" s="13"/>
      <c r="AJ584" s="13"/>
      <c r="AK584" s="13"/>
      <c r="AL584" s="13"/>
      <c r="AM584" s="13"/>
      <c r="AN584" s="13"/>
      <c r="AO584" s="13"/>
      <c r="AP584" s="13"/>
      <c r="AQ584" s="13"/>
      <c r="AR584" s="13"/>
    </row>
    <row r="585" spans="30:44" x14ac:dyDescent="0.3">
      <c r="AD585" s="13"/>
      <c r="AE585" s="13"/>
      <c r="AF585" s="13"/>
      <c r="AJ585" s="13"/>
      <c r="AK585" s="13"/>
      <c r="AL585" s="13"/>
      <c r="AM585" s="13"/>
      <c r="AN585" s="13"/>
      <c r="AO585" s="13"/>
      <c r="AP585" s="13"/>
      <c r="AQ585" s="13"/>
      <c r="AR585" s="13"/>
    </row>
    <row r="586" spans="30:44" x14ac:dyDescent="0.3">
      <c r="AD586" s="13"/>
      <c r="AE586" s="13"/>
      <c r="AF586" s="13"/>
      <c r="AJ586" s="13"/>
      <c r="AK586" s="13"/>
      <c r="AL586" s="13"/>
      <c r="AM586" s="13"/>
      <c r="AN586" s="13"/>
      <c r="AO586" s="13"/>
      <c r="AP586" s="13"/>
      <c r="AQ586" s="13"/>
      <c r="AR586" s="13"/>
    </row>
    <row r="587" spans="30:44" x14ac:dyDescent="0.3">
      <c r="AD587" s="13"/>
      <c r="AE587" s="13"/>
      <c r="AF587" s="13"/>
      <c r="AJ587" s="13"/>
      <c r="AK587" s="13"/>
      <c r="AL587" s="13"/>
      <c r="AM587" s="13"/>
      <c r="AN587" s="13"/>
      <c r="AO587" s="13"/>
      <c r="AP587" s="13"/>
      <c r="AQ587" s="13"/>
      <c r="AR587" s="13"/>
    </row>
    <row r="588" spans="30:44" x14ac:dyDescent="0.3">
      <c r="AD588" s="13"/>
      <c r="AE588" s="13"/>
      <c r="AF588" s="13"/>
      <c r="AJ588" s="13"/>
      <c r="AK588" s="13"/>
      <c r="AL588" s="13"/>
      <c r="AM588" s="13"/>
      <c r="AN588" s="13"/>
      <c r="AO588" s="13"/>
      <c r="AP588" s="13"/>
      <c r="AQ588" s="13"/>
      <c r="AR588" s="13"/>
    </row>
    <row r="589" spans="30:44" x14ac:dyDescent="0.3">
      <c r="AD589" s="13"/>
      <c r="AE589" s="13"/>
      <c r="AF589" s="13"/>
      <c r="AJ589" s="13"/>
      <c r="AK589" s="13"/>
      <c r="AL589" s="13"/>
      <c r="AM589" s="13"/>
      <c r="AN589" s="13"/>
      <c r="AO589" s="13"/>
      <c r="AP589" s="13"/>
      <c r="AQ589" s="13"/>
      <c r="AR589" s="13"/>
    </row>
    <row r="590" spans="30:44" x14ac:dyDescent="0.3">
      <c r="AD590" s="13"/>
      <c r="AE590" s="13"/>
      <c r="AF590" s="13"/>
      <c r="AJ590" s="13"/>
      <c r="AK590" s="13"/>
      <c r="AL590" s="13"/>
      <c r="AM590" s="13"/>
      <c r="AN590" s="13"/>
      <c r="AO590" s="13"/>
      <c r="AP590" s="13"/>
      <c r="AQ590" s="13"/>
      <c r="AR590" s="13"/>
    </row>
    <row r="591" spans="30:44" x14ac:dyDescent="0.3">
      <c r="AD591" s="13"/>
      <c r="AE591" s="13"/>
      <c r="AF591" s="13"/>
      <c r="AJ591" s="13"/>
      <c r="AK591" s="13"/>
      <c r="AL591" s="13"/>
      <c r="AM591" s="13"/>
      <c r="AN591" s="13"/>
      <c r="AO591" s="13"/>
      <c r="AP591" s="13"/>
      <c r="AQ591" s="13"/>
      <c r="AR591" s="13"/>
    </row>
    <row r="592" spans="30:44" x14ac:dyDescent="0.3">
      <c r="AD592" s="13"/>
      <c r="AE592" s="13"/>
      <c r="AF592" s="13"/>
      <c r="AJ592" s="13"/>
      <c r="AK592" s="13"/>
      <c r="AL592" s="13"/>
      <c r="AM592" s="13"/>
      <c r="AN592" s="13"/>
      <c r="AO592" s="13"/>
      <c r="AP592" s="13"/>
      <c r="AQ592" s="13"/>
      <c r="AR592" s="13"/>
    </row>
    <row r="593" spans="30:44" x14ac:dyDescent="0.3">
      <c r="AD593" s="13"/>
      <c r="AE593" s="13"/>
      <c r="AF593" s="13"/>
      <c r="AJ593" s="13"/>
      <c r="AK593" s="13"/>
      <c r="AL593" s="13"/>
      <c r="AM593" s="13"/>
      <c r="AN593" s="13"/>
      <c r="AO593" s="13"/>
      <c r="AP593" s="13"/>
      <c r="AQ593" s="13"/>
      <c r="AR593" s="13"/>
    </row>
    <row r="594" spans="30:44" x14ac:dyDescent="0.3">
      <c r="AD594" s="13"/>
      <c r="AE594" s="13"/>
      <c r="AF594" s="13"/>
      <c r="AJ594" s="13"/>
      <c r="AK594" s="13"/>
      <c r="AL594" s="13"/>
      <c r="AM594" s="13"/>
      <c r="AN594" s="13"/>
      <c r="AO594" s="13"/>
      <c r="AP594" s="13"/>
      <c r="AQ594" s="13"/>
      <c r="AR594" s="13"/>
    </row>
    <row r="595" spans="30:44" x14ac:dyDescent="0.3">
      <c r="AD595" s="13"/>
      <c r="AE595" s="13"/>
      <c r="AF595" s="13"/>
      <c r="AJ595" s="13"/>
      <c r="AK595" s="13"/>
      <c r="AL595" s="13"/>
      <c r="AM595" s="13"/>
      <c r="AN595" s="13"/>
      <c r="AO595" s="13"/>
      <c r="AP595" s="13"/>
      <c r="AQ595" s="13"/>
      <c r="AR595" s="13"/>
    </row>
    <row r="596" spans="30:44" x14ac:dyDescent="0.3">
      <c r="AD596" s="13"/>
      <c r="AE596" s="13"/>
      <c r="AF596" s="13"/>
      <c r="AJ596" s="13"/>
      <c r="AK596" s="13"/>
      <c r="AL596" s="13"/>
      <c r="AM596" s="13"/>
      <c r="AN596" s="13"/>
      <c r="AO596" s="13"/>
      <c r="AP596" s="13"/>
      <c r="AQ596" s="13"/>
      <c r="AR596" s="13"/>
    </row>
    <row r="597" spans="30:44" x14ac:dyDescent="0.3">
      <c r="AD597" s="13"/>
      <c r="AE597" s="13"/>
      <c r="AF597" s="13"/>
      <c r="AJ597" s="13"/>
      <c r="AK597" s="13"/>
      <c r="AL597" s="13"/>
      <c r="AM597" s="13"/>
      <c r="AN597" s="13"/>
      <c r="AO597" s="13"/>
      <c r="AP597" s="13"/>
      <c r="AQ597" s="13"/>
      <c r="AR597" s="13"/>
    </row>
    <row r="598" spans="30:44" x14ac:dyDescent="0.3">
      <c r="AD598" s="13"/>
      <c r="AE598" s="13"/>
      <c r="AF598" s="13"/>
      <c r="AJ598" s="13"/>
      <c r="AK598" s="13"/>
      <c r="AL598" s="13"/>
      <c r="AM598" s="13"/>
      <c r="AN598" s="13"/>
      <c r="AO598" s="13"/>
      <c r="AP598" s="13"/>
      <c r="AQ598" s="13"/>
      <c r="AR598" s="13"/>
    </row>
    <row r="599" spans="30:44" x14ac:dyDescent="0.3">
      <c r="AD599" s="13"/>
      <c r="AE599" s="13"/>
      <c r="AF599" s="13"/>
      <c r="AJ599" s="13"/>
      <c r="AK599" s="13"/>
      <c r="AL599" s="13"/>
      <c r="AM599" s="13"/>
      <c r="AN599" s="13"/>
      <c r="AO599" s="13"/>
      <c r="AP599" s="13"/>
      <c r="AQ599" s="13"/>
      <c r="AR599" s="13"/>
    </row>
    <row r="600" spans="30:44" x14ac:dyDescent="0.3">
      <c r="AD600" s="13"/>
      <c r="AE600" s="13"/>
      <c r="AF600" s="13"/>
      <c r="AJ600" s="13"/>
      <c r="AK600" s="13"/>
      <c r="AL600" s="13"/>
      <c r="AM600" s="13"/>
      <c r="AN600" s="13"/>
      <c r="AO600" s="13"/>
      <c r="AP600" s="13"/>
      <c r="AQ600" s="13"/>
      <c r="AR600" s="13"/>
    </row>
    <row r="601" spans="30:44" x14ac:dyDescent="0.3">
      <c r="AD601" s="13"/>
      <c r="AE601" s="13"/>
      <c r="AF601" s="13"/>
      <c r="AJ601" s="13"/>
      <c r="AK601" s="13"/>
      <c r="AL601" s="13"/>
      <c r="AM601" s="13"/>
      <c r="AN601" s="13"/>
      <c r="AO601" s="13"/>
      <c r="AP601" s="13"/>
      <c r="AQ601" s="13"/>
      <c r="AR601" s="13"/>
    </row>
    <row r="602" spans="30:44" x14ac:dyDescent="0.3">
      <c r="AD602" s="13"/>
      <c r="AE602" s="13"/>
      <c r="AF602" s="13"/>
      <c r="AJ602" s="13"/>
      <c r="AK602" s="13"/>
      <c r="AL602" s="13"/>
      <c r="AM602" s="13"/>
      <c r="AN602" s="13"/>
      <c r="AO602" s="13"/>
      <c r="AP602" s="13"/>
      <c r="AQ602" s="13"/>
      <c r="AR602" s="13"/>
    </row>
    <row r="603" spans="30:44" x14ac:dyDescent="0.3">
      <c r="AD603" s="13"/>
      <c r="AE603" s="13"/>
      <c r="AF603" s="13"/>
      <c r="AJ603" s="13"/>
      <c r="AK603" s="13"/>
      <c r="AL603" s="13"/>
      <c r="AM603" s="13"/>
      <c r="AN603" s="13"/>
      <c r="AO603" s="13"/>
      <c r="AP603" s="13"/>
      <c r="AQ603" s="13"/>
      <c r="AR603" s="13"/>
    </row>
    <row r="604" spans="30:44" x14ac:dyDescent="0.3">
      <c r="AD604" s="13"/>
      <c r="AE604" s="13"/>
      <c r="AF604" s="13"/>
      <c r="AJ604" s="13"/>
      <c r="AK604" s="13"/>
      <c r="AL604" s="13"/>
      <c r="AM604" s="13"/>
      <c r="AN604" s="13"/>
      <c r="AO604" s="13"/>
      <c r="AP604" s="13"/>
      <c r="AQ604" s="13"/>
      <c r="AR604" s="13"/>
    </row>
    <row r="605" spans="30:44" x14ac:dyDescent="0.3">
      <c r="AD605" s="13"/>
      <c r="AE605" s="13"/>
      <c r="AF605" s="13"/>
      <c r="AJ605" s="13"/>
      <c r="AK605" s="13"/>
      <c r="AL605" s="13"/>
      <c r="AM605" s="13"/>
      <c r="AN605" s="13"/>
      <c r="AO605" s="13"/>
      <c r="AP605" s="13"/>
      <c r="AQ605" s="13"/>
      <c r="AR605" s="13"/>
    </row>
    <row r="606" spans="30:44" x14ac:dyDescent="0.3">
      <c r="AD606" s="13"/>
      <c r="AE606" s="13"/>
      <c r="AF606" s="13"/>
      <c r="AJ606" s="13"/>
      <c r="AK606" s="13"/>
      <c r="AL606" s="13"/>
      <c r="AM606" s="13"/>
      <c r="AN606" s="13"/>
      <c r="AO606" s="13"/>
      <c r="AP606" s="13"/>
      <c r="AQ606" s="13"/>
      <c r="AR606" s="13"/>
    </row>
    <row r="607" spans="30:44" x14ac:dyDescent="0.3">
      <c r="AD607" s="13"/>
      <c r="AE607" s="13"/>
      <c r="AF607" s="13"/>
      <c r="AJ607" s="13"/>
      <c r="AK607" s="13"/>
      <c r="AL607" s="13"/>
      <c r="AM607" s="13"/>
      <c r="AN607" s="13"/>
      <c r="AO607" s="13"/>
      <c r="AP607" s="13"/>
      <c r="AQ607" s="13"/>
      <c r="AR607" s="13"/>
    </row>
    <row r="608" spans="30:44" x14ac:dyDescent="0.3">
      <c r="AD608" s="13"/>
      <c r="AE608" s="13"/>
      <c r="AF608" s="13"/>
      <c r="AJ608" s="13"/>
      <c r="AK608" s="13"/>
      <c r="AL608" s="13"/>
      <c r="AM608" s="13"/>
      <c r="AN608" s="13"/>
      <c r="AO608" s="13"/>
      <c r="AP608" s="13"/>
      <c r="AQ608" s="13"/>
      <c r="AR608" s="13"/>
    </row>
    <row r="609" spans="30:44" x14ac:dyDescent="0.3">
      <c r="AD609" s="13"/>
      <c r="AE609" s="13"/>
      <c r="AF609" s="13"/>
      <c r="AJ609" s="13"/>
      <c r="AK609" s="13"/>
      <c r="AL609" s="13"/>
      <c r="AM609" s="13"/>
      <c r="AN609" s="13"/>
      <c r="AO609" s="13"/>
      <c r="AP609" s="13"/>
      <c r="AQ609" s="13"/>
      <c r="AR609" s="13"/>
    </row>
    <row r="610" spans="30:44" x14ac:dyDescent="0.3">
      <c r="AD610" s="13"/>
      <c r="AE610" s="13"/>
      <c r="AF610" s="13"/>
      <c r="AJ610" s="13"/>
      <c r="AK610" s="13"/>
      <c r="AL610" s="13"/>
      <c r="AM610" s="13"/>
      <c r="AN610" s="13"/>
      <c r="AO610" s="13"/>
      <c r="AP610" s="13"/>
      <c r="AQ610" s="13"/>
      <c r="AR610" s="13"/>
    </row>
    <row r="611" spans="30:44" x14ac:dyDescent="0.3">
      <c r="AD611" s="13"/>
      <c r="AE611" s="13"/>
      <c r="AF611" s="13"/>
      <c r="AJ611" s="13"/>
      <c r="AK611" s="13"/>
      <c r="AL611" s="13"/>
      <c r="AM611" s="13"/>
      <c r="AN611" s="13"/>
      <c r="AO611" s="13"/>
      <c r="AP611" s="13"/>
      <c r="AQ611" s="13"/>
      <c r="AR611" s="13"/>
    </row>
    <row r="612" spans="30:44" x14ac:dyDescent="0.3">
      <c r="AD612" s="13"/>
      <c r="AE612" s="13"/>
      <c r="AF612" s="13"/>
      <c r="AJ612" s="13"/>
      <c r="AK612" s="13"/>
      <c r="AL612" s="13"/>
      <c r="AM612" s="13"/>
      <c r="AN612" s="13"/>
      <c r="AO612" s="13"/>
      <c r="AP612" s="13"/>
      <c r="AQ612" s="13"/>
      <c r="AR612" s="13"/>
    </row>
    <row r="613" spans="30:44" x14ac:dyDescent="0.3">
      <c r="AD613" s="13"/>
      <c r="AE613" s="13"/>
      <c r="AF613" s="13"/>
      <c r="AJ613" s="13"/>
      <c r="AK613" s="13"/>
      <c r="AL613" s="13"/>
      <c r="AM613" s="13"/>
      <c r="AN613" s="13"/>
      <c r="AO613" s="13"/>
      <c r="AP613" s="13"/>
      <c r="AQ613" s="13"/>
      <c r="AR613" s="13"/>
    </row>
    <row r="614" spans="30:44" x14ac:dyDescent="0.3">
      <c r="AD614" s="13"/>
      <c r="AE614" s="13"/>
      <c r="AF614" s="13"/>
      <c r="AJ614" s="13"/>
      <c r="AK614" s="13"/>
      <c r="AL614" s="13"/>
      <c r="AM614" s="13"/>
      <c r="AN614" s="13"/>
      <c r="AO614" s="13"/>
      <c r="AP614" s="13"/>
      <c r="AQ614" s="13"/>
      <c r="AR614" s="13"/>
    </row>
    <row r="615" spans="30:44" x14ac:dyDescent="0.3">
      <c r="AD615" s="13"/>
      <c r="AE615" s="13"/>
      <c r="AF615" s="13"/>
      <c r="AJ615" s="13"/>
      <c r="AK615" s="13"/>
      <c r="AL615" s="13"/>
      <c r="AM615" s="13"/>
      <c r="AN615" s="13"/>
      <c r="AO615" s="13"/>
      <c r="AP615" s="13"/>
      <c r="AQ615" s="13"/>
      <c r="AR615" s="13"/>
    </row>
    <row r="616" spans="30:44" x14ac:dyDescent="0.3">
      <c r="AD616" s="13"/>
      <c r="AE616" s="13"/>
      <c r="AF616" s="13"/>
      <c r="AJ616" s="13"/>
      <c r="AK616" s="13"/>
      <c r="AL616" s="13"/>
      <c r="AM616" s="13"/>
      <c r="AN616" s="13"/>
      <c r="AO616" s="13"/>
      <c r="AP616" s="13"/>
      <c r="AQ616" s="13"/>
      <c r="AR616" s="13"/>
    </row>
    <row r="617" spans="30:44" x14ac:dyDescent="0.3">
      <c r="AD617" s="13"/>
      <c r="AE617" s="13"/>
      <c r="AF617" s="13"/>
      <c r="AJ617" s="13"/>
      <c r="AK617" s="13"/>
      <c r="AL617" s="13"/>
      <c r="AM617" s="13"/>
      <c r="AN617" s="13"/>
      <c r="AO617" s="13"/>
      <c r="AP617" s="13"/>
      <c r="AQ617" s="13"/>
      <c r="AR617" s="13"/>
    </row>
    <row r="618" spans="30:44" x14ac:dyDescent="0.3">
      <c r="AD618" s="13"/>
      <c r="AE618" s="13"/>
      <c r="AF618" s="13"/>
      <c r="AJ618" s="13"/>
      <c r="AK618" s="13"/>
      <c r="AL618" s="13"/>
      <c r="AM618" s="13"/>
      <c r="AN618" s="13"/>
      <c r="AO618" s="13"/>
      <c r="AP618" s="13"/>
      <c r="AQ618" s="13"/>
      <c r="AR618" s="13"/>
    </row>
    <row r="619" spans="30:44" x14ac:dyDescent="0.3">
      <c r="AD619" s="13"/>
      <c r="AE619" s="13"/>
      <c r="AF619" s="13"/>
      <c r="AJ619" s="13"/>
      <c r="AK619" s="13"/>
      <c r="AL619" s="13"/>
      <c r="AM619" s="13"/>
      <c r="AN619" s="13"/>
      <c r="AO619" s="13"/>
      <c r="AP619" s="13"/>
      <c r="AQ619" s="13"/>
      <c r="AR619" s="13"/>
    </row>
    <row r="620" spans="30:44" x14ac:dyDescent="0.3">
      <c r="AD620" s="13"/>
      <c r="AE620" s="13"/>
      <c r="AF620" s="13"/>
      <c r="AJ620" s="13"/>
      <c r="AK620" s="13"/>
      <c r="AL620" s="13"/>
      <c r="AM620" s="13"/>
      <c r="AN620" s="13"/>
      <c r="AO620" s="13"/>
      <c r="AP620" s="13"/>
      <c r="AQ620" s="13"/>
      <c r="AR620" s="13"/>
    </row>
    <row r="621" spans="30:44" x14ac:dyDescent="0.3">
      <c r="AD621" s="13"/>
      <c r="AE621" s="13"/>
      <c r="AF621" s="13"/>
      <c r="AJ621" s="13"/>
      <c r="AK621" s="13"/>
      <c r="AL621" s="13"/>
      <c r="AM621" s="13"/>
      <c r="AN621" s="13"/>
      <c r="AO621" s="13"/>
      <c r="AP621" s="13"/>
      <c r="AQ621" s="13"/>
      <c r="AR621" s="13"/>
    </row>
    <row r="622" spans="30:44" x14ac:dyDescent="0.3">
      <c r="AD622" s="13"/>
      <c r="AE622" s="13"/>
      <c r="AF622" s="13"/>
      <c r="AJ622" s="13"/>
      <c r="AK622" s="13"/>
      <c r="AL622" s="13"/>
      <c r="AM622" s="13"/>
      <c r="AN622" s="13"/>
      <c r="AO622" s="13"/>
      <c r="AP622" s="13"/>
      <c r="AQ622" s="13"/>
      <c r="AR622" s="13"/>
    </row>
    <row r="623" spans="30:44" x14ac:dyDescent="0.3">
      <c r="AD623" s="13"/>
      <c r="AE623" s="13"/>
      <c r="AF623" s="13"/>
      <c r="AJ623" s="13"/>
      <c r="AK623" s="13"/>
      <c r="AL623" s="13"/>
      <c r="AM623" s="13"/>
      <c r="AN623" s="13"/>
      <c r="AO623" s="13"/>
      <c r="AP623" s="13"/>
      <c r="AQ623" s="13"/>
      <c r="AR623" s="13"/>
    </row>
    <row r="624" spans="30:44" x14ac:dyDescent="0.3">
      <c r="AD624" s="13"/>
      <c r="AE624" s="13"/>
      <c r="AF624" s="13"/>
      <c r="AJ624" s="13"/>
      <c r="AK624" s="13"/>
      <c r="AL624" s="13"/>
      <c r="AM624" s="13"/>
      <c r="AN624" s="13"/>
      <c r="AO624" s="13"/>
      <c r="AP624" s="13"/>
      <c r="AQ624" s="13"/>
      <c r="AR624" s="13"/>
    </row>
    <row r="625" spans="30:44" x14ac:dyDescent="0.3">
      <c r="AD625" s="13"/>
      <c r="AE625" s="13"/>
      <c r="AF625" s="13"/>
      <c r="AJ625" s="13"/>
      <c r="AK625" s="13"/>
      <c r="AL625" s="13"/>
      <c r="AM625" s="13"/>
      <c r="AN625" s="13"/>
      <c r="AO625" s="13"/>
      <c r="AP625" s="13"/>
      <c r="AQ625" s="13"/>
      <c r="AR625" s="13"/>
    </row>
    <row r="626" spans="30:44" x14ac:dyDescent="0.3">
      <c r="AD626" s="13"/>
      <c r="AE626" s="13"/>
      <c r="AF626" s="13"/>
      <c r="AJ626" s="13"/>
      <c r="AK626" s="13"/>
      <c r="AL626" s="13"/>
      <c r="AM626" s="13"/>
      <c r="AN626" s="13"/>
      <c r="AO626" s="13"/>
      <c r="AP626" s="13"/>
      <c r="AQ626" s="13"/>
      <c r="AR626" s="13"/>
    </row>
    <row r="627" spans="30:44" x14ac:dyDescent="0.3">
      <c r="AD627" s="13"/>
      <c r="AE627" s="13"/>
      <c r="AF627" s="13"/>
      <c r="AJ627" s="13"/>
      <c r="AK627" s="13"/>
      <c r="AL627" s="13"/>
      <c r="AM627" s="13"/>
      <c r="AN627" s="13"/>
      <c r="AO627" s="13"/>
      <c r="AP627" s="13"/>
      <c r="AQ627" s="13"/>
      <c r="AR627" s="13"/>
    </row>
    <row r="628" spans="30:44" x14ac:dyDescent="0.3">
      <c r="AD628" s="13"/>
      <c r="AE628" s="13"/>
      <c r="AF628" s="13"/>
      <c r="AJ628" s="13"/>
      <c r="AK628" s="13"/>
      <c r="AL628" s="13"/>
      <c r="AM628" s="13"/>
      <c r="AN628" s="13"/>
      <c r="AO628" s="13"/>
      <c r="AP628" s="13"/>
      <c r="AQ628" s="13"/>
      <c r="AR628" s="13"/>
    </row>
    <row r="629" spans="30:44" x14ac:dyDescent="0.3">
      <c r="AD629" s="13"/>
      <c r="AE629" s="13"/>
      <c r="AF629" s="13"/>
      <c r="AJ629" s="13"/>
      <c r="AK629" s="13"/>
      <c r="AL629" s="13"/>
      <c r="AM629" s="13"/>
      <c r="AN629" s="13"/>
      <c r="AO629" s="13"/>
      <c r="AP629" s="13"/>
      <c r="AQ629" s="13"/>
      <c r="AR629" s="13"/>
    </row>
    <row r="630" spans="30:44" x14ac:dyDescent="0.3">
      <c r="AD630" s="13"/>
      <c r="AE630" s="13"/>
      <c r="AF630" s="13"/>
      <c r="AJ630" s="13"/>
      <c r="AK630" s="13"/>
      <c r="AL630" s="13"/>
      <c r="AM630" s="13"/>
      <c r="AN630" s="13"/>
      <c r="AO630" s="13"/>
      <c r="AP630" s="13"/>
      <c r="AQ630" s="13"/>
      <c r="AR630" s="13"/>
    </row>
    <row r="631" spans="30:44" x14ac:dyDescent="0.3">
      <c r="AD631" s="13"/>
      <c r="AE631" s="13"/>
      <c r="AF631" s="13"/>
      <c r="AJ631" s="13"/>
      <c r="AK631" s="13"/>
      <c r="AL631" s="13"/>
      <c r="AM631" s="13"/>
      <c r="AN631" s="13"/>
      <c r="AO631" s="13"/>
      <c r="AP631" s="13"/>
      <c r="AQ631" s="13"/>
      <c r="AR631" s="13"/>
    </row>
    <row r="632" spans="30:44" x14ac:dyDescent="0.3">
      <c r="AD632" s="13"/>
      <c r="AE632" s="13"/>
      <c r="AF632" s="13"/>
      <c r="AJ632" s="13"/>
      <c r="AK632" s="13"/>
      <c r="AL632" s="13"/>
      <c r="AM632" s="13"/>
      <c r="AN632" s="13"/>
      <c r="AO632" s="13"/>
      <c r="AP632" s="13"/>
      <c r="AQ632" s="13"/>
      <c r="AR632" s="13"/>
    </row>
    <row r="633" spans="30:44" x14ac:dyDescent="0.3">
      <c r="AD633" s="13"/>
      <c r="AE633" s="13"/>
      <c r="AF633" s="13"/>
      <c r="AJ633" s="13"/>
      <c r="AK633" s="13"/>
      <c r="AL633" s="13"/>
      <c r="AM633" s="13"/>
      <c r="AN633" s="13"/>
      <c r="AO633" s="13"/>
      <c r="AP633" s="13"/>
      <c r="AQ633" s="13"/>
      <c r="AR633" s="13"/>
    </row>
    <row r="634" spans="30:44" x14ac:dyDescent="0.3">
      <c r="AD634" s="13"/>
      <c r="AE634" s="13"/>
      <c r="AF634" s="13"/>
      <c r="AJ634" s="13"/>
      <c r="AK634" s="13"/>
      <c r="AL634" s="13"/>
      <c r="AM634" s="13"/>
      <c r="AN634" s="13"/>
      <c r="AO634" s="13"/>
      <c r="AP634" s="13"/>
      <c r="AQ634" s="13"/>
      <c r="AR634" s="13"/>
    </row>
    <row r="635" spans="30:44" x14ac:dyDescent="0.3">
      <c r="AD635" s="13"/>
      <c r="AE635" s="13"/>
      <c r="AF635" s="13"/>
      <c r="AJ635" s="13"/>
      <c r="AK635" s="13"/>
      <c r="AL635" s="13"/>
      <c r="AM635" s="13"/>
      <c r="AN635" s="13"/>
      <c r="AO635" s="13"/>
      <c r="AP635" s="13"/>
      <c r="AQ635" s="13"/>
      <c r="AR635" s="13"/>
    </row>
    <row r="636" spans="30:44" x14ac:dyDescent="0.3">
      <c r="AD636" s="13"/>
      <c r="AE636" s="13"/>
      <c r="AF636" s="13"/>
      <c r="AJ636" s="13"/>
      <c r="AK636" s="13"/>
      <c r="AL636" s="13"/>
      <c r="AM636" s="13"/>
      <c r="AN636" s="13"/>
      <c r="AO636" s="13"/>
      <c r="AP636" s="13"/>
      <c r="AQ636" s="13"/>
      <c r="AR636" s="13"/>
    </row>
    <row r="637" spans="30:44" x14ac:dyDescent="0.3">
      <c r="AD637" s="13"/>
      <c r="AE637" s="13"/>
      <c r="AF637" s="13"/>
      <c r="AJ637" s="13"/>
      <c r="AK637" s="13"/>
      <c r="AL637" s="13"/>
      <c r="AM637" s="13"/>
      <c r="AN637" s="13"/>
      <c r="AO637" s="13"/>
      <c r="AP637" s="13"/>
      <c r="AQ637" s="13"/>
      <c r="AR637" s="13"/>
    </row>
    <row r="638" spans="30:44" x14ac:dyDescent="0.3">
      <c r="AD638" s="13"/>
      <c r="AE638" s="13"/>
      <c r="AF638" s="13"/>
      <c r="AJ638" s="13"/>
      <c r="AK638" s="13"/>
      <c r="AL638" s="13"/>
      <c r="AM638" s="13"/>
      <c r="AN638" s="13"/>
      <c r="AO638" s="13"/>
      <c r="AP638" s="13"/>
      <c r="AQ638" s="13"/>
      <c r="AR638" s="13"/>
    </row>
    <row r="639" spans="30:44" x14ac:dyDescent="0.3">
      <c r="AD639" s="13"/>
      <c r="AE639" s="13"/>
      <c r="AF639" s="13"/>
      <c r="AJ639" s="13"/>
      <c r="AK639" s="13"/>
      <c r="AL639" s="13"/>
      <c r="AM639" s="13"/>
      <c r="AN639" s="13"/>
      <c r="AO639" s="13"/>
      <c r="AP639" s="13"/>
      <c r="AQ639" s="13"/>
      <c r="AR639" s="13"/>
    </row>
    <row r="640" spans="30:44" x14ac:dyDescent="0.3">
      <c r="AD640" s="13"/>
      <c r="AE640" s="13"/>
      <c r="AF640" s="13"/>
      <c r="AJ640" s="13"/>
      <c r="AK640" s="13"/>
      <c r="AL640" s="13"/>
      <c r="AM640" s="13"/>
      <c r="AN640" s="13"/>
      <c r="AO640" s="13"/>
      <c r="AP640" s="13"/>
      <c r="AQ640" s="13"/>
      <c r="AR640" s="13"/>
    </row>
    <row r="641" spans="30:44" x14ac:dyDescent="0.3">
      <c r="AD641" s="13"/>
      <c r="AE641" s="13"/>
      <c r="AF641" s="13"/>
      <c r="AJ641" s="13"/>
      <c r="AK641" s="13"/>
      <c r="AL641" s="13"/>
      <c r="AM641" s="13"/>
      <c r="AN641" s="13"/>
      <c r="AO641" s="13"/>
      <c r="AP641" s="13"/>
      <c r="AQ641" s="13"/>
      <c r="AR641" s="13"/>
    </row>
    <row r="642" spans="30:44" x14ac:dyDescent="0.3">
      <c r="AD642" s="13"/>
      <c r="AE642" s="13"/>
      <c r="AF642" s="13"/>
      <c r="AJ642" s="13"/>
      <c r="AK642" s="13"/>
      <c r="AL642" s="13"/>
      <c r="AM642" s="13"/>
      <c r="AN642" s="13"/>
      <c r="AO642" s="13"/>
      <c r="AP642" s="13"/>
      <c r="AQ642" s="13"/>
      <c r="AR642" s="13"/>
    </row>
    <row r="643" spans="30:44" x14ac:dyDescent="0.3">
      <c r="AD643" s="13"/>
      <c r="AE643" s="13"/>
      <c r="AF643" s="13"/>
      <c r="AJ643" s="13"/>
      <c r="AK643" s="13"/>
      <c r="AL643" s="13"/>
      <c r="AM643" s="13"/>
      <c r="AN643" s="13"/>
      <c r="AO643" s="13"/>
      <c r="AP643" s="13"/>
      <c r="AQ643" s="13"/>
      <c r="AR643" s="13"/>
    </row>
    <row r="644" spans="30:44" x14ac:dyDescent="0.3">
      <c r="AD644" s="13"/>
      <c r="AE644" s="13"/>
      <c r="AF644" s="13"/>
      <c r="AJ644" s="13"/>
      <c r="AK644" s="13"/>
      <c r="AL644" s="13"/>
      <c r="AM644" s="13"/>
      <c r="AN644" s="13"/>
      <c r="AO644" s="13"/>
      <c r="AP644" s="13"/>
      <c r="AQ644" s="13"/>
      <c r="AR644" s="13"/>
    </row>
    <row r="645" spans="30:44" x14ac:dyDescent="0.3">
      <c r="AD645" s="13"/>
      <c r="AE645" s="13"/>
      <c r="AF645" s="13"/>
      <c r="AJ645" s="13"/>
      <c r="AK645" s="13"/>
      <c r="AL645" s="13"/>
      <c r="AM645" s="13"/>
      <c r="AN645" s="13"/>
      <c r="AO645" s="13"/>
      <c r="AP645" s="13"/>
      <c r="AQ645" s="13"/>
      <c r="AR645" s="13"/>
    </row>
    <row r="646" spans="30:44" x14ac:dyDescent="0.3">
      <c r="AD646" s="13"/>
      <c r="AE646" s="13"/>
      <c r="AF646" s="13"/>
      <c r="AJ646" s="13"/>
      <c r="AK646" s="13"/>
      <c r="AL646" s="13"/>
      <c r="AM646" s="13"/>
      <c r="AN646" s="13"/>
      <c r="AO646" s="13"/>
      <c r="AP646" s="13"/>
      <c r="AQ646" s="13"/>
      <c r="AR646" s="13"/>
    </row>
    <row r="647" spans="30:44" x14ac:dyDescent="0.3">
      <c r="AD647" s="13"/>
      <c r="AE647" s="13"/>
      <c r="AF647" s="13"/>
      <c r="AJ647" s="13"/>
      <c r="AK647" s="13"/>
      <c r="AL647" s="13"/>
      <c r="AM647" s="13"/>
      <c r="AN647" s="13"/>
      <c r="AO647" s="13"/>
      <c r="AP647" s="13"/>
      <c r="AQ647" s="13"/>
      <c r="AR647" s="13"/>
    </row>
    <row r="648" spans="30:44" x14ac:dyDescent="0.3">
      <c r="AD648" s="13"/>
      <c r="AE648" s="13"/>
      <c r="AF648" s="13"/>
      <c r="AJ648" s="13"/>
      <c r="AK648" s="13"/>
      <c r="AL648" s="13"/>
      <c r="AM648" s="13"/>
      <c r="AN648" s="13"/>
      <c r="AO648" s="13"/>
      <c r="AP648" s="13"/>
      <c r="AQ648" s="13"/>
      <c r="AR648" s="13"/>
    </row>
    <row r="649" spans="30:44" x14ac:dyDescent="0.3">
      <c r="AD649" s="13"/>
      <c r="AE649" s="13"/>
      <c r="AF649" s="13"/>
      <c r="AJ649" s="13"/>
      <c r="AK649" s="13"/>
      <c r="AL649" s="13"/>
      <c r="AM649" s="13"/>
      <c r="AN649" s="13"/>
      <c r="AO649" s="13"/>
      <c r="AP649" s="13"/>
      <c r="AQ649" s="13"/>
      <c r="AR649" s="13"/>
    </row>
    <row r="650" spans="30:44" x14ac:dyDescent="0.3">
      <c r="AD650" s="13"/>
      <c r="AE650" s="13"/>
      <c r="AF650" s="13"/>
      <c r="AJ650" s="13"/>
      <c r="AK650" s="13"/>
      <c r="AL650" s="13"/>
      <c r="AM650" s="13"/>
      <c r="AN650" s="13"/>
      <c r="AO650" s="13"/>
      <c r="AP650" s="13"/>
      <c r="AQ650" s="13"/>
      <c r="AR650" s="13"/>
    </row>
    <row r="651" spans="30:44" x14ac:dyDescent="0.3">
      <c r="AD651" s="13"/>
      <c r="AE651" s="13"/>
      <c r="AF651" s="13"/>
      <c r="AJ651" s="13"/>
      <c r="AK651" s="13"/>
      <c r="AL651" s="13"/>
      <c r="AM651" s="13"/>
      <c r="AN651" s="13"/>
      <c r="AO651" s="13"/>
      <c r="AP651" s="13"/>
      <c r="AQ651" s="13"/>
      <c r="AR651" s="13"/>
    </row>
    <row r="652" spans="30:44" x14ac:dyDescent="0.3">
      <c r="AD652" s="13"/>
      <c r="AE652" s="13"/>
      <c r="AF652" s="13"/>
      <c r="AJ652" s="13"/>
      <c r="AK652" s="13"/>
      <c r="AL652" s="13"/>
      <c r="AM652" s="13"/>
      <c r="AN652" s="13"/>
      <c r="AO652" s="13"/>
      <c r="AP652" s="13"/>
      <c r="AQ652" s="13"/>
      <c r="AR652" s="13"/>
    </row>
    <row r="653" spans="30:44" x14ac:dyDescent="0.3">
      <c r="AD653" s="13"/>
      <c r="AE653" s="13"/>
      <c r="AF653" s="13"/>
      <c r="AJ653" s="13"/>
      <c r="AK653" s="13"/>
      <c r="AL653" s="13"/>
      <c r="AM653" s="13"/>
      <c r="AN653" s="13"/>
      <c r="AO653" s="13"/>
      <c r="AP653" s="13"/>
      <c r="AQ653" s="13"/>
      <c r="AR653" s="13"/>
    </row>
    <row r="654" spans="30:44" x14ac:dyDescent="0.3">
      <c r="AD654" s="13"/>
      <c r="AE654" s="13"/>
      <c r="AF654" s="13"/>
      <c r="AJ654" s="13"/>
      <c r="AK654" s="13"/>
      <c r="AL654" s="13"/>
      <c r="AM654" s="13"/>
      <c r="AN654" s="13"/>
      <c r="AO654" s="13"/>
      <c r="AP654" s="13"/>
      <c r="AQ654" s="13"/>
      <c r="AR654" s="13"/>
    </row>
    <row r="655" spans="30:44" x14ac:dyDescent="0.3">
      <c r="AD655" s="13"/>
      <c r="AE655" s="13"/>
      <c r="AF655" s="13"/>
      <c r="AJ655" s="13"/>
      <c r="AK655" s="13"/>
      <c r="AL655" s="13"/>
      <c r="AM655" s="13"/>
      <c r="AN655" s="13"/>
      <c r="AO655" s="13"/>
      <c r="AP655" s="13"/>
      <c r="AQ655" s="13"/>
      <c r="AR655" s="13"/>
    </row>
    <row r="656" spans="30:44" x14ac:dyDescent="0.3">
      <c r="AD656" s="13"/>
      <c r="AE656" s="13"/>
      <c r="AF656" s="13"/>
      <c r="AJ656" s="13"/>
      <c r="AK656" s="13"/>
      <c r="AL656" s="13"/>
      <c r="AM656" s="13"/>
      <c r="AN656" s="13"/>
      <c r="AO656" s="13"/>
      <c r="AP656" s="13"/>
      <c r="AQ656" s="13"/>
      <c r="AR656" s="13"/>
    </row>
    <row r="657" spans="30:44" x14ac:dyDescent="0.3">
      <c r="AD657" s="13"/>
      <c r="AE657" s="13"/>
      <c r="AF657" s="13"/>
      <c r="AJ657" s="13"/>
      <c r="AK657" s="13"/>
      <c r="AL657" s="13"/>
      <c r="AM657" s="13"/>
      <c r="AN657" s="13"/>
      <c r="AO657" s="13"/>
      <c r="AP657" s="13"/>
      <c r="AQ657" s="13"/>
      <c r="AR657" s="13"/>
    </row>
    <row r="658" spans="30:44" x14ac:dyDescent="0.3">
      <c r="AD658" s="13"/>
      <c r="AE658" s="13"/>
      <c r="AF658" s="13"/>
      <c r="AJ658" s="13"/>
      <c r="AK658" s="13"/>
      <c r="AL658" s="13"/>
      <c r="AM658" s="13"/>
      <c r="AN658" s="13"/>
      <c r="AO658" s="13"/>
      <c r="AP658" s="13"/>
      <c r="AQ658" s="13"/>
      <c r="AR658" s="13"/>
    </row>
    <row r="659" spans="30:44" x14ac:dyDescent="0.3">
      <c r="AD659" s="13"/>
      <c r="AE659" s="13"/>
      <c r="AF659" s="13"/>
      <c r="AJ659" s="13"/>
      <c r="AK659" s="13"/>
      <c r="AL659" s="13"/>
      <c r="AM659" s="13"/>
      <c r="AN659" s="13"/>
      <c r="AO659" s="13"/>
      <c r="AP659" s="13"/>
      <c r="AQ659" s="13"/>
      <c r="AR659" s="13"/>
    </row>
    <row r="660" spans="30:44" x14ac:dyDescent="0.3">
      <c r="AD660" s="13"/>
      <c r="AE660" s="13"/>
      <c r="AF660" s="13"/>
      <c r="AJ660" s="13"/>
      <c r="AK660" s="13"/>
      <c r="AL660" s="13"/>
      <c r="AM660" s="13"/>
      <c r="AN660" s="13"/>
      <c r="AO660" s="13"/>
      <c r="AP660" s="13"/>
      <c r="AQ660" s="13"/>
      <c r="AR660" s="13"/>
    </row>
    <row r="661" spans="30:44" x14ac:dyDescent="0.3">
      <c r="AD661" s="13"/>
      <c r="AE661" s="13"/>
      <c r="AF661" s="13"/>
      <c r="AJ661" s="13"/>
      <c r="AK661" s="13"/>
      <c r="AL661" s="13"/>
      <c r="AM661" s="13"/>
      <c r="AN661" s="13"/>
      <c r="AO661" s="13"/>
      <c r="AP661" s="13"/>
      <c r="AQ661" s="13"/>
      <c r="AR661" s="13"/>
    </row>
    <row r="662" spans="30:44" x14ac:dyDescent="0.3">
      <c r="AD662" s="13"/>
      <c r="AE662" s="13"/>
      <c r="AF662" s="13"/>
      <c r="AJ662" s="13"/>
      <c r="AK662" s="13"/>
      <c r="AL662" s="13"/>
      <c r="AM662" s="13"/>
      <c r="AN662" s="13"/>
      <c r="AO662" s="13"/>
      <c r="AP662" s="13"/>
      <c r="AQ662" s="13"/>
      <c r="AR662" s="13"/>
    </row>
    <row r="663" spans="30:44" x14ac:dyDescent="0.3">
      <c r="AD663" s="13"/>
      <c r="AE663" s="13"/>
      <c r="AF663" s="13"/>
      <c r="AJ663" s="13"/>
      <c r="AK663" s="13"/>
      <c r="AL663" s="13"/>
      <c r="AM663" s="13"/>
      <c r="AN663" s="13"/>
      <c r="AO663" s="13"/>
      <c r="AP663" s="13"/>
      <c r="AQ663" s="13"/>
      <c r="AR663" s="13"/>
    </row>
    <row r="664" spans="30:44" x14ac:dyDescent="0.3">
      <c r="AD664" s="13"/>
      <c r="AE664" s="13"/>
      <c r="AF664" s="13"/>
      <c r="AJ664" s="13"/>
      <c r="AK664" s="13"/>
      <c r="AL664" s="13"/>
      <c r="AM664" s="13"/>
      <c r="AN664" s="13"/>
      <c r="AO664" s="13"/>
      <c r="AP664" s="13"/>
      <c r="AQ664" s="13"/>
      <c r="AR664" s="13"/>
    </row>
    <row r="665" spans="30:44" x14ac:dyDescent="0.3">
      <c r="AD665" s="13"/>
      <c r="AE665" s="13"/>
      <c r="AF665" s="13"/>
      <c r="AJ665" s="13"/>
      <c r="AK665" s="13"/>
      <c r="AL665" s="13"/>
      <c r="AM665" s="13"/>
      <c r="AN665" s="13"/>
      <c r="AO665" s="13"/>
      <c r="AP665" s="13"/>
      <c r="AQ665" s="13"/>
      <c r="AR665" s="13"/>
    </row>
    <row r="666" spans="30:44" x14ac:dyDescent="0.3">
      <c r="AD666" s="13"/>
      <c r="AE666" s="13"/>
      <c r="AF666" s="13"/>
      <c r="AJ666" s="13"/>
      <c r="AK666" s="13"/>
      <c r="AL666" s="13"/>
      <c r="AM666" s="13"/>
      <c r="AN666" s="13"/>
      <c r="AO666" s="13"/>
      <c r="AP666" s="13"/>
      <c r="AQ666" s="13"/>
      <c r="AR666" s="13"/>
    </row>
    <row r="667" spans="30:44" x14ac:dyDescent="0.3">
      <c r="AD667" s="13"/>
      <c r="AE667" s="13"/>
      <c r="AF667" s="13"/>
      <c r="AJ667" s="13"/>
      <c r="AK667" s="13"/>
      <c r="AL667" s="13"/>
      <c r="AM667" s="13"/>
      <c r="AN667" s="13"/>
      <c r="AO667" s="13"/>
      <c r="AP667" s="13"/>
      <c r="AQ667" s="13"/>
      <c r="AR667" s="13"/>
    </row>
    <row r="668" spans="30:44" x14ac:dyDescent="0.3">
      <c r="AD668" s="13"/>
      <c r="AE668" s="13"/>
      <c r="AF668" s="13"/>
      <c r="AJ668" s="13"/>
      <c r="AK668" s="13"/>
      <c r="AL668" s="13"/>
      <c r="AM668" s="13"/>
      <c r="AN668" s="13"/>
      <c r="AO668" s="13"/>
      <c r="AP668" s="13"/>
      <c r="AQ668" s="13"/>
      <c r="AR668" s="13"/>
    </row>
    <row r="669" spans="30:44" x14ac:dyDescent="0.3">
      <c r="AD669" s="13"/>
      <c r="AE669" s="13"/>
      <c r="AF669" s="13"/>
      <c r="AJ669" s="13"/>
      <c r="AK669" s="13"/>
      <c r="AL669" s="13"/>
      <c r="AM669" s="13"/>
      <c r="AN669" s="13"/>
      <c r="AO669" s="13"/>
      <c r="AP669" s="13"/>
      <c r="AQ669" s="13"/>
      <c r="AR669" s="13"/>
    </row>
    <row r="670" spans="30:44" x14ac:dyDescent="0.3">
      <c r="AD670" s="13"/>
      <c r="AE670" s="13"/>
      <c r="AF670" s="13"/>
      <c r="AJ670" s="13"/>
      <c r="AK670" s="13"/>
      <c r="AL670" s="13"/>
      <c r="AM670" s="13"/>
      <c r="AN670" s="13"/>
      <c r="AO670" s="13"/>
      <c r="AP670" s="13"/>
      <c r="AQ670" s="13"/>
      <c r="AR670" s="13"/>
    </row>
    <row r="671" spans="30:44" x14ac:dyDescent="0.3">
      <c r="AD671" s="13"/>
      <c r="AE671" s="13"/>
      <c r="AF671" s="13"/>
      <c r="AJ671" s="13"/>
      <c r="AK671" s="13"/>
      <c r="AL671" s="13"/>
      <c r="AM671" s="13"/>
      <c r="AN671" s="13"/>
      <c r="AO671" s="13"/>
      <c r="AP671" s="13"/>
      <c r="AQ671" s="13"/>
      <c r="AR671" s="13"/>
    </row>
    <row r="672" spans="30:44" x14ac:dyDescent="0.3">
      <c r="AD672" s="13"/>
      <c r="AE672" s="13"/>
      <c r="AF672" s="13"/>
      <c r="AJ672" s="13"/>
      <c r="AK672" s="13"/>
      <c r="AL672" s="13"/>
      <c r="AM672" s="13"/>
      <c r="AN672" s="13"/>
      <c r="AO672" s="13"/>
      <c r="AP672" s="13"/>
      <c r="AQ672" s="13"/>
      <c r="AR672" s="13"/>
    </row>
    <row r="673" spans="30:44" x14ac:dyDescent="0.3">
      <c r="AD673" s="13"/>
      <c r="AE673" s="13"/>
      <c r="AF673" s="13"/>
      <c r="AJ673" s="13"/>
      <c r="AK673" s="13"/>
      <c r="AL673" s="13"/>
      <c r="AM673" s="13"/>
      <c r="AN673" s="13"/>
      <c r="AO673" s="13"/>
      <c r="AP673" s="13"/>
      <c r="AQ673" s="13"/>
      <c r="AR673" s="13"/>
    </row>
    <row r="674" spans="30:44" x14ac:dyDescent="0.3">
      <c r="AD674" s="13"/>
      <c r="AE674" s="13"/>
      <c r="AF674" s="13"/>
      <c r="AJ674" s="13"/>
      <c r="AK674" s="13"/>
      <c r="AL674" s="13"/>
      <c r="AM674" s="13"/>
      <c r="AN674" s="13"/>
      <c r="AO674" s="13"/>
      <c r="AP674" s="13"/>
      <c r="AQ674" s="13"/>
      <c r="AR674" s="13"/>
    </row>
    <row r="675" spans="30:44" x14ac:dyDescent="0.3">
      <c r="AD675" s="13"/>
      <c r="AE675" s="13"/>
      <c r="AF675" s="13"/>
      <c r="AJ675" s="13"/>
      <c r="AK675" s="13"/>
      <c r="AL675" s="13"/>
      <c r="AM675" s="13"/>
      <c r="AN675" s="13"/>
      <c r="AO675" s="13"/>
      <c r="AP675" s="13"/>
      <c r="AQ675" s="13"/>
      <c r="AR675" s="13"/>
    </row>
    <row r="676" spans="30:44" x14ac:dyDescent="0.3">
      <c r="AD676" s="13"/>
      <c r="AE676" s="13"/>
      <c r="AF676" s="13"/>
      <c r="AJ676" s="13"/>
      <c r="AK676" s="13"/>
      <c r="AL676" s="13"/>
      <c r="AM676" s="13"/>
      <c r="AN676" s="13"/>
      <c r="AO676" s="13"/>
      <c r="AP676" s="13"/>
      <c r="AQ676" s="13"/>
      <c r="AR676" s="13"/>
    </row>
    <row r="677" spans="30:44" x14ac:dyDescent="0.3">
      <c r="AD677" s="13"/>
      <c r="AE677" s="13"/>
      <c r="AF677" s="13"/>
      <c r="AJ677" s="13"/>
      <c r="AK677" s="13"/>
      <c r="AL677" s="13"/>
      <c r="AM677" s="13"/>
      <c r="AN677" s="13"/>
      <c r="AO677" s="13"/>
      <c r="AP677" s="13"/>
      <c r="AQ677" s="13"/>
      <c r="AR677" s="13"/>
    </row>
    <row r="678" spans="30:44" x14ac:dyDescent="0.3">
      <c r="AD678" s="13"/>
      <c r="AE678" s="13"/>
      <c r="AF678" s="13"/>
      <c r="AJ678" s="13"/>
      <c r="AK678" s="13"/>
      <c r="AL678" s="13"/>
      <c r="AM678" s="13"/>
      <c r="AN678" s="13"/>
      <c r="AO678" s="13"/>
      <c r="AP678" s="13"/>
      <c r="AQ678" s="13"/>
      <c r="AR678" s="13"/>
    </row>
    <row r="679" spans="30:44" x14ac:dyDescent="0.3">
      <c r="AD679" s="13"/>
      <c r="AE679" s="13"/>
      <c r="AF679" s="13"/>
      <c r="AJ679" s="13"/>
      <c r="AK679" s="13"/>
      <c r="AL679" s="13"/>
      <c r="AM679" s="13"/>
      <c r="AN679" s="13"/>
      <c r="AO679" s="13"/>
      <c r="AP679" s="13"/>
      <c r="AQ679" s="13"/>
      <c r="AR679" s="13"/>
    </row>
    <row r="680" spans="30:44" x14ac:dyDescent="0.3">
      <c r="AD680" s="13"/>
      <c r="AE680" s="13"/>
      <c r="AF680" s="13"/>
      <c r="AJ680" s="13"/>
      <c r="AK680" s="13"/>
      <c r="AL680" s="13"/>
      <c r="AM680" s="13"/>
      <c r="AN680" s="13"/>
      <c r="AO680" s="13"/>
      <c r="AP680" s="13"/>
      <c r="AQ680" s="13"/>
      <c r="AR680" s="13"/>
    </row>
    <row r="681" spans="30:44" x14ac:dyDescent="0.3">
      <c r="AD681" s="13"/>
      <c r="AE681" s="13"/>
      <c r="AF681" s="13"/>
      <c r="AJ681" s="13"/>
      <c r="AK681" s="13"/>
      <c r="AL681" s="13"/>
      <c r="AM681" s="13"/>
      <c r="AN681" s="13"/>
      <c r="AO681" s="13"/>
      <c r="AP681" s="13"/>
      <c r="AQ681" s="13"/>
      <c r="AR681" s="13"/>
    </row>
    <row r="682" spans="30:44" x14ac:dyDescent="0.3">
      <c r="AD682" s="13"/>
      <c r="AE682" s="13"/>
      <c r="AF682" s="13"/>
      <c r="AJ682" s="13"/>
      <c r="AK682" s="13"/>
      <c r="AL682" s="13"/>
      <c r="AM682" s="13"/>
      <c r="AN682" s="13"/>
      <c r="AO682" s="13"/>
      <c r="AP682" s="13"/>
      <c r="AQ682" s="13"/>
      <c r="AR682" s="13"/>
    </row>
    <row r="683" spans="30:44" x14ac:dyDescent="0.3">
      <c r="AD683" s="13"/>
      <c r="AE683" s="13"/>
      <c r="AF683" s="13"/>
      <c r="AJ683" s="13"/>
      <c r="AK683" s="13"/>
      <c r="AL683" s="13"/>
      <c r="AM683" s="13"/>
      <c r="AN683" s="13"/>
      <c r="AO683" s="13"/>
      <c r="AP683" s="13"/>
      <c r="AQ683" s="13"/>
      <c r="AR683" s="13"/>
    </row>
    <row r="684" spans="30:44" x14ac:dyDescent="0.3">
      <c r="AD684" s="13"/>
      <c r="AE684" s="13"/>
      <c r="AF684" s="13"/>
      <c r="AJ684" s="13"/>
      <c r="AK684" s="13"/>
      <c r="AL684" s="13"/>
      <c r="AM684" s="13"/>
      <c r="AN684" s="13"/>
      <c r="AO684" s="13"/>
      <c r="AP684" s="13"/>
      <c r="AQ684" s="13"/>
      <c r="AR684" s="13"/>
    </row>
    <row r="685" spans="30:44" x14ac:dyDescent="0.3">
      <c r="AD685" s="13"/>
      <c r="AE685" s="13"/>
      <c r="AF685" s="13"/>
      <c r="AJ685" s="13"/>
      <c r="AK685" s="13"/>
      <c r="AL685" s="13"/>
      <c r="AM685" s="13"/>
      <c r="AN685" s="13"/>
      <c r="AO685" s="13"/>
      <c r="AP685" s="13"/>
      <c r="AQ685" s="13"/>
      <c r="AR685" s="13"/>
    </row>
    <row r="686" spans="30:44" x14ac:dyDescent="0.3">
      <c r="AD686" s="13"/>
      <c r="AE686" s="13"/>
      <c r="AF686" s="13"/>
      <c r="AJ686" s="13"/>
      <c r="AK686" s="13"/>
      <c r="AL686" s="13"/>
      <c r="AM686" s="13"/>
      <c r="AN686" s="13"/>
      <c r="AO686" s="13"/>
      <c r="AP686" s="13"/>
      <c r="AQ686" s="13"/>
      <c r="AR686" s="13"/>
    </row>
    <row r="687" spans="30:44" x14ac:dyDescent="0.3">
      <c r="AD687" s="13"/>
      <c r="AE687" s="13"/>
      <c r="AF687" s="13"/>
      <c r="AJ687" s="13"/>
      <c r="AK687" s="13"/>
      <c r="AL687" s="13"/>
      <c r="AM687" s="13"/>
      <c r="AN687" s="13"/>
      <c r="AO687" s="13"/>
      <c r="AP687" s="13"/>
      <c r="AQ687" s="13"/>
      <c r="AR687" s="13"/>
    </row>
    <row r="688" spans="30:44" x14ac:dyDescent="0.3">
      <c r="AD688" s="13"/>
      <c r="AE688" s="13"/>
      <c r="AF688" s="13"/>
      <c r="AJ688" s="13"/>
      <c r="AK688" s="13"/>
      <c r="AL688" s="13"/>
      <c r="AM688" s="13"/>
      <c r="AN688" s="13"/>
      <c r="AO688" s="13"/>
      <c r="AP688" s="13"/>
      <c r="AQ688" s="13"/>
      <c r="AR688" s="13"/>
    </row>
    <row r="689" spans="30:44" x14ac:dyDescent="0.3">
      <c r="AD689" s="13"/>
      <c r="AE689" s="13"/>
      <c r="AF689" s="13"/>
      <c r="AJ689" s="13"/>
      <c r="AK689" s="13"/>
      <c r="AL689" s="13"/>
      <c r="AM689" s="13"/>
      <c r="AN689" s="13"/>
      <c r="AO689" s="13"/>
      <c r="AP689" s="13"/>
      <c r="AQ689" s="13"/>
      <c r="AR689" s="13"/>
    </row>
    <row r="690" spans="30:44" x14ac:dyDescent="0.3">
      <c r="AD690" s="13"/>
      <c r="AE690" s="13"/>
      <c r="AF690" s="13"/>
      <c r="AJ690" s="13"/>
      <c r="AK690" s="13"/>
      <c r="AL690" s="13"/>
      <c r="AM690" s="13"/>
      <c r="AN690" s="13"/>
      <c r="AO690" s="13"/>
      <c r="AP690" s="13"/>
      <c r="AQ690" s="13"/>
      <c r="AR690" s="13"/>
    </row>
    <row r="691" spans="30:44" x14ac:dyDescent="0.3">
      <c r="AD691" s="13"/>
      <c r="AE691" s="13"/>
      <c r="AF691" s="13"/>
      <c r="AJ691" s="13"/>
      <c r="AK691" s="13"/>
      <c r="AL691" s="13"/>
      <c r="AM691" s="13"/>
      <c r="AN691" s="13"/>
      <c r="AO691" s="13"/>
      <c r="AP691" s="13"/>
      <c r="AQ691" s="13"/>
      <c r="AR691" s="13"/>
    </row>
    <row r="692" spans="30:44" x14ac:dyDescent="0.3">
      <c r="AD692" s="13"/>
      <c r="AE692" s="13"/>
      <c r="AF692" s="13"/>
      <c r="AJ692" s="13"/>
      <c r="AK692" s="13"/>
      <c r="AL692" s="13"/>
      <c r="AM692" s="13"/>
      <c r="AN692" s="13"/>
      <c r="AO692" s="13"/>
      <c r="AP692" s="13"/>
      <c r="AQ692" s="13"/>
      <c r="AR692" s="13"/>
    </row>
    <row r="693" spans="30:44" x14ac:dyDescent="0.3">
      <c r="AD693" s="13"/>
      <c r="AE693" s="13"/>
      <c r="AF693" s="13"/>
      <c r="AJ693" s="13"/>
      <c r="AK693" s="13"/>
      <c r="AL693" s="13"/>
      <c r="AM693" s="13"/>
      <c r="AN693" s="13"/>
      <c r="AO693" s="13"/>
      <c r="AP693" s="13"/>
      <c r="AQ693" s="13"/>
      <c r="AR693" s="13"/>
    </row>
    <row r="694" spans="30:44" x14ac:dyDescent="0.3">
      <c r="AD694" s="13"/>
      <c r="AE694" s="13"/>
      <c r="AF694" s="13"/>
      <c r="AJ694" s="13"/>
      <c r="AK694" s="13"/>
      <c r="AL694" s="13"/>
      <c r="AM694" s="13"/>
      <c r="AN694" s="13"/>
      <c r="AO694" s="13"/>
      <c r="AP694" s="13"/>
      <c r="AQ694" s="13"/>
      <c r="AR694" s="13"/>
    </row>
    <row r="695" spans="30:44" x14ac:dyDescent="0.3">
      <c r="AD695" s="13"/>
      <c r="AE695" s="13"/>
      <c r="AF695" s="13"/>
      <c r="AJ695" s="13"/>
      <c r="AK695" s="13"/>
      <c r="AL695" s="13"/>
      <c r="AM695" s="13"/>
      <c r="AN695" s="13"/>
      <c r="AO695" s="13"/>
      <c r="AP695" s="13"/>
      <c r="AQ695" s="13"/>
      <c r="AR695" s="13"/>
    </row>
    <row r="696" spans="30:44" x14ac:dyDescent="0.3">
      <c r="AD696" s="13"/>
      <c r="AE696" s="13"/>
      <c r="AF696" s="13"/>
      <c r="AJ696" s="13"/>
      <c r="AK696" s="13"/>
      <c r="AL696" s="13"/>
      <c r="AM696" s="13"/>
      <c r="AN696" s="13"/>
      <c r="AO696" s="13"/>
      <c r="AP696" s="13"/>
      <c r="AQ696" s="13"/>
      <c r="AR696" s="13"/>
    </row>
    <row r="697" spans="30:44" x14ac:dyDescent="0.3">
      <c r="AD697" s="13"/>
      <c r="AE697" s="13"/>
      <c r="AF697" s="13"/>
      <c r="AJ697" s="13"/>
      <c r="AK697" s="13"/>
      <c r="AL697" s="13"/>
      <c r="AM697" s="13"/>
      <c r="AN697" s="13"/>
      <c r="AO697" s="13"/>
      <c r="AP697" s="13"/>
      <c r="AQ697" s="13"/>
      <c r="AR697" s="13"/>
    </row>
    <row r="698" spans="30:44" x14ac:dyDescent="0.3">
      <c r="AD698" s="13"/>
      <c r="AE698" s="13"/>
      <c r="AF698" s="13"/>
      <c r="AJ698" s="13"/>
      <c r="AK698" s="13"/>
      <c r="AL698" s="13"/>
      <c r="AM698" s="13"/>
      <c r="AN698" s="13"/>
      <c r="AO698" s="13"/>
      <c r="AP698" s="13"/>
      <c r="AQ698" s="13"/>
      <c r="AR698" s="13"/>
    </row>
    <row r="699" spans="30:44" x14ac:dyDescent="0.3">
      <c r="AD699" s="13"/>
      <c r="AE699" s="13"/>
      <c r="AF699" s="13"/>
      <c r="AJ699" s="13"/>
      <c r="AK699" s="13"/>
      <c r="AL699" s="13"/>
      <c r="AM699" s="13"/>
      <c r="AN699" s="13"/>
      <c r="AO699" s="13"/>
      <c r="AP699" s="13"/>
      <c r="AQ699" s="13"/>
      <c r="AR699" s="13"/>
    </row>
    <row r="700" spans="30:44" x14ac:dyDescent="0.3">
      <c r="AD700" s="13"/>
      <c r="AE700" s="13"/>
      <c r="AF700" s="13"/>
      <c r="AJ700" s="13"/>
      <c r="AK700" s="13"/>
      <c r="AL700" s="13"/>
      <c r="AM700" s="13"/>
      <c r="AN700" s="13"/>
      <c r="AO700" s="13"/>
      <c r="AP700" s="13"/>
      <c r="AQ700" s="13"/>
      <c r="AR700" s="13"/>
    </row>
    <row r="701" spans="30:44" x14ac:dyDescent="0.3">
      <c r="AD701" s="13"/>
      <c r="AE701" s="13"/>
      <c r="AF701" s="13"/>
      <c r="AJ701" s="13"/>
      <c r="AK701" s="13"/>
      <c r="AL701" s="13"/>
      <c r="AM701" s="13"/>
      <c r="AN701" s="13"/>
      <c r="AO701" s="13"/>
      <c r="AP701" s="13"/>
      <c r="AQ701" s="13"/>
      <c r="AR701" s="13"/>
    </row>
    <row r="702" spans="30:44" x14ac:dyDescent="0.3">
      <c r="AD702" s="13"/>
      <c r="AE702" s="13"/>
      <c r="AF702" s="13"/>
      <c r="AJ702" s="13"/>
      <c r="AK702" s="13"/>
      <c r="AL702" s="13"/>
      <c r="AM702" s="13"/>
      <c r="AN702" s="13"/>
      <c r="AO702" s="13"/>
      <c r="AP702" s="13"/>
      <c r="AQ702" s="13"/>
      <c r="AR702" s="13"/>
    </row>
    <row r="703" spans="30:44" x14ac:dyDescent="0.3">
      <c r="AD703" s="13"/>
      <c r="AE703" s="13"/>
      <c r="AF703" s="13"/>
      <c r="AJ703" s="13"/>
      <c r="AK703" s="13"/>
      <c r="AL703" s="13"/>
      <c r="AM703" s="13"/>
      <c r="AN703" s="13"/>
      <c r="AO703" s="13"/>
      <c r="AP703" s="13"/>
      <c r="AQ703" s="13"/>
      <c r="AR703" s="13"/>
    </row>
    <row r="704" spans="30:44" x14ac:dyDescent="0.3">
      <c r="AD704" s="13"/>
      <c r="AE704" s="13"/>
      <c r="AF704" s="13"/>
      <c r="AJ704" s="13"/>
      <c r="AK704" s="13"/>
      <c r="AL704" s="13"/>
      <c r="AM704" s="13"/>
      <c r="AN704" s="13"/>
      <c r="AO704" s="13"/>
      <c r="AP704" s="13"/>
      <c r="AQ704" s="13"/>
      <c r="AR704" s="13"/>
    </row>
    <row r="705" spans="30:44" x14ac:dyDescent="0.3">
      <c r="AD705" s="13"/>
      <c r="AE705" s="13"/>
      <c r="AF705" s="13"/>
      <c r="AJ705" s="13"/>
      <c r="AK705" s="13"/>
      <c r="AL705" s="13"/>
      <c r="AM705" s="13"/>
      <c r="AN705" s="13"/>
      <c r="AO705" s="13"/>
      <c r="AP705" s="13"/>
      <c r="AQ705" s="13"/>
      <c r="AR705" s="13"/>
    </row>
    <row r="706" spans="30:44" x14ac:dyDescent="0.3">
      <c r="AD706" s="13"/>
      <c r="AE706" s="13"/>
      <c r="AF706" s="13"/>
      <c r="AJ706" s="13"/>
      <c r="AK706" s="13"/>
      <c r="AL706" s="13"/>
      <c r="AM706" s="13"/>
      <c r="AN706" s="13"/>
      <c r="AO706" s="13"/>
      <c r="AP706" s="13"/>
      <c r="AQ706" s="13"/>
      <c r="AR706" s="13"/>
    </row>
    <row r="707" spans="30:44" x14ac:dyDescent="0.3">
      <c r="AD707" s="13"/>
      <c r="AE707" s="13"/>
      <c r="AF707" s="13"/>
      <c r="AJ707" s="13"/>
      <c r="AK707" s="13"/>
      <c r="AL707" s="13"/>
      <c r="AM707" s="13"/>
      <c r="AN707" s="13"/>
      <c r="AO707" s="13"/>
      <c r="AP707" s="13"/>
      <c r="AQ707" s="13"/>
      <c r="AR707" s="13"/>
    </row>
    <row r="708" spans="30:44" x14ac:dyDescent="0.3">
      <c r="AD708" s="13"/>
      <c r="AE708" s="13"/>
      <c r="AF708" s="13"/>
      <c r="AJ708" s="13"/>
      <c r="AK708" s="13"/>
      <c r="AL708" s="13"/>
      <c r="AM708" s="13"/>
      <c r="AN708" s="13"/>
      <c r="AO708" s="13"/>
      <c r="AP708" s="13"/>
      <c r="AQ708" s="13"/>
      <c r="AR708" s="13"/>
    </row>
    <row r="709" spans="30:44" x14ac:dyDescent="0.3">
      <c r="AD709" s="13"/>
      <c r="AE709" s="13"/>
      <c r="AF709" s="13"/>
      <c r="AJ709" s="13"/>
      <c r="AK709" s="13"/>
      <c r="AL709" s="13"/>
      <c r="AM709" s="13"/>
      <c r="AN709" s="13"/>
      <c r="AO709" s="13"/>
      <c r="AP709" s="13"/>
      <c r="AQ709" s="13"/>
      <c r="AR709" s="13"/>
    </row>
    <row r="710" spans="30:44" x14ac:dyDescent="0.3">
      <c r="AD710" s="13"/>
      <c r="AE710" s="13"/>
      <c r="AF710" s="13"/>
      <c r="AJ710" s="13"/>
      <c r="AK710" s="13"/>
      <c r="AL710" s="13"/>
      <c r="AM710" s="13"/>
      <c r="AN710" s="13"/>
      <c r="AO710" s="13"/>
      <c r="AP710" s="13"/>
      <c r="AQ710" s="13"/>
      <c r="AR710" s="13"/>
    </row>
    <row r="711" spans="30:44" x14ac:dyDescent="0.3">
      <c r="AD711" s="13"/>
      <c r="AE711" s="13"/>
      <c r="AF711" s="13"/>
      <c r="AJ711" s="13"/>
      <c r="AK711" s="13"/>
      <c r="AL711" s="13"/>
      <c r="AM711" s="13"/>
      <c r="AN711" s="13"/>
      <c r="AO711" s="13"/>
      <c r="AP711" s="13"/>
      <c r="AQ711" s="13"/>
      <c r="AR711" s="13"/>
    </row>
    <row r="712" spans="30:44" x14ac:dyDescent="0.3">
      <c r="AD712" s="13"/>
      <c r="AE712" s="13"/>
      <c r="AF712" s="13"/>
      <c r="AJ712" s="13"/>
      <c r="AK712" s="13"/>
      <c r="AL712" s="13"/>
      <c r="AM712" s="13"/>
      <c r="AN712" s="13"/>
      <c r="AO712" s="13"/>
      <c r="AP712" s="13"/>
      <c r="AQ712" s="13"/>
      <c r="AR712" s="13"/>
    </row>
    <row r="713" spans="30:44" x14ac:dyDescent="0.3">
      <c r="AD713" s="13"/>
      <c r="AE713" s="13"/>
      <c r="AF713" s="13"/>
      <c r="AJ713" s="13"/>
      <c r="AK713" s="13"/>
      <c r="AL713" s="13"/>
      <c r="AM713" s="13"/>
      <c r="AN713" s="13"/>
      <c r="AO713" s="13"/>
      <c r="AP713" s="13"/>
      <c r="AQ713" s="13"/>
      <c r="AR713" s="13"/>
    </row>
    <row r="714" spans="30:44" x14ac:dyDescent="0.3">
      <c r="AD714" s="13"/>
      <c r="AE714" s="13"/>
      <c r="AF714" s="13"/>
      <c r="AJ714" s="13"/>
      <c r="AK714" s="13"/>
      <c r="AL714" s="13"/>
      <c r="AM714" s="13"/>
      <c r="AN714" s="13"/>
      <c r="AO714" s="13"/>
      <c r="AP714" s="13"/>
      <c r="AQ714" s="13"/>
      <c r="AR714" s="13"/>
    </row>
    <row r="715" spans="30:44" x14ac:dyDescent="0.3">
      <c r="AD715" s="13"/>
      <c r="AE715" s="13"/>
      <c r="AF715" s="13"/>
      <c r="AJ715" s="13"/>
      <c r="AK715" s="13"/>
      <c r="AL715" s="13"/>
      <c r="AM715" s="13"/>
      <c r="AN715" s="13"/>
      <c r="AO715" s="13"/>
      <c r="AP715" s="13"/>
      <c r="AQ715" s="13"/>
      <c r="AR715" s="13"/>
    </row>
    <row r="716" spans="30:44" x14ac:dyDescent="0.3">
      <c r="AD716" s="13"/>
      <c r="AE716" s="13"/>
      <c r="AF716" s="13"/>
      <c r="AJ716" s="13"/>
      <c r="AK716" s="13"/>
      <c r="AL716" s="13"/>
      <c r="AM716" s="13"/>
      <c r="AN716" s="13"/>
      <c r="AO716" s="13"/>
      <c r="AP716" s="13"/>
      <c r="AQ716" s="13"/>
      <c r="AR716" s="13"/>
    </row>
    <row r="717" spans="30:44" x14ac:dyDescent="0.3">
      <c r="AD717" s="13"/>
      <c r="AE717" s="13"/>
      <c r="AF717" s="13"/>
      <c r="AJ717" s="13"/>
      <c r="AK717" s="13"/>
      <c r="AL717" s="13"/>
      <c r="AM717" s="13"/>
      <c r="AN717" s="13"/>
      <c r="AO717" s="13"/>
      <c r="AP717" s="13"/>
      <c r="AQ717" s="13"/>
      <c r="AR717" s="13"/>
    </row>
    <row r="718" spans="30:44" x14ac:dyDescent="0.3">
      <c r="AD718" s="13"/>
      <c r="AE718" s="13"/>
      <c r="AF718" s="13"/>
      <c r="AJ718" s="13"/>
      <c r="AK718" s="13"/>
      <c r="AL718" s="13"/>
      <c r="AM718" s="13"/>
      <c r="AN718" s="13"/>
      <c r="AO718" s="13"/>
      <c r="AP718" s="13"/>
      <c r="AQ718" s="13"/>
      <c r="AR718" s="13"/>
    </row>
    <row r="719" spans="30:44" x14ac:dyDescent="0.3">
      <c r="AD719" s="13"/>
      <c r="AE719" s="13"/>
      <c r="AF719" s="13"/>
      <c r="AJ719" s="13"/>
      <c r="AK719" s="13"/>
      <c r="AL719" s="13"/>
      <c r="AM719" s="13"/>
      <c r="AN719" s="13"/>
      <c r="AO719" s="13"/>
      <c r="AP719" s="13"/>
      <c r="AQ719" s="13"/>
      <c r="AR719" s="13"/>
    </row>
    <row r="720" spans="30:44" x14ac:dyDescent="0.3">
      <c r="AD720" s="13"/>
      <c r="AE720" s="13"/>
      <c r="AF720" s="13"/>
      <c r="AJ720" s="13"/>
      <c r="AK720" s="13"/>
      <c r="AL720" s="13"/>
      <c r="AM720" s="13"/>
      <c r="AN720" s="13"/>
      <c r="AO720" s="13"/>
      <c r="AP720" s="13"/>
      <c r="AQ720" s="13"/>
      <c r="AR720" s="13"/>
    </row>
    <row r="721" spans="30:44" x14ac:dyDescent="0.3">
      <c r="AD721" s="13"/>
      <c r="AE721" s="13"/>
      <c r="AF721" s="13"/>
      <c r="AJ721" s="13"/>
      <c r="AK721" s="13"/>
      <c r="AL721" s="13"/>
      <c r="AM721" s="13"/>
      <c r="AN721" s="13"/>
      <c r="AO721" s="13"/>
      <c r="AP721" s="13"/>
      <c r="AQ721" s="13"/>
      <c r="AR721" s="13"/>
    </row>
    <row r="722" spans="30:44" x14ac:dyDescent="0.3">
      <c r="AD722" s="13"/>
      <c r="AE722" s="13"/>
      <c r="AF722" s="13"/>
      <c r="AJ722" s="13"/>
      <c r="AK722" s="13"/>
      <c r="AL722" s="13"/>
      <c r="AM722" s="13"/>
      <c r="AN722" s="13"/>
      <c r="AO722" s="13"/>
      <c r="AP722" s="13"/>
      <c r="AQ722" s="13"/>
      <c r="AR722" s="13"/>
    </row>
    <row r="723" spans="30:44" x14ac:dyDescent="0.3">
      <c r="AD723" s="13"/>
      <c r="AE723" s="13"/>
      <c r="AF723" s="13"/>
      <c r="AJ723" s="13"/>
      <c r="AK723" s="13"/>
      <c r="AL723" s="13"/>
      <c r="AM723" s="13"/>
      <c r="AN723" s="13"/>
      <c r="AO723" s="13"/>
      <c r="AP723" s="13"/>
      <c r="AQ723" s="13"/>
      <c r="AR723" s="13"/>
    </row>
    <row r="724" spans="30:44" x14ac:dyDescent="0.3">
      <c r="AD724" s="13"/>
      <c r="AE724" s="13"/>
      <c r="AF724" s="13"/>
      <c r="AJ724" s="13"/>
      <c r="AK724" s="13"/>
      <c r="AL724" s="13"/>
      <c r="AM724" s="13"/>
      <c r="AN724" s="13"/>
      <c r="AO724" s="13"/>
      <c r="AP724" s="13"/>
      <c r="AQ724" s="13"/>
      <c r="AR724" s="13"/>
    </row>
    <row r="725" spans="30:44" x14ac:dyDescent="0.3">
      <c r="AD725" s="13"/>
      <c r="AE725" s="13"/>
      <c r="AF725" s="13"/>
      <c r="AJ725" s="13"/>
      <c r="AK725" s="13"/>
      <c r="AL725" s="13"/>
      <c r="AM725" s="13"/>
      <c r="AN725" s="13"/>
      <c r="AO725" s="13"/>
      <c r="AP725" s="13"/>
      <c r="AQ725" s="13"/>
      <c r="AR725" s="13"/>
    </row>
    <row r="726" spans="30:44" x14ac:dyDescent="0.3">
      <c r="AD726" s="13"/>
      <c r="AE726" s="13"/>
      <c r="AF726" s="13"/>
      <c r="AJ726" s="13"/>
      <c r="AK726" s="13"/>
      <c r="AL726" s="13"/>
      <c r="AM726" s="13"/>
      <c r="AN726" s="13"/>
      <c r="AO726" s="13"/>
      <c r="AP726" s="13"/>
      <c r="AQ726" s="13"/>
      <c r="AR726" s="13"/>
    </row>
    <row r="727" spans="30:44" x14ac:dyDescent="0.3">
      <c r="AD727" s="13"/>
      <c r="AE727" s="13"/>
      <c r="AF727" s="13"/>
      <c r="AJ727" s="13"/>
      <c r="AK727" s="13"/>
      <c r="AL727" s="13"/>
      <c r="AM727" s="13"/>
      <c r="AN727" s="13"/>
      <c r="AO727" s="13"/>
      <c r="AP727" s="13"/>
      <c r="AQ727" s="13"/>
      <c r="AR727" s="13"/>
    </row>
    <row r="728" spans="30:44" x14ac:dyDescent="0.3">
      <c r="AD728" s="13"/>
      <c r="AE728" s="13"/>
      <c r="AF728" s="13"/>
      <c r="AJ728" s="13"/>
      <c r="AK728" s="13"/>
      <c r="AL728" s="13"/>
      <c r="AM728" s="13"/>
      <c r="AN728" s="13"/>
      <c r="AO728" s="13"/>
      <c r="AP728" s="13"/>
      <c r="AQ728" s="13"/>
      <c r="AR728" s="13"/>
    </row>
    <row r="729" spans="30:44" x14ac:dyDescent="0.3">
      <c r="AD729" s="13"/>
      <c r="AE729" s="13"/>
      <c r="AF729" s="13"/>
      <c r="AJ729" s="13"/>
      <c r="AK729" s="13"/>
      <c r="AL729" s="13"/>
      <c r="AM729" s="13"/>
      <c r="AN729" s="13"/>
      <c r="AO729" s="13"/>
      <c r="AP729" s="13"/>
      <c r="AQ729" s="13"/>
      <c r="AR729" s="13"/>
    </row>
    <row r="730" spans="30:44" x14ac:dyDescent="0.3">
      <c r="AD730" s="13"/>
      <c r="AE730" s="13"/>
      <c r="AF730" s="13"/>
      <c r="AJ730" s="13"/>
      <c r="AK730" s="13"/>
      <c r="AL730" s="13"/>
      <c r="AM730" s="13"/>
      <c r="AN730" s="13"/>
      <c r="AO730" s="13"/>
      <c r="AP730" s="13"/>
      <c r="AQ730" s="13"/>
      <c r="AR730" s="13"/>
    </row>
    <row r="731" spans="30:44" x14ac:dyDescent="0.3">
      <c r="AD731" s="13"/>
      <c r="AE731" s="13"/>
      <c r="AF731" s="13"/>
      <c r="AJ731" s="13"/>
      <c r="AK731" s="13"/>
      <c r="AL731" s="13"/>
      <c r="AM731" s="13"/>
      <c r="AN731" s="13"/>
      <c r="AO731" s="13"/>
      <c r="AP731" s="13"/>
      <c r="AQ731" s="13"/>
      <c r="AR731" s="13"/>
    </row>
    <row r="732" spans="30:44" x14ac:dyDescent="0.3">
      <c r="AD732" s="13"/>
      <c r="AE732" s="13"/>
      <c r="AF732" s="13"/>
      <c r="AJ732" s="13"/>
      <c r="AK732" s="13"/>
      <c r="AL732" s="13"/>
      <c r="AM732" s="13"/>
      <c r="AN732" s="13"/>
      <c r="AO732" s="13"/>
      <c r="AP732" s="13"/>
      <c r="AQ732" s="13"/>
      <c r="AR732" s="13"/>
    </row>
    <row r="733" spans="30:44" x14ac:dyDescent="0.3">
      <c r="AD733" s="13"/>
      <c r="AE733" s="13"/>
      <c r="AF733" s="13"/>
      <c r="AJ733" s="13"/>
      <c r="AK733" s="13"/>
      <c r="AL733" s="13"/>
      <c r="AM733" s="13"/>
      <c r="AN733" s="13"/>
      <c r="AO733" s="13"/>
      <c r="AP733" s="13"/>
      <c r="AQ733" s="13"/>
      <c r="AR733" s="13"/>
    </row>
    <row r="734" spans="30:44" x14ac:dyDescent="0.3">
      <c r="AD734" s="13"/>
      <c r="AE734" s="13"/>
      <c r="AF734" s="13"/>
      <c r="AJ734" s="13"/>
      <c r="AK734" s="13"/>
      <c r="AL734" s="13"/>
      <c r="AM734" s="13"/>
      <c r="AN734" s="13"/>
      <c r="AO734" s="13"/>
      <c r="AP734" s="13"/>
      <c r="AQ734" s="13"/>
      <c r="AR734" s="13"/>
    </row>
    <row r="735" spans="30:44" x14ac:dyDescent="0.3">
      <c r="AD735" s="13"/>
      <c r="AE735" s="13"/>
      <c r="AF735" s="13"/>
      <c r="AJ735" s="13"/>
      <c r="AK735" s="13"/>
      <c r="AL735" s="13"/>
      <c r="AM735" s="13"/>
      <c r="AN735" s="13"/>
      <c r="AO735" s="13"/>
      <c r="AP735" s="13"/>
      <c r="AQ735" s="13"/>
      <c r="AR735" s="13"/>
    </row>
    <row r="736" spans="30:44" x14ac:dyDescent="0.3">
      <c r="AD736" s="13"/>
      <c r="AE736" s="13"/>
      <c r="AF736" s="13"/>
      <c r="AJ736" s="13"/>
      <c r="AK736" s="13"/>
      <c r="AL736" s="13"/>
      <c r="AM736" s="13"/>
      <c r="AN736" s="13"/>
      <c r="AO736" s="13"/>
      <c r="AP736" s="13"/>
      <c r="AQ736" s="13"/>
      <c r="AR736" s="13"/>
    </row>
    <row r="737" spans="30:44" x14ac:dyDescent="0.3">
      <c r="AD737" s="13"/>
      <c r="AE737" s="13"/>
      <c r="AF737" s="13"/>
      <c r="AJ737" s="13"/>
      <c r="AK737" s="13"/>
      <c r="AL737" s="13"/>
      <c r="AM737" s="13"/>
      <c r="AN737" s="13"/>
      <c r="AO737" s="13"/>
      <c r="AP737" s="13"/>
      <c r="AQ737" s="13"/>
      <c r="AR737" s="13"/>
    </row>
    <row r="738" spans="30:44" x14ac:dyDescent="0.3">
      <c r="AD738" s="13"/>
      <c r="AE738" s="13"/>
      <c r="AF738" s="13"/>
      <c r="AJ738" s="13"/>
      <c r="AK738" s="13"/>
      <c r="AL738" s="13"/>
      <c r="AM738" s="13"/>
      <c r="AN738" s="13"/>
      <c r="AO738" s="13"/>
      <c r="AP738" s="13"/>
      <c r="AQ738" s="13"/>
      <c r="AR738" s="13"/>
    </row>
    <row r="739" spans="30:44" x14ac:dyDescent="0.3">
      <c r="AD739" s="13"/>
      <c r="AE739" s="13"/>
      <c r="AF739" s="13"/>
      <c r="AJ739" s="13"/>
      <c r="AK739" s="13"/>
      <c r="AL739" s="13"/>
      <c r="AM739" s="13"/>
      <c r="AN739" s="13"/>
      <c r="AO739" s="13"/>
      <c r="AP739" s="13"/>
      <c r="AQ739" s="13"/>
      <c r="AR739" s="13"/>
    </row>
    <row r="740" spans="30:44" x14ac:dyDescent="0.3">
      <c r="AD740" s="13"/>
      <c r="AE740" s="13"/>
      <c r="AF740" s="13"/>
      <c r="AJ740" s="13"/>
      <c r="AK740" s="13"/>
      <c r="AL740" s="13"/>
      <c r="AM740" s="13"/>
      <c r="AN740" s="13"/>
      <c r="AO740" s="13"/>
      <c r="AP740" s="13"/>
      <c r="AQ740" s="13"/>
      <c r="AR740" s="13"/>
    </row>
    <row r="741" spans="30:44" x14ac:dyDescent="0.3">
      <c r="AD741" s="13"/>
      <c r="AE741" s="13"/>
      <c r="AF741" s="13"/>
      <c r="AJ741" s="13"/>
      <c r="AK741" s="13"/>
      <c r="AL741" s="13"/>
      <c r="AM741" s="13"/>
      <c r="AN741" s="13"/>
      <c r="AO741" s="13"/>
      <c r="AP741" s="13"/>
      <c r="AQ741" s="13"/>
      <c r="AR741" s="13"/>
    </row>
    <row r="742" spans="30:44" x14ac:dyDescent="0.3">
      <c r="AD742" s="13"/>
      <c r="AE742" s="13"/>
      <c r="AF742" s="13"/>
      <c r="AJ742" s="13"/>
      <c r="AK742" s="13"/>
      <c r="AL742" s="13"/>
      <c r="AM742" s="13"/>
      <c r="AN742" s="13"/>
      <c r="AO742" s="13"/>
      <c r="AP742" s="13"/>
      <c r="AQ742" s="13"/>
      <c r="AR742" s="13"/>
    </row>
    <row r="743" spans="30:44" x14ac:dyDescent="0.3">
      <c r="AD743" s="13"/>
      <c r="AE743" s="13"/>
      <c r="AF743" s="13"/>
      <c r="AJ743" s="13"/>
      <c r="AK743" s="13"/>
      <c r="AL743" s="13"/>
      <c r="AM743" s="13"/>
      <c r="AN743" s="13"/>
      <c r="AO743" s="13"/>
      <c r="AP743" s="13"/>
      <c r="AQ743" s="13"/>
      <c r="AR743" s="13"/>
    </row>
    <row r="744" spans="30:44" x14ac:dyDescent="0.3">
      <c r="AD744" s="13"/>
      <c r="AE744" s="13"/>
      <c r="AF744" s="13"/>
      <c r="AJ744" s="13"/>
      <c r="AK744" s="13"/>
      <c r="AL744" s="13"/>
      <c r="AM744" s="13"/>
      <c r="AN744" s="13"/>
      <c r="AO744" s="13"/>
      <c r="AP744" s="13"/>
      <c r="AQ744" s="13"/>
      <c r="AR744" s="13"/>
    </row>
    <row r="745" spans="30:44" x14ac:dyDescent="0.3">
      <c r="AD745" s="13"/>
      <c r="AE745" s="13"/>
      <c r="AF745" s="13"/>
      <c r="AJ745" s="13"/>
      <c r="AK745" s="13"/>
      <c r="AL745" s="13"/>
      <c r="AM745" s="13"/>
      <c r="AN745" s="13"/>
      <c r="AO745" s="13"/>
      <c r="AP745" s="13"/>
      <c r="AQ745" s="13"/>
      <c r="AR745" s="13"/>
    </row>
    <row r="746" spans="30:44" x14ac:dyDescent="0.3">
      <c r="AD746" s="13"/>
      <c r="AE746" s="13"/>
      <c r="AF746" s="13"/>
      <c r="AJ746" s="13"/>
      <c r="AK746" s="13"/>
      <c r="AL746" s="13"/>
      <c r="AM746" s="13"/>
      <c r="AN746" s="13"/>
      <c r="AO746" s="13"/>
      <c r="AP746" s="13"/>
      <c r="AQ746" s="13"/>
      <c r="AR746" s="13"/>
    </row>
    <row r="747" spans="30:44" x14ac:dyDescent="0.3">
      <c r="AD747" s="13"/>
      <c r="AE747" s="13"/>
      <c r="AF747" s="13"/>
      <c r="AJ747" s="13"/>
      <c r="AK747" s="13"/>
      <c r="AL747" s="13"/>
      <c r="AM747" s="13"/>
      <c r="AN747" s="13"/>
      <c r="AO747" s="13"/>
      <c r="AP747" s="13"/>
      <c r="AQ747" s="13"/>
      <c r="AR747" s="13"/>
    </row>
    <row r="748" spans="30:44" x14ac:dyDescent="0.3">
      <c r="AD748" s="13"/>
      <c r="AE748" s="13"/>
      <c r="AF748" s="13"/>
      <c r="AJ748" s="13"/>
      <c r="AK748" s="13"/>
      <c r="AL748" s="13"/>
      <c r="AM748" s="13"/>
      <c r="AN748" s="13"/>
      <c r="AO748" s="13"/>
      <c r="AP748" s="13"/>
      <c r="AQ748" s="13"/>
      <c r="AR748" s="13"/>
    </row>
    <row r="749" spans="30:44" x14ac:dyDescent="0.3">
      <c r="AD749" s="13"/>
      <c r="AE749" s="13"/>
      <c r="AF749" s="13"/>
      <c r="AJ749" s="13"/>
      <c r="AK749" s="13"/>
      <c r="AL749" s="13"/>
      <c r="AM749" s="13"/>
      <c r="AN749" s="13"/>
      <c r="AO749" s="13"/>
      <c r="AP749" s="13"/>
      <c r="AQ749" s="13"/>
      <c r="AR749" s="13"/>
    </row>
    <row r="750" spans="30:44" x14ac:dyDescent="0.3">
      <c r="AD750" s="13"/>
      <c r="AE750" s="13"/>
      <c r="AF750" s="13"/>
      <c r="AJ750" s="13"/>
      <c r="AK750" s="13"/>
      <c r="AL750" s="13"/>
      <c r="AM750" s="13"/>
      <c r="AN750" s="13"/>
      <c r="AO750" s="13"/>
      <c r="AP750" s="13"/>
      <c r="AQ750" s="13"/>
      <c r="AR750" s="13"/>
    </row>
    <row r="751" spans="30:44" x14ac:dyDescent="0.3">
      <c r="AD751" s="13"/>
      <c r="AE751" s="13"/>
      <c r="AF751" s="13"/>
      <c r="AJ751" s="13"/>
      <c r="AK751" s="13"/>
      <c r="AL751" s="13"/>
      <c r="AM751" s="13"/>
      <c r="AN751" s="13"/>
      <c r="AO751" s="13"/>
      <c r="AP751" s="13"/>
      <c r="AQ751" s="13"/>
      <c r="AR751" s="13"/>
    </row>
    <row r="752" spans="30:44" x14ac:dyDescent="0.3">
      <c r="AD752" s="13"/>
      <c r="AE752" s="13"/>
      <c r="AF752" s="13"/>
      <c r="AJ752" s="13"/>
      <c r="AK752" s="13"/>
      <c r="AL752" s="13"/>
      <c r="AM752" s="13"/>
      <c r="AN752" s="13"/>
      <c r="AO752" s="13"/>
      <c r="AP752" s="13"/>
      <c r="AQ752" s="13"/>
      <c r="AR752" s="13"/>
    </row>
    <row r="753" spans="30:44" x14ac:dyDescent="0.3">
      <c r="AD753" s="13"/>
      <c r="AE753" s="13"/>
      <c r="AF753" s="13"/>
      <c r="AJ753" s="13"/>
      <c r="AK753" s="13"/>
      <c r="AL753" s="13"/>
      <c r="AM753" s="13"/>
      <c r="AN753" s="13"/>
      <c r="AO753" s="13"/>
      <c r="AP753" s="13"/>
      <c r="AQ753" s="13"/>
      <c r="AR753" s="13"/>
    </row>
    <row r="754" spans="30:44" x14ac:dyDescent="0.3">
      <c r="AD754" s="13"/>
      <c r="AE754" s="13"/>
      <c r="AF754" s="13"/>
      <c r="AJ754" s="13"/>
      <c r="AK754" s="13"/>
      <c r="AL754" s="13"/>
      <c r="AM754" s="13"/>
      <c r="AN754" s="13"/>
      <c r="AO754" s="13"/>
      <c r="AP754" s="13"/>
      <c r="AQ754" s="13"/>
      <c r="AR754" s="13"/>
    </row>
    <row r="755" spans="30:44" x14ac:dyDescent="0.3">
      <c r="AD755" s="13"/>
      <c r="AE755" s="13"/>
      <c r="AF755" s="13"/>
      <c r="AJ755" s="13"/>
      <c r="AK755" s="13"/>
      <c r="AL755" s="13"/>
      <c r="AM755" s="13"/>
      <c r="AN755" s="13"/>
      <c r="AO755" s="13"/>
      <c r="AP755" s="13"/>
      <c r="AQ755" s="13"/>
      <c r="AR755" s="13"/>
    </row>
    <row r="756" spans="30:44" x14ac:dyDescent="0.3">
      <c r="AD756" s="13"/>
      <c r="AE756" s="13"/>
      <c r="AF756" s="13"/>
      <c r="AJ756" s="13"/>
      <c r="AK756" s="13"/>
      <c r="AL756" s="13"/>
      <c r="AM756" s="13"/>
      <c r="AN756" s="13"/>
      <c r="AO756" s="13"/>
      <c r="AP756" s="13"/>
      <c r="AQ756" s="13"/>
      <c r="AR756" s="13"/>
    </row>
    <row r="757" spans="30:44" x14ac:dyDescent="0.3">
      <c r="AD757" s="13"/>
      <c r="AE757" s="13"/>
      <c r="AF757" s="13"/>
      <c r="AJ757" s="13"/>
      <c r="AK757" s="13"/>
      <c r="AL757" s="13"/>
      <c r="AM757" s="13"/>
      <c r="AN757" s="13"/>
      <c r="AO757" s="13"/>
      <c r="AP757" s="13"/>
      <c r="AQ757" s="13"/>
      <c r="AR757" s="13"/>
    </row>
    <row r="758" spans="30:44" x14ac:dyDescent="0.3">
      <c r="AD758" s="13"/>
      <c r="AE758" s="13"/>
      <c r="AF758" s="13"/>
      <c r="AJ758" s="13"/>
      <c r="AK758" s="13"/>
      <c r="AL758" s="13"/>
      <c r="AM758" s="13"/>
      <c r="AN758" s="13"/>
      <c r="AO758" s="13"/>
      <c r="AP758" s="13"/>
      <c r="AQ758" s="13"/>
      <c r="AR758" s="13"/>
    </row>
    <row r="759" spans="30:44" x14ac:dyDescent="0.3">
      <c r="AD759" s="13"/>
      <c r="AE759" s="13"/>
      <c r="AF759" s="13"/>
      <c r="AJ759" s="13"/>
      <c r="AK759" s="13"/>
      <c r="AL759" s="13"/>
      <c r="AM759" s="13"/>
      <c r="AN759" s="13"/>
      <c r="AO759" s="13"/>
      <c r="AP759" s="13"/>
      <c r="AQ759" s="13"/>
      <c r="AR759" s="13"/>
    </row>
    <row r="760" spans="30:44" x14ac:dyDescent="0.3">
      <c r="AD760" s="13"/>
      <c r="AE760" s="13"/>
      <c r="AF760" s="13"/>
      <c r="AJ760" s="13"/>
      <c r="AK760" s="13"/>
      <c r="AL760" s="13"/>
      <c r="AM760" s="13"/>
      <c r="AN760" s="13"/>
      <c r="AO760" s="13"/>
      <c r="AP760" s="13"/>
      <c r="AQ760" s="13"/>
      <c r="AR760" s="13"/>
    </row>
    <row r="761" spans="30:44" x14ac:dyDescent="0.3">
      <c r="AD761" s="13"/>
      <c r="AE761" s="13"/>
      <c r="AF761" s="13"/>
      <c r="AJ761" s="13"/>
      <c r="AK761" s="13"/>
      <c r="AL761" s="13"/>
      <c r="AM761" s="13"/>
      <c r="AN761" s="13"/>
      <c r="AO761" s="13"/>
      <c r="AP761" s="13"/>
      <c r="AQ761" s="13"/>
      <c r="AR761" s="13"/>
    </row>
    <row r="762" spans="30:44" x14ac:dyDescent="0.3">
      <c r="AD762" s="13"/>
      <c r="AE762" s="13"/>
      <c r="AF762" s="13"/>
      <c r="AJ762" s="13"/>
      <c r="AK762" s="13"/>
      <c r="AL762" s="13"/>
      <c r="AM762" s="13"/>
      <c r="AN762" s="13"/>
      <c r="AO762" s="13"/>
      <c r="AP762" s="13"/>
      <c r="AQ762" s="13"/>
      <c r="AR762" s="13"/>
    </row>
    <row r="763" spans="30:44" x14ac:dyDescent="0.3">
      <c r="AD763" s="13"/>
      <c r="AE763" s="13"/>
      <c r="AF763" s="13"/>
      <c r="AJ763" s="13"/>
      <c r="AK763" s="13"/>
      <c r="AL763" s="13"/>
      <c r="AM763" s="13"/>
      <c r="AN763" s="13"/>
      <c r="AO763" s="13"/>
      <c r="AP763" s="13"/>
      <c r="AQ763" s="13"/>
      <c r="AR763" s="13"/>
    </row>
    <row r="764" spans="30:44" x14ac:dyDescent="0.3">
      <c r="AD764" s="13"/>
      <c r="AE764" s="13"/>
      <c r="AF764" s="13"/>
      <c r="AJ764" s="13"/>
      <c r="AK764" s="13"/>
      <c r="AL764" s="13"/>
      <c r="AM764" s="13"/>
      <c r="AN764" s="13"/>
      <c r="AO764" s="13"/>
      <c r="AP764" s="13"/>
      <c r="AQ764" s="13"/>
      <c r="AR764" s="13"/>
    </row>
    <row r="765" spans="30:44" x14ac:dyDescent="0.3">
      <c r="AD765" s="13"/>
      <c r="AE765" s="13"/>
      <c r="AF765" s="13"/>
      <c r="AJ765" s="13"/>
      <c r="AK765" s="13"/>
      <c r="AL765" s="13"/>
      <c r="AM765" s="13"/>
      <c r="AN765" s="13"/>
      <c r="AO765" s="13"/>
      <c r="AP765" s="13"/>
      <c r="AQ765" s="13"/>
      <c r="AR765" s="13"/>
    </row>
    <row r="766" spans="30:44" x14ac:dyDescent="0.3">
      <c r="AD766" s="13"/>
      <c r="AE766" s="13"/>
      <c r="AF766" s="13"/>
      <c r="AJ766" s="13"/>
      <c r="AK766" s="13"/>
      <c r="AL766" s="13"/>
      <c r="AM766" s="13"/>
      <c r="AN766" s="13"/>
      <c r="AO766" s="13"/>
      <c r="AP766" s="13"/>
      <c r="AQ766" s="13"/>
      <c r="AR766" s="13"/>
    </row>
    <row r="767" spans="30:44" x14ac:dyDescent="0.3">
      <c r="AD767" s="13"/>
      <c r="AE767" s="13"/>
      <c r="AF767" s="13"/>
      <c r="AJ767" s="13"/>
      <c r="AK767" s="13"/>
      <c r="AL767" s="13"/>
      <c r="AM767" s="13"/>
      <c r="AN767" s="13"/>
      <c r="AO767" s="13"/>
      <c r="AP767" s="13"/>
      <c r="AQ767" s="13"/>
      <c r="AR767" s="13"/>
    </row>
    <row r="768" spans="30:44" x14ac:dyDescent="0.3">
      <c r="AD768" s="13"/>
      <c r="AE768" s="13"/>
      <c r="AF768" s="13"/>
      <c r="AJ768" s="13"/>
      <c r="AK768" s="13"/>
      <c r="AL768" s="13"/>
      <c r="AM768" s="13"/>
      <c r="AN768" s="13"/>
      <c r="AO768" s="13"/>
      <c r="AP768" s="13"/>
      <c r="AQ768" s="13"/>
      <c r="AR768" s="13"/>
    </row>
    <row r="769" spans="30:44" x14ac:dyDescent="0.3">
      <c r="AD769" s="13"/>
      <c r="AE769" s="13"/>
      <c r="AF769" s="13"/>
      <c r="AJ769" s="13"/>
      <c r="AK769" s="13"/>
      <c r="AL769" s="13"/>
      <c r="AM769" s="13"/>
      <c r="AN769" s="13"/>
      <c r="AO769" s="13"/>
      <c r="AP769" s="13"/>
      <c r="AQ769" s="13"/>
      <c r="AR769" s="13"/>
    </row>
    <row r="770" spans="30:44" x14ac:dyDescent="0.3">
      <c r="AD770" s="13"/>
      <c r="AE770" s="13"/>
      <c r="AF770" s="13"/>
      <c r="AJ770" s="13"/>
      <c r="AK770" s="13"/>
      <c r="AL770" s="13"/>
      <c r="AM770" s="13"/>
      <c r="AN770" s="13"/>
      <c r="AO770" s="13"/>
      <c r="AP770" s="13"/>
      <c r="AQ770" s="13"/>
      <c r="AR770" s="13"/>
    </row>
    <row r="771" spans="30:44" x14ac:dyDescent="0.3">
      <c r="AD771" s="13"/>
      <c r="AE771" s="13"/>
      <c r="AF771" s="13"/>
      <c r="AJ771" s="13"/>
      <c r="AK771" s="13"/>
      <c r="AL771" s="13"/>
      <c r="AM771" s="13"/>
      <c r="AN771" s="13"/>
      <c r="AO771" s="13"/>
      <c r="AP771" s="13"/>
      <c r="AQ771" s="13"/>
      <c r="AR771" s="13"/>
    </row>
    <row r="772" spans="30:44" x14ac:dyDescent="0.3">
      <c r="AD772" s="13"/>
      <c r="AE772" s="13"/>
      <c r="AF772" s="13"/>
      <c r="AJ772" s="13"/>
      <c r="AK772" s="13"/>
      <c r="AL772" s="13"/>
      <c r="AM772" s="13"/>
      <c r="AN772" s="13"/>
      <c r="AO772" s="13"/>
      <c r="AP772" s="13"/>
      <c r="AQ772" s="13"/>
      <c r="AR772" s="13"/>
    </row>
    <row r="773" spans="30:44" x14ac:dyDescent="0.3">
      <c r="AD773" s="13"/>
      <c r="AE773" s="13"/>
      <c r="AF773" s="13"/>
      <c r="AJ773" s="13"/>
      <c r="AK773" s="13"/>
      <c r="AL773" s="13"/>
      <c r="AM773" s="13"/>
      <c r="AN773" s="13"/>
      <c r="AO773" s="13"/>
      <c r="AP773" s="13"/>
      <c r="AQ773" s="13"/>
      <c r="AR773" s="13"/>
    </row>
    <row r="774" spans="30:44" x14ac:dyDescent="0.3">
      <c r="AD774" s="13"/>
      <c r="AE774" s="13"/>
      <c r="AF774" s="13"/>
      <c r="AJ774" s="13"/>
      <c r="AK774" s="13"/>
      <c r="AL774" s="13"/>
      <c r="AM774" s="13"/>
      <c r="AN774" s="13"/>
      <c r="AO774" s="13"/>
      <c r="AP774" s="13"/>
      <c r="AQ774" s="13"/>
      <c r="AR774" s="13"/>
    </row>
    <row r="775" spans="30:44" x14ac:dyDescent="0.3">
      <c r="AD775" s="13"/>
      <c r="AE775" s="13"/>
      <c r="AF775" s="13"/>
      <c r="AJ775" s="13"/>
      <c r="AK775" s="13"/>
      <c r="AL775" s="13"/>
      <c r="AM775" s="13"/>
      <c r="AN775" s="13"/>
      <c r="AO775" s="13"/>
      <c r="AP775" s="13"/>
      <c r="AQ775" s="13"/>
      <c r="AR775" s="13"/>
    </row>
    <row r="776" spans="30:44" x14ac:dyDescent="0.3">
      <c r="AD776" s="13"/>
      <c r="AE776" s="13"/>
      <c r="AF776" s="13"/>
      <c r="AJ776" s="13"/>
      <c r="AK776" s="13"/>
      <c r="AL776" s="13"/>
      <c r="AM776" s="13"/>
      <c r="AN776" s="13"/>
      <c r="AO776" s="13"/>
      <c r="AP776" s="13"/>
      <c r="AQ776" s="13"/>
      <c r="AR776" s="13"/>
    </row>
    <row r="777" spans="30:44" x14ac:dyDescent="0.3">
      <c r="AD777" s="13"/>
      <c r="AE777" s="13"/>
      <c r="AF777" s="13"/>
      <c r="AJ777" s="13"/>
      <c r="AK777" s="13"/>
      <c r="AL777" s="13"/>
      <c r="AM777" s="13"/>
      <c r="AN777" s="13"/>
      <c r="AO777" s="13"/>
      <c r="AP777" s="13"/>
      <c r="AQ777" s="13"/>
      <c r="AR777" s="13"/>
    </row>
    <row r="778" spans="30:44" x14ac:dyDescent="0.3">
      <c r="AD778" s="13"/>
      <c r="AE778" s="13"/>
      <c r="AF778" s="13"/>
      <c r="AJ778" s="13"/>
      <c r="AK778" s="13"/>
      <c r="AL778" s="13"/>
      <c r="AM778" s="13"/>
      <c r="AN778" s="13"/>
      <c r="AO778" s="13"/>
      <c r="AP778" s="13"/>
      <c r="AQ778" s="13"/>
      <c r="AR778" s="13"/>
    </row>
    <row r="779" spans="30:44" x14ac:dyDescent="0.3">
      <c r="AD779" s="13"/>
      <c r="AE779" s="13"/>
      <c r="AF779" s="13"/>
      <c r="AJ779" s="13"/>
      <c r="AK779" s="13"/>
      <c r="AL779" s="13"/>
      <c r="AM779" s="13"/>
      <c r="AN779" s="13"/>
      <c r="AO779" s="13"/>
      <c r="AP779" s="13"/>
      <c r="AQ779" s="13"/>
      <c r="AR779" s="13"/>
    </row>
    <row r="780" spans="30:44" x14ac:dyDescent="0.3">
      <c r="AD780" s="13"/>
      <c r="AE780" s="13"/>
      <c r="AF780" s="13"/>
      <c r="AJ780" s="13"/>
      <c r="AK780" s="13"/>
      <c r="AL780" s="13"/>
      <c r="AM780" s="13"/>
      <c r="AN780" s="13"/>
      <c r="AO780" s="13"/>
      <c r="AP780" s="13"/>
      <c r="AQ780" s="13"/>
      <c r="AR780" s="13"/>
    </row>
    <row r="781" spans="30:44" x14ac:dyDescent="0.3">
      <c r="AD781" s="13"/>
      <c r="AE781" s="13"/>
      <c r="AF781" s="13"/>
      <c r="AJ781" s="13"/>
      <c r="AK781" s="13"/>
      <c r="AL781" s="13"/>
      <c r="AM781" s="13"/>
      <c r="AN781" s="13"/>
      <c r="AO781" s="13"/>
      <c r="AP781" s="13"/>
      <c r="AQ781" s="13"/>
      <c r="AR781" s="13"/>
    </row>
    <row r="782" spans="30:44" x14ac:dyDescent="0.3">
      <c r="AD782" s="13"/>
      <c r="AE782" s="13"/>
      <c r="AF782" s="13"/>
      <c r="AJ782" s="13"/>
      <c r="AK782" s="13"/>
      <c r="AL782" s="13"/>
      <c r="AM782" s="13"/>
      <c r="AN782" s="13"/>
      <c r="AO782" s="13"/>
      <c r="AP782" s="13"/>
      <c r="AQ782" s="13"/>
      <c r="AR782" s="13"/>
    </row>
    <row r="783" spans="30:44" x14ac:dyDescent="0.3">
      <c r="AD783" s="13"/>
      <c r="AE783" s="13"/>
      <c r="AF783" s="13"/>
      <c r="AJ783" s="13"/>
      <c r="AK783" s="13"/>
      <c r="AL783" s="13"/>
      <c r="AM783" s="13"/>
      <c r="AN783" s="13"/>
      <c r="AO783" s="13"/>
      <c r="AP783" s="13"/>
      <c r="AQ783" s="13"/>
      <c r="AR783" s="13"/>
    </row>
    <row r="784" spans="30:44" x14ac:dyDescent="0.3">
      <c r="AD784" s="13"/>
      <c r="AE784" s="13"/>
      <c r="AF784" s="13"/>
      <c r="AJ784" s="13"/>
      <c r="AK784" s="13"/>
      <c r="AL784" s="13"/>
      <c r="AM784" s="13"/>
      <c r="AN784" s="13"/>
      <c r="AO784" s="13"/>
      <c r="AP784" s="13"/>
      <c r="AQ784" s="13"/>
      <c r="AR784" s="13"/>
    </row>
    <row r="785" spans="30:44" x14ac:dyDescent="0.3">
      <c r="AD785" s="13"/>
      <c r="AE785" s="13"/>
      <c r="AF785" s="13"/>
      <c r="AJ785" s="13"/>
      <c r="AK785" s="13"/>
      <c r="AL785" s="13"/>
      <c r="AM785" s="13"/>
      <c r="AN785" s="13"/>
      <c r="AO785" s="13"/>
      <c r="AP785" s="13"/>
      <c r="AQ785" s="13"/>
      <c r="AR785" s="13"/>
    </row>
    <row r="786" spans="30:44" x14ac:dyDescent="0.3">
      <c r="AD786" s="13"/>
      <c r="AE786" s="13"/>
      <c r="AF786" s="13"/>
      <c r="AJ786" s="13"/>
      <c r="AK786" s="13"/>
      <c r="AL786" s="13"/>
      <c r="AM786" s="13"/>
      <c r="AN786" s="13"/>
      <c r="AO786" s="13"/>
      <c r="AP786" s="13"/>
      <c r="AQ786" s="13"/>
      <c r="AR786" s="13"/>
    </row>
    <row r="787" spans="30:44" x14ac:dyDescent="0.3">
      <c r="AD787" s="13"/>
      <c r="AE787" s="13"/>
      <c r="AF787" s="13"/>
      <c r="AJ787" s="13"/>
      <c r="AK787" s="13"/>
      <c r="AL787" s="13"/>
      <c r="AM787" s="13"/>
      <c r="AN787" s="13"/>
      <c r="AO787" s="13"/>
      <c r="AP787" s="13"/>
      <c r="AQ787" s="13"/>
      <c r="AR787" s="13"/>
    </row>
    <row r="788" spans="30:44" x14ac:dyDescent="0.3">
      <c r="AD788" s="13"/>
      <c r="AE788" s="13"/>
      <c r="AF788" s="13"/>
      <c r="AJ788" s="13"/>
      <c r="AK788" s="13"/>
      <c r="AL788" s="13"/>
      <c r="AM788" s="13"/>
      <c r="AN788" s="13"/>
      <c r="AO788" s="13"/>
      <c r="AP788" s="13"/>
      <c r="AQ788" s="13"/>
      <c r="AR788" s="13"/>
    </row>
    <row r="789" spans="30:44" x14ac:dyDescent="0.3">
      <c r="AD789" s="13"/>
      <c r="AE789" s="13"/>
      <c r="AF789" s="13"/>
      <c r="AJ789" s="13"/>
      <c r="AK789" s="13"/>
      <c r="AL789" s="13"/>
      <c r="AM789" s="13"/>
      <c r="AN789" s="13"/>
      <c r="AO789" s="13"/>
      <c r="AP789" s="13"/>
      <c r="AQ789" s="13"/>
      <c r="AR789" s="13"/>
    </row>
    <row r="790" spans="30:44" x14ac:dyDescent="0.3">
      <c r="AD790" s="13"/>
      <c r="AE790" s="13"/>
      <c r="AF790" s="13"/>
      <c r="AJ790" s="13"/>
      <c r="AK790" s="13"/>
      <c r="AL790" s="13"/>
      <c r="AM790" s="13"/>
      <c r="AN790" s="13"/>
      <c r="AO790" s="13"/>
      <c r="AP790" s="13"/>
      <c r="AQ790" s="13"/>
      <c r="AR790" s="13"/>
    </row>
    <row r="791" spans="30:44" x14ac:dyDescent="0.3">
      <c r="AD791" s="13"/>
      <c r="AE791" s="13"/>
      <c r="AF791" s="13"/>
      <c r="AJ791" s="13"/>
      <c r="AK791" s="13"/>
      <c r="AL791" s="13"/>
      <c r="AM791" s="13"/>
      <c r="AN791" s="13"/>
      <c r="AO791" s="13"/>
      <c r="AP791" s="13"/>
      <c r="AQ791" s="13"/>
      <c r="AR791" s="13"/>
    </row>
    <row r="792" spans="30:44" x14ac:dyDescent="0.3">
      <c r="AD792" s="13"/>
      <c r="AE792" s="13"/>
      <c r="AF792" s="13"/>
      <c r="AJ792" s="13"/>
      <c r="AK792" s="13"/>
      <c r="AL792" s="13"/>
      <c r="AM792" s="13"/>
      <c r="AN792" s="13"/>
      <c r="AO792" s="13"/>
      <c r="AP792" s="13"/>
      <c r="AQ792" s="13"/>
      <c r="AR792" s="13"/>
    </row>
    <row r="793" spans="30:44" x14ac:dyDescent="0.3">
      <c r="AD793" s="13"/>
      <c r="AE793" s="13"/>
      <c r="AF793" s="13"/>
      <c r="AJ793" s="13"/>
      <c r="AK793" s="13"/>
      <c r="AL793" s="13"/>
      <c r="AM793" s="13"/>
      <c r="AN793" s="13"/>
      <c r="AO793" s="13"/>
      <c r="AP793" s="13"/>
      <c r="AQ793" s="13"/>
      <c r="AR793" s="13"/>
    </row>
    <row r="794" spans="30:44" x14ac:dyDescent="0.3">
      <c r="AD794" s="13"/>
      <c r="AE794" s="13"/>
      <c r="AF794" s="13"/>
      <c r="AJ794" s="13"/>
      <c r="AK794" s="13"/>
      <c r="AL794" s="13"/>
      <c r="AM794" s="13"/>
      <c r="AN794" s="13"/>
      <c r="AO794" s="13"/>
      <c r="AP794" s="13"/>
      <c r="AQ794" s="13"/>
      <c r="AR794" s="13"/>
    </row>
    <row r="795" spans="30:44" x14ac:dyDescent="0.3">
      <c r="AD795" s="13"/>
      <c r="AE795" s="13"/>
      <c r="AF795" s="13"/>
      <c r="AJ795" s="13"/>
      <c r="AK795" s="13"/>
      <c r="AL795" s="13"/>
      <c r="AM795" s="13"/>
      <c r="AN795" s="13"/>
      <c r="AO795" s="13"/>
      <c r="AP795" s="13"/>
      <c r="AQ795" s="13"/>
      <c r="AR795" s="13"/>
    </row>
    <row r="796" spans="30:44" x14ac:dyDescent="0.3">
      <c r="AD796" s="13"/>
      <c r="AE796" s="13"/>
      <c r="AF796" s="13"/>
      <c r="AJ796" s="13"/>
      <c r="AK796" s="13"/>
      <c r="AL796" s="13"/>
      <c r="AM796" s="13"/>
      <c r="AN796" s="13"/>
      <c r="AO796" s="13"/>
      <c r="AP796" s="13"/>
      <c r="AQ796" s="13"/>
      <c r="AR796" s="13"/>
    </row>
    <row r="797" spans="30:44" x14ac:dyDescent="0.3">
      <c r="AD797" s="13"/>
      <c r="AE797" s="13"/>
      <c r="AF797" s="13"/>
      <c r="AJ797" s="13"/>
      <c r="AK797" s="13"/>
      <c r="AL797" s="13"/>
      <c r="AM797" s="13"/>
      <c r="AN797" s="13"/>
      <c r="AO797" s="13"/>
      <c r="AP797" s="13"/>
      <c r="AQ797" s="13"/>
      <c r="AR797" s="13"/>
    </row>
    <row r="798" spans="30:44" x14ac:dyDescent="0.3">
      <c r="AD798" s="13"/>
      <c r="AE798" s="13"/>
      <c r="AF798" s="13"/>
      <c r="AJ798" s="13"/>
      <c r="AK798" s="13"/>
      <c r="AL798" s="13"/>
      <c r="AM798" s="13"/>
      <c r="AN798" s="13"/>
      <c r="AO798" s="13"/>
      <c r="AP798" s="13"/>
      <c r="AQ798" s="13"/>
      <c r="AR798" s="13"/>
    </row>
    <row r="799" spans="30:44" x14ac:dyDescent="0.3">
      <c r="AD799" s="13"/>
      <c r="AE799" s="13"/>
      <c r="AF799" s="13"/>
      <c r="AJ799" s="13"/>
      <c r="AK799" s="13"/>
      <c r="AL799" s="13"/>
      <c r="AM799" s="13"/>
      <c r="AN799" s="13"/>
      <c r="AO799" s="13"/>
      <c r="AP799" s="13"/>
      <c r="AQ799" s="13"/>
      <c r="AR799" s="13"/>
    </row>
    <row r="800" spans="30:44" x14ac:dyDescent="0.3">
      <c r="AD800" s="13"/>
      <c r="AE800" s="13"/>
      <c r="AF800" s="13"/>
      <c r="AJ800" s="13"/>
      <c r="AK800" s="13"/>
      <c r="AL800" s="13"/>
      <c r="AM800" s="13"/>
      <c r="AN800" s="13"/>
      <c r="AO800" s="13"/>
      <c r="AP800" s="13"/>
      <c r="AQ800" s="13"/>
      <c r="AR800" s="13"/>
    </row>
    <row r="801" spans="30:44" x14ac:dyDescent="0.3">
      <c r="AD801" s="13"/>
      <c r="AE801" s="13"/>
      <c r="AF801" s="13"/>
      <c r="AJ801" s="13"/>
      <c r="AK801" s="13"/>
      <c r="AL801" s="13"/>
      <c r="AM801" s="13"/>
      <c r="AN801" s="13"/>
      <c r="AO801" s="13"/>
      <c r="AP801" s="13"/>
      <c r="AQ801" s="13"/>
      <c r="AR801" s="13"/>
    </row>
    <row r="802" spans="30:44" x14ac:dyDescent="0.3">
      <c r="AD802" s="13"/>
      <c r="AE802" s="13"/>
      <c r="AF802" s="13"/>
      <c r="AJ802" s="13"/>
      <c r="AK802" s="13"/>
      <c r="AL802" s="13"/>
      <c r="AM802" s="13"/>
      <c r="AN802" s="13"/>
      <c r="AO802" s="13"/>
      <c r="AP802" s="13"/>
      <c r="AQ802" s="13"/>
      <c r="AR802" s="13"/>
    </row>
    <row r="803" spans="30:44" x14ac:dyDescent="0.3">
      <c r="AD803" s="13"/>
      <c r="AE803" s="13"/>
      <c r="AF803" s="13"/>
      <c r="AJ803" s="13"/>
      <c r="AK803" s="13"/>
      <c r="AL803" s="13"/>
      <c r="AM803" s="13"/>
      <c r="AN803" s="13"/>
      <c r="AO803" s="13"/>
      <c r="AP803" s="13"/>
      <c r="AQ803" s="13"/>
      <c r="AR803" s="13"/>
    </row>
    <row r="804" spans="30:44" x14ac:dyDescent="0.3">
      <c r="AD804" s="13"/>
      <c r="AE804" s="13"/>
      <c r="AF804" s="13"/>
      <c r="AJ804" s="13"/>
      <c r="AK804" s="13"/>
      <c r="AL804" s="13"/>
      <c r="AM804" s="13"/>
      <c r="AN804" s="13"/>
      <c r="AO804" s="13"/>
      <c r="AP804" s="13"/>
      <c r="AQ804" s="13"/>
      <c r="AR804" s="13"/>
    </row>
    <row r="805" spans="30:44" x14ac:dyDescent="0.3">
      <c r="AD805" s="13"/>
      <c r="AE805" s="13"/>
      <c r="AF805" s="13"/>
      <c r="AJ805" s="13"/>
      <c r="AK805" s="13"/>
      <c r="AL805" s="13"/>
      <c r="AM805" s="13"/>
      <c r="AN805" s="13"/>
      <c r="AO805" s="13"/>
      <c r="AP805" s="13"/>
      <c r="AQ805" s="13"/>
      <c r="AR805" s="13"/>
    </row>
    <row r="806" spans="30:44" x14ac:dyDescent="0.3">
      <c r="AD806" s="13"/>
      <c r="AE806" s="13"/>
      <c r="AF806" s="13"/>
      <c r="AJ806" s="13"/>
      <c r="AK806" s="13"/>
      <c r="AL806" s="13"/>
      <c r="AM806" s="13"/>
      <c r="AN806" s="13"/>
      <c r="AO806" s="13"/>
      <c r="AP806" s="13"/>
      <c r="AQ806" s="13"/>
      <c r="AR806" s="13"/>
    </row>
    <row r="807" spans="30:44" x14ac:dyDescent="0.3">
      <c r="AD807" s="13"/>
      <c r="AE807" s="13"/>
      <c r="AF807" s="13"/>
      <c r="AJ807" s="13"/>
      <c r="AK807" s="13"/>
      <c r="AL807" s="13"/>
      <c r="AM807" s="13"/>
      <c r="AN807" s="13"/>
      <c r="AO807" s="13"/>
      <c r="AP807" s="13"/>
      <c r="AQ807" s="13"/>
      <c r="AR807" s="13"/>
    </row>
    <row r="808" spans="30:44" x14ac:dyDescent="0.3">
      <c r="AD808" s="13"/>
      <c r="AE808" s="13"/>
      <c r="AF808" s="13"/>
      <c r="AJ808" s="13"/>
      <c r="AK808" s="13"/>
      <c r="AL808" s="13"/>
      <c r="AM808" s="13"/>
      <c r="AN808" s="13"/>
      <c r="AO808" s="13"/>
      <c r="AP808" s="13"/>
      <c r="AQ808" s="13"/>
      <c r="AR808" s="13"/>
    </row>
    <row r="809" spans="30:44" x14ac:dyDescent="0.3">
      <c r="AD809" s="13"/>
      <c r="AE809" s="13"/>
      <c r="AF809" s="13"/>
      <c r="AJ809" s="13"/>
      <c r="AK809" s="13"/>
      <c r="AL809" s="13"/>
      <c r="AM809" s="13"/>
      <c r="AN809" s="13"/>
      <c r="AO809" s="13"/>
      <c r="AP809" s="13"/>
      <c r="AQ809" s="13"/>
      <c r="AR809" s="13"/>
    </row>
    <row r="810" spans="30:44" x14ac:dyDescent="0.3">
      <c r="AD810" s="13"/>
      <c r="AE810" s="13"/>
      <c r="AF810" s="13"/>
      <c r="AJ810" s="13"/>
      <c r="AK810" s="13"/>
      <c r="AL810" s="13"/>
      <c r="AM810" s="13"/>
      <c r="AN810" s="13"/>
      <c r="AO810" s="13"/>
      <c r="AP810" s="13"/>
      <c r="AQ810" s="13"/>
      <c r="AR810" s="13"/>
    </row>
    <row r="811" spans="30:44" x14ac:dyDescent="0.3">
      <c r="AD811" s="13"/>
      <c r="AE811" s="13"/>
      <c r="AF811" s="13"/>
      <c r="AJ811" s="13"/>
      <c r="AK811" s="13"/>
      <c r="AL811" s="13"/>
      <c r="AM811" s="13"/>
      <c r="AN811" s="13"/>
      <c r="AO811" s="13"/>
      <c r="AP811" s="13"/>
      <c r="AQ811" s="13"/>
      <c r="AR811" s="13"/>
    </row>
    <row r="812" spans="30:44" x14ac:dyDescent="0.3">
      <c r="AD812" s="13"/>
      <c r="AE812" s="13"/>
      <c r="AF812" s="13"/>
      <c r="AJ812" s="13"/>
      <c r="AK812" s="13"/>
      <c r="AL812" s="13"/>
      <c r="AM812" s="13"/>
      <c r="AN812" s="13"/>
      <c r="AO812" s="13"/>
      <c r="AP812" s="13"/>
      <c r="AQ812" s="13"/>
      <c r="AR812" s="13"/>
    </row>
    <row r="813" spans="30:44" x14ac:dyDescent="0.3">
      <c r="AD813" s="13"/>
      <c r="AE813" s="13"/>
      <c r="AF813" s="13"/>
      <c r="AJ813" s="13"/>
      <c r="AK813" s="13"/>
      <c r="AL813" s="13"/>
      <c r="AM813" s="13"/>
      <c r="AN813" s="13"/>
      <c r="AO813" s="13"/>
      <c r="AP813" s="13"/>
      <c r="AQ813" s="13"/>
      <c r="AR813" s="13"/>
    </row>
    <row r="814" spans="30:44" x14ac:dyDescent="0.3">
      <c r="AD814" s="13"/>
      <c r="AE814" s="13"/>
      <c r="AF814" s="13"/>
      <c r="AJ814" s="13"/>
      <c r="AK814" s="13"/>
      <c r="AL814" s="13"/>
      <c r="AM814" s="13"/>
      <c r="AN814" s="13"/>
      <c r="AO814" s="13"/>
      <c r="AP814" s="13"/>
      <c r="AQ814" s="13"/>
      <c r="AR814" s="13"/>
    </row>
    <row r="815" spans="30:44" x14ac:dyDescent="0.3">
      <c r="AD815" s="13"/>
      <c r="AE815" s="13"/>
      <c r="AF815" s="13"/>
      <c r="AJ815" s="13"/>
      <c r="AK815" s="13"/>
      <c r="AL815" s="13"/>
      <c r="AM815" s="13"/>
      <c r="AN815" s="13"/>
      <c r="AO815" s="13"/>
      <c r="AP815" s="13"/>
      <c r="AQ815" s="13"/>
      <c r="AR815" s="13"/>
    </row>
    <row r="816" spans="30:44" x14ac:dyDescent="0.3">
      <c r="AD816" s="13"/>
      <c r="AE816" s="13"/>
      <c r="AF816" s="13"/>
      <c r="AJ816" s="13"/>
      <c r="AK816" s="13"/>
      <c r="AL816" s="13"/>
      <c r="AM816" s="13"/>
      <c r="AN816" s="13"/>
      <c r="AO816" s="13"/>
      <c r="AP816" s="13"/>
      <c r="AQ816" s="13"/>
      <c r="AR816" s="13"/>
    </row>
    <row r="817" spans="30:44" x14ac:dyDescent="0.3">
      <c r="AD817" s="13"/>
      <c r="AE817" s="13"/>
      <c r="AF817" s="13"/>
      <c r="AJ817" s="13"/>
      <c r="AK817" s="13"/>
      <c r="AL817" s="13"/>
      <c r="AM817" s="13"/>
      <c r="AN817" s="13"/>
      <c r="AO817" s="13"/>
      <c r="AP817" s="13"/>
      <c r="AQ817" s="13"/>
      <c r="AR817" s="13"/>
    </row>
    <row r="818" spans="30:44" x14ac:dyDescent="0.3">
      <c r="AD818" s="13"/>
      <c r="AE818" s="13"/>
      <c r="AF818" s="13"/>
      <c r="AJ818" s="13"/>
      <c r="AK818" s="13"/>
      <c r="AL818" s="13"/>
      <c r="AM818" s="13"/>
      <c r="AN818" s="13"/>
      <c r="AO818" s="13"/>
      <c r="AP818" s="13"/>
      <c r="AQ818" s="13"/>
      <c r="AR818" s="13"/>
    </row>
    <row r="819" spans="30:44" x14ac:dyDescent="0.3">
      <c r="AD819" s="13"/>
      <c r="AE819" s="13"/>
      <c r="AF819" s="13"/>
      <c r="AJ819" s="13"/>
      <c r="AK819" s="13"/>
      <c r="AL819" s="13"/>
      <c r="AM819" s="13"/>
      <c r="AN819" s="13"/>
      <c r="AO819" s="13"/>
      <c r="AP819" s="13"/>
      <c r="AQ819" s="13"/>
      <c r="AR819" s="13"/>
    </row>
    <row r="820" spans="30:44" x14ac:dyDescent="0.3">
      <c r="AD820" s="13"/>
      <c r="AE820" s="13"/>
      <c r="AF820" s="13"/>
      <c r="AJ820" s="13"/>
      <c r="AK820" s="13"/>
      <c r="AL820" s="13"/>
      <c r="AM820" s="13"/>
      <c r="AN820" s="13"/>
      <c r="AO820" s="13"/>
      <c r="AP820" s="13"/>
      <c r="AQ820" s="13"/>
      <c r="AR820" s="13"/>
    </row>
    <row r="821" spans="30:44" x14ac:dyDescent="0.3">
      <c r="AD821" s="13"/>
      <c r="AE821" s="13"/>
      <c r="AF821" s="13"/>
      <c r="AJ821" s="13"/>
      <c r="AK821" s="13"/>
      <c r="AL821" s="13"/>
      <c r="AM821" s="13"/>
      <c r="AN821" s="13"/>
      <c r="AO821" s="13"/>
      <c r="AP821" s="13"/>
      <c r="AQ821" s="13"/>
      <c r="AR821" s="13"/>
    </row>
    <row r="822" spans="30:44" x14ac:dyDescent="0.3">
      <c r="AD822" s="13"/>
      <c r="AE822" s="13"/>
      <c r="AF822" s="13"/>
      <c r="AJ822" s="13"/>
      <c r="AK822" s="13"/>
      <c r="AL822" s="13"/>
      <c r="AM822" s="13"/>
      <c r="AN822" s="13"/>
      <c r="AO822" s="13"/>
      <c r="AP822" s="13"/>
      <c r="AQ822" s="13"/>
      <c r="AR822" s="13"/>
    </row>
    <row r="823" spans="30:44" x14ac:dyDescent="0.3">
      <c r="AD823" s="13"/>
      <c r="AE823" s="13"/>
      <c r="AF823" s="13"/>
      <c r="AJ823" s="13"/>
      <c r="AK823" s="13"/>
      <c r="AL823" s="13"/>
      <c r="AM823" s="13"/>
      <c r="AN823" s="13"/>
      <c r="AO823" s="13"/>
      <c r="AP823" s="13"/>
      <c r="AQ823" s="13"/>
      <c r="AR823" s="13"/>
    </row>
    <row r="824" spans="30:44" x14ac:dyDescent="0.3">
      <c r="AD824" s="13"/>
      <c r="AE824" s="13"/>
      <c r="AF824" s="13"/>
      <c r="AJ824" s="13"/>
      <c r="AK824" s="13"/>
      <c r="AL824" s="13"/>
      <c r="AM824" s="13"/>
      <c r="AN824" s="13"/>
      <c r="AO824" s="13"/>
      <c r="AP824" s="13"/>
      <c r="AQ824" s="13"/>
      <c r="AR824" s="13"/>
    </row>
    <row r="825" spans="30:44" x14ac:dyDescent="0.3">
      <c r="AD825" s="13"/>
      <c r="AE825" s="13"/>
      <c r="AF825" s="13"/>
      <c r="AJ825" s="13"/>
      <c r="AK825" s="13"/>
      <c r="AL825" s="13"/>
      <c r="AM825" s="13"/>
      <c r="AN825" s="13"/>
      <c r="AO825" s="13"/>
      <c r="AP825" s="13"/>
      <c r="AQ825" s="13"/>
      <c r="AR825" s="13"/>
    </row>
    <row r="826" spans="30:44" x14ac:dyDescent="0.3">
      <c r="AD826" s="13"/>
      <c r="AE826" s="13"/>
      <c r="AF826" s="13"/>
      <c r="AJ826" s="13"/>
      <c r="AK826" s="13"/>
      <c r="AL826" s="13"/>
      <c r="AM826" s="13"/>
      <c r="AN826" s="13"/>
      <c r="AO826" s="13"/>
      <c r="AP826" s="13"/>
      <c r="AQ826" s="13"/>
      <c r="AR826" s="13"/>
    </row>
    <row r="827" spans="30:44" x14ac:dyDescent="0.3">
      <c r="AD827" s="13"/>
      <c r="AE827" s="13"/>
      <c r="AF827" s="13"/>
      <c r="AJ827" s="13"/>
      <c r="AK827" s="13"/>
      <c r="AL827" s="13"/>
      <c r="AM827" s="13"/>
      <c r="AN827" s="13"/>
      <c r="AO827" s="13"/>
      <c r="AP827" s="13"/>
      <c r="AQ827" s="13"/>
      <c r="AR827" s="13"/>
    </row>
    <row r="828" spans="30:44" x14ac:dyDescent="0.3">
      <c r="AD828" s="13"/>
      <c r="AE828" s="13"/>
      <c r="AF828" s="13"/>
      <c r="AJ828" s="13"/>
      <c r="AK828" s="13"/>
      <c r="AL828" s="13"/>
      <c r="AM828" s="13"/>
      <c r="AN828" s="13"/>
      <c r="AO828" s="13"/>
      <c r="AP828" s="13"/>
      <c r="AQ828" s="13"/>
      <c r="AR828" s="13"/>
    </row>
    <row r="829" spans="30:44" x14ac:dyDescent="0.3">
      <c r="AD829" s="13"/>
      <c r="AE829" s="13"/>
      <c r="AF829" s="13"/>
      <c r="AJ829" s="13"/>
      <c r="AK829" s="13"/>
      <c r="AL829" s="13"/>
      <c r="AM829" s="13"/>
      <c r="AN829" s="13"/>
      <c r="AO829" s="13"/>
      <c r="AP829" s="13"/>
      <c r="AQ829" s="13"/>
      <c r="AR829" s="13"/>
    </row>
    <row r="830" spans="30:44" x14ac:dyDescent="0.3">
      <c r="AD830" s="13"/>
      <c r="AE830" s="13"/>
      <c r="AF830" s="13"/>
      <c r="AJ830" s="13"/>
      <c r="AK830" s="13"/>
      <c r="AL830" s="13"/>
      <c r="AM830" s="13"/>
      <c r="AN830" s="13"/>
      <c r="AO830" s="13"/>
      <c r="AP830" s="13"/>
      <c r="AQ830" s="13"/>
      <c r="AR830" s="13"/>
    </row>
    <row r="831" spans="30:44" x14ac:dyDescent="0.3">
      <c r="AD831" s="13"/>
      <c r="AE831" s="13"/>
      <c r="AF831" s="13"/>
      <c r="AJ831" s="13"/>
      <c r="AK831" s="13"/>
      <c r="AL831" s="13"/>
      <c r="AM831" s="13"/>
      <c r="AN831" s="13"/>
      <c r="AO831" s="13"/>
      <c r="AP831" s="13"/>
      <c r="AQ831" s="13"/>
      <c r="AR831" s="13"/>
    </row>
    <row r="832" spans="30:44" x14ac:dyDescent="0.3">
      <c r="AD832" s="13"/>
      <c r="AE832" s="13"/>
      <c r="AF832" s="13"/>
      <c r="AJ832" s="13"/>
      <c r="AK832" s="13"/>
      <c r="AL832" s="13"/>
      <c r="AM832" s="13"/>
      <c r="AN832" s="13"/>
      <c r="AO832" s="13"/>
      <c r="AP832" s="13"/>
      <c r="AQ832" s="13"/>
      <c r="AR832" s="13"/>
    </row>
    <row r="833" spans="30:44" x14ac:dyDescent="0.3">
      <c r="AD833" s="13"/>
      <c r="AE833" s="13"/>
      <c r="AF833" s="13"/>
      <c r="AJ833" s="13"/>
      <c r="AK833" s="13"/>
      <c r="AL833" s="13"/>
      <c r="AM833" s="13"/>
      <c r="AN833" s="13"/>
      <c r="AO833" s="13"/>
      <c r="AP833" s="13"/>
      <c r="AQ833" s="13"/>
      <c r="AR833" s="13"/>
    </row>
    <row r="834" spans="30:44" x14ac:dyDescent="0.3">
      <c r="AD834" s="13"/>
      <c r="AE834" s="13"/>
      <c r="AF834" s="13"/>
      <c r="AJ834" s="13"/>
      <c r="AK834" s="13"/>
      <c r="AL834" s="13"/>
      <c r="AM834" s="13"/>
      <c r="AN834" s="13"/>
      <c r="AO834" s="13"/>
      <c r="AP834" s="13"/>
      <c r="AQ834" s="13"/>
      <c r="AR834" s="13"/>
    </row>
    <row r="835" spans="30:44" x14ac:dyDescent="0.3">
      <c r="AD835" s="13"/>
      <c r="AE835" s="13"/>
      <c r="AF835" s="13"/>
      <c r="AJ835" s="13"/>
      <c r="AK835" s="13"/>
      <c r="AL835" s="13"/>
      <c r="AM835" s="13"/>
      <c r="AN835" s="13"/>
      <c r="AO835" s="13"/>
      <c r="AP835" s="13"/>
      <c r="AQ835" s="13"/>
      <c r="AR835" s="13"/>
    </row>
    <row r="836" spans="30:44" x14ac:dyDescent="0.3">
      <c r="AD836" s="13"/>
      <c r="AE836" s="13"/>
      <c r="AF836" s="13"/>
      <c r="AJ836" s="13"/>
      <c r="AK836" s="13"/>
      <c r="AL836" s="13"/>
      <c r="AM836" s="13"/>
      <c r="AN836" s="13"/>
      <c r="AO836" s="13"/>
      <c r="AP836" s="13"/>
      <c r="AQ836" s="13"/>
      <c r="AR836" s="13"/>
    </row>
    <row r="837" spans="30:44" x14ac:dyDescent="0.3">
      <c r="AD837" s="13"/>
      <c r="AE837" s="13"/>
      <c r="AF837" s="13"/>
      <c r="AJ837" s="13"/>
      <c r="AK837" s="13"/>
      <c r="AL837" s="13"/>
      <c r="AM837" s="13"/>
      <c r="AN837" s="13"/>
      <c r="AO837" s="13"/>
      <c r="AP837" s="13"/>
      <c r="AQ837" s="13"/>
      <c r="AR837" s="13"/>
    </row>
    <row r="838" spans="30:44" x14ac:dyDescent="0.3">
      <c r="AD838" s="13"/>
      <c r="AE838" s="13"/>
      <c r="AF838" s="13"/>
      <c r="AJ838" s="13"/>
      <c r="AK838" s="13"/>
      <c r="AL838" s="13"/>
      <c r="AM838" s="13"/>
      <c r="AN838" s="13"/>
      <c r="AO838" s="13"/>
      <c r="AP838" s="13"/>
      <c r="AQ838" s="13"/>
      <c r="AR838" s="13"/>
    </row>
    <row r="839" spans="30:44" x14ac:dyDescent="0.3">
      <c r="AD839" s="13"/>
      <c r="AE839" s="13"/>
      <c r="AF839" s="13"/>
      <c r="AJ839" s="13"/>
      <c r="AK839" s="13"/>
      <c r="AL839" s="13"/>
      <c r="AM839" s="13"/>
      <c r="AN839" s="13"/>
      <c r="AO839" s="13"/>
      <c r="AP839" s="13"/>
      <c r="AQ839" s="13"/>
      <c r="AR839" s="13"/>
    </row>
    <row r="840" spans="30:44" x14ac:dyDescent="0.3">
      <c r="AD840" s="13"/>
      <c r="AE840" s="13"/>
      <c r="AF840" s="13"/>
      <c r="AJ840" s="13"/>
      <c r="AK840" s="13"/>
      <c r="AL840" s="13"/>
      <c r="AM840" s="13"/>
      <c r="AN840" s="13"/>
      <c r="AO840" s="13"/>
      <c r="AP840" s="13"/>
      <c r="AQ840" s="13"/>
      <c r="AR840" s="13"/>
    </row>
    <row r="841" spans="30:44" x14ac:dyDescent="0.3">
      <c r="AD841" s="13"/>
      <c r="AE841" s="13"/>
      <c r="AF841" s="13"/>
      <c r="AJ841" s="13"/>
      <c r="AK841" s="13"/>
      <c r="AL841" s="13"/>
      <c r="AM841" s="13"/>
      <c r="AN841" s="13"/>
      <c r="AO841" s="13"/>
      <c r="AP841" s="13"/>
      <c r="AQ841" s="13"/>
      <c r="AR841" s="13"/>
    </row>
    <row r="842" spans="30:44" x14ac:dyDescent="0.3">
      <c r="AD842" s="13"/>
      <c r="AE842" s="13"/>
      <c r="AF842" s="13"/>
      <c r="AJ842" s="13"/>
      <c r="AK842" s="13"/>
      <c r="AL842" s="13"/>
      <c r="AM842" s="13"/>
      <c r="AN842" s="13"/>
      <c r="AO842" s="13"/>
      <c r="AP842" s="13"/>
      <c r="AQ842" s="13"/>
      <c r="AR842" s="13"/>
    </row>
    <row r="843" spans="30:44" x14ac:dyDescent="0.3">
      <c r="AD843" s="13"/>
      <c r="AE843" s="13"/>
      <c r="AF843" s="13"/>
      <c r="AJ843" s="13"/>
      <c r="AK843" s="13"/>
      <c r="AL843" s="13"/>
      <c r="AM843" s="13"/>
      <c r="AN843" s="13"/>
      <c r="AO843" s="13"/>
      <c r="AP843" s="13"/>
      <c r="AQ843" s="13"/>
      <c r="AR843" s="13"/>
    </row>
    <row r="844" spans="30:44" x14ac:dyDescent="0.3">
      <c r="AD844" s="13"/>
      <c r="AE844" s="13"/>
      <c r="AF844" s="13"/>
      <c r="AJ844" s="13"/>
      <c r="AK844" s="13"/>
      <c r="AL844" s="13"/>
      <c r="AM844" s="13"/>
      <c r="AN844" s="13"/>
      <c r="AO844" s="13"/>
      <c r="AP844" s="13"/>
      <c r="AQ844" s="13"/>
      <c r="AR844" s="13"/>
    </row>
    <row r="845" spans="30:44" x14ac:dyDescent="0.3">
      <c r="AD845" s="13"/>
      <c r="AE845" s="13"/>
      <c r="AF845" s="13"/>
      <c r="AJ845" s="13"/>
      <c r="AK845" s="13"/>
      <c r="AL845" s="13"/>
      <c r="AM845" s="13"/>
      <c r="AN845" s="13"/>
      <c r="AO845" s="13"/>
      <c r="AP845" s="13"/>
      <c r="AQ845" s="13"/>
      <c r="AR845" s="13"/>
    </row>
    <row r="846" spans="30:44" x14ac:dyDescent="0.3">
      <c r="AD846" s="13"/>
      <c r="AE846" s="13"/>
      <c r="AF846" s="13"/>
      <c r="AJ846" s="13"/>
      <c r="AK846" s="13"/>
      <c r="AL846" s="13"/>
      <c r="AM846" s="13"/>
      <c r="AN846" s="13"/>
      <c r="AO846" s="13"/>
      <c r="AP846" s="13"/>
      <c r="AQ846" s="13"/>
      <c r="AR846" s="13"/>
    </row>
    <row r="847" spans="30:44" x14ac:dyDescent="0.3">
      <c r="AD847" s="13"/>
      <c r="AE847" s="13"/>
      <c r="AF847" s="13"/>
      <c r="AJ847" s="13"/>
      <c r="AK847" s="13"/>
      <c r="AL847" s="13"/>
      <c r="AM847" s="13"/>
      <c r="AN847" s="13"/>
      <c r="AO847" s="13"/>
      <c r="AP847" s="13"/>
      <c r="AQ847" s="13"/>
      <c r="AR847" s="13"/>
    </row>
    <row r="848" spans="30:44" x14ac:dyDescent="0.3">
      <c r="AD848" s="13"/>
      <c r="AE848" s="13"/>
      <c r="AF848" s="13"/>
      <c r="AJ848" s="13"/>
      <c r="AK848" s="13"/>
      <c r="AL848" s="13"/>
      <c r="AM848" s="13"/>
      <c r="AN848" s="13"/>
      <c r="AO848" s="13"/>
      <c r="AP848" s="13"/>
      <c r="AQ848" s="13"/>
      <c r="AR848" s="13"/>
    </row>
    <row r="849" spans="30:44" x14ac:dyDescent="0.3">
      <c r="AD849" s="13"/>
      <c r="AE849" s="13"/>
      <c r="AF849" s="13"/>
      <c r="AJ849" s="13"/>
      <c r="AK849" s="13"/>
      <c r="AL849" s="13"/>
      <c r="AM849" s="13"/>
      <c r="AN849" s="13"/>
      <c r="AO849" s="13"/>
      <c r="AP849" s="13"/>
      <c r="AQ849" s="13"/>
      <c r="AR849" s="13"/>
    </row>
    <row r="850" spans="30:44" x14ac:dyDescent="0.3">
      <c r="AD850" s="13"/>
      <c r="AE850" s="13"/>
      <c r="AF850" s="13"/>
      <c r="AJ850" s="13"/>
      <c r="AK850" s="13"/>
      <c r="AL850" s="13"/>
      <c r="AM850" s="13"/>
      <c r="AN850" s="13"/>
      <c r="AO850" s="13"/>
      <c r="AP850" s="13"/>
      <c r="AQ850" s="13"/>
      <c r="AR850" s="13"/>
    </row>
    <row r="851" spans="30:44" x14ac:dyDescent="0.3">
      <c r="AD851" s="13"/>
      <c r="AE851" s="13"/>
      <c r="AF851" s="13"/>
      <c r="AJ851" s="13"/>
      <c r="AK851" s="13"/>
      <c r="AL851" s="13"/>
      <c r="AM851" s="13"/>
      <c r="AN851" s="13"/>
      <c r="AO851" s="13"/>
      <c r="AP851" s="13"/>
      <c r="AQ851" s="13"/>
      <c r="AR851" s="13"/>
    </row>
    <row r="852" spans="30:44" x14ac:dyDescent="0.3">
      <c r="AD852" s="13"/>
      <c r="AE852" s="13"/>
      <c r="AF852" s="13"/>
      <c r="AJ852" s="13"/>
      <c r="AK852" s="13"/>
      <c r="AL852" s="13"/>
      <c r="AM852" s="13"/>
      <c r="AN852" s="13"/>
      <c r="AO852" s="13"/>
      <c r="AP852" s="13"/>
      <c r="AQ852" s="13"/>
      <c r="AR852" s="13"/>
    </row>
    <row r="853" spans="30:44" x14ac:dyDescent="0.3">
      <c r="AD853" s="13"/>
      <c r="AE853" s="13"/>
      <c r="AF853" s="13"/>
      <c r="AJ853" s="13"/>
      <c r="AK853" s="13"/>
      <c r="AL853" s="13"/>
      <c r="AM853" s="13"/>
      <c r="AN853" s="13"/>
      <c r="AO853" s="13"/>
      <c r="AP853" s="13"/>
      <c r="AQ853" s="13"/>
      <c r="AR853" s="13"/>
    </row>
    <row r="854" spans="30:44" x14ac:dyDescent="0.3">
      <c r="AD854" s="13"/>
      <c r="AE854" s="13"/>
      <c r="AF854" s="13"/>
      <c r="AJ854" s="13"/>
      <c r="AK854" s="13"/>
      <c r="AL854" s="13"/>
      <c r="AM854" s="13"/>
      <c r="AN854" s="13"/>
      <c r="AO854" s="13"/>
      <c r="AP854" s="13"/>
      <c r="AQ854" s="13"/>
      <c r="AR854" s="13"/>
    </row>
    <row r="855" spans="30:44" x14ac:dyDescent="0.3">
      <c r="AD855" s="13"/>
      <c r="AE855" s="13"/>
      <c r="AF855" s="13"/>
      <c r="AJ855" s="13"/>
      <c r="AK855" s="13"/>
      <c r="AL855" s="13"/>
      <c r="AM855" s="13"/>
      <c r="AN855" s="13"/>
      <c r="AO855" s="13"/>
      <c r="AP855" s="13"/>
      <c r="AQ855" s="13"/>
      <c r="AR855" s="13"/>
    </row>
    <row r="856" spans="30:44" x14ac:dyDescent="0.3">
      <c r="AD856" s="13"/>
      <c r="AE856" s="13"/>
      <c r="AF856" s="13"/>
      <c r="AJ856" s="13"/>
      <c r="AK856" s="13"/>
      <c r="AL856" s="13"/>
      <c r="AM856" s="13"/>
      <c r="AN856" s="13"/>
      <c r="AO856" s="13"/>
      <c r="AP856" s="13"/>
      <c r="AQ856" s="13"/>
      <c r="AR856" s="13"/>
    </row>
    <row r="857" spans="30:44" x14ac:dyDescent="0.3">
      <c r="AD857" s="13"/>
      <c r="AE857" s="13"/>
      <c r="AF857" s="13"/>
      <c r="AJ857" s="13"/>
      <c r="AK857" s="13"/>
      <c r="AL857" s="13"/>
      <c r="AM857" s="13"/>
      <c r="AN857" s="13"/>
      <c r="AO857" s="13"/>
      <c r="AP857" s="13"/>
      <c r="AQ857" s="13"/>
      <c r="AR857" s="13"/>
    </row>
    <row r="858" spans="30:44" x14ac:dyDescent="0.3">
      <c r="AD858" s="13"/>
      <c r="AE858" s="13"/>
      <c r="AF858" s="13"/>
      <c r="AJ858" s="13"/>
      <c r="AK858" s="13"/>
      <c r="AL858" s="13"/>
      <c r="AM858" s="13"/>
      <c r="AN858" s="13"/>
      <c r="AO858" s="13"/>
      <c r="AP858" s="13"/>
      <c r="AQ858" s="13"/>
      <c r="AR858" s="13"/>
    </row>
    <row r="859" spans="30:44" x14ac:dyDescent="0.3">
      <c r="AD859" s="13"/>
      <c r="AE859" s="13"/>
      <c r="AF859" s="13"/>
      <c r="AJ859" s="13"/>
      <c r="AK859" s="13"/>
      <c r="AL859" s="13"/>
      <c r="AM859" s="13"/>
      <c r="AN859" s="13"/>
      <c r="AO859" s="13"/>
      <c r="AP859" s="13"/>
      <c r="AQ859" s="13"/>
      <c r="AR859" s="13"/>
    </row>
    <row r="860" spans="30:44" x14ac:dyDescent="0.3">
      <c r="AD860" s="13"/>
      <c r="AE860" s="13"/>
      <c r="AF860" s="13"/>
      <c r="AJ860" s="13"/>
      <c r="AK860" s="13"/>
      <c r="AL860" s="13"/>
      <c r="AM860" s="13"/>
      <c r="AN860" s="13"/>
      <c r="AO860" s="13"/>
      <c r="AP860" s="13"/>
      <c r="AQ860" s="13"/>
      <c r="AR860" s="13"/>
    </row>
    <row r="861" spans="30:44" x14ac:dyDescent="0.3">
      <c r="AD861" s="13"/>
      <c r="AE861" s="13"/>
      <c r="AF861" s="13"/>
      <c r="AJ861" s="13"/>
      <c r="AK861" s="13"/>
      <c r="AL861" s="13"/>
      <c r="AM861" s="13"/>
      <c r="AN861" s="13"/>
      <c r="AO861" s="13"/>
      <c r="AP861" s="13"/>
      <c r="AQ861" s="13"/>
      <c r="AR861" s="13"/>
    </row>
    <row r="862" spans="30:44" x14ac:dyDescent="0.3">
      <c r="AD862" s="13"/>
      <c r="AE862" s="13"/>
      <c r="AF862" s="13"/>
      <c r="AJ862" s="13"/>
      <c r="AK862" s="13"/>
      <c r="AL862" s="13"/>
      <c r="AM862" s="13"/>
      <c r="AN862" s="13"/>
      <c r="AO862" s="13"/>
      <c r="AP862" s="13"/>
      <c r="AQ862" s="13"/>
      <c r="AR862" s="13"/>
    </row>
    <row r="863" spans="30:44" x14ac:dyDescent="0.3">
      <c r="AD863" s="13"/>
      <c r="AE863" s="13"/>
      <c r="AF863" s="13"/>
      <c r="AJ863" s="13"/>
      <c r="AK863" s="13"/>
      <c r="AL863" s="13"/>
      <c r="AM863" s="13"/>
      <c r="AN863" s="13"/>
      <c r="AO863" s="13"/>
      <c r="AP863" s="13"/>
      <c r="AQ863" s="13"/>
      <c r="AR863" s="13"/>
    </row>
    <row r="864" spans="30:44" x14ac:dyDescent="0.3">
      <c r="AD864" s="13"/>
      <c r="AE864" s="13"/>
      <c r="AF864" s="13"/>
      <c r="AJ864" s="13"/>
      <c r="AK864" s="13"/>
      <c r="AL864" s="13"/>
      <c r="AM864" s="13"/>
      <c r="AN864" s="13"/>
      <c r="AO864" s="13"/>
      <c r="AP864" s="13"/>
      <c r="AQ864" s="13"/>
      <c r="AR864" s="13"/>
    </row>
    <row r="865" spans="30:44" x14ac:dyDescent="0.3">
      <c r="AD865" s="13"/>
      <c r="AE865" s="13"/>
      <c r="AF865" s="13"/>
      <c r="AJ865" s="13"/>
      <c r="AK865" s="13"/>
      <c r="AL865" s="13"/>
      <c r="AM865" s="13"/>
      <c r="AN865" s="13"/>
      <c r="AO865" s="13"/>
      <c r="AP865" s="13"/>
      <c r="AQ865" s="13"/>
      <c r="AR865" s="13"/>
    </row>
    <row r="866" spans="30:44" x14ac:dyDescent="0.3">
      <c r="AD866" s="13"/>
      <c r="AE866" s="13"/>
      <c r="AF866" s="13"/>
      <c r="AJ866" s="13"/>
      <c r="AK866" s="13"/>
      <c r="AL866" s="13"/>
      <c r="AM866" s="13"/>
      <c r="AN866" s="13"/>
      <c r="AO866" s="13"/>
      <c r="AP866" s="13"/>
      <c r="AQ866" s="13"/>
      <c r="AR866" s="13"/>
    </row>
    <row r="867" spans="30:44" x14ac:dyDescent="0.3">
      <c r="AD867" s="13"/>
      <c r="AE867" s="13"/>
      <c r="AF867" s="13"/>
      <c r="AJ867" s="13"/>
      <c r="AK867" s="13"/>
      <c r="AL867" s="13"/>
      <c r="AM867" s="13"/>
      <c r="AN867" s="13"/>
      <c r="AO867" s="13"/>
      <c r="AP867" s="13"/>
      <c r="AQ867" s="13"/>
      <c r="AR867" s="13"/>
    </row>
    <row r="868" spans="30:44" x14ac:dyDescent="0.3">
      <c r="AD868" s="13"/>
      <c r="AE868" s="13"/>
      <c r="AF868" s="13"/>
      <c r="AJ868" s="13"/>
      <c r="AK868" s="13"/>
      <c r="AL868" s="13"/>
      <c r="AM868" s="13"/>
      <c r="AN868" s="13"/>
      <c r="AO868" s="13"/>
      <c r="AP868" s="13"/>
      <c r="AQ868" s="13"/>
      <c r="AR868" s="13"/>
    </row>
    <row r="869" spans="30:44" x14ac:dyDescent="0.3">
      <c r="AD869" s="13"/>
      <c r="AE869" s="13"/>
      <c r="AF869" s="13"/>
      <c r="AJ869" s="13"/>
      <c r="AK869" s="13"/>
      <c r="AL869" s="13"/>
      <c r="AM869" s="13"/>
      <c r="AN869" s="13"/>
      <c r="AO869" s="13"/>
      <c r="AP869" s="13"/>
      <c r="AQ869" s="13"/>
      <c r="AR869" s="13"/>
    </row>
    <row r="870" spans="30:44" x14ac:dyDescent="0.3">
      <c r="AD870" s="13"/>
      <c r="AE870" s="13"/>
      <c r="AF870" s="13"/>
      <c r="AJ870" s="13"/>
      <c r="AK870" s="13"/>
      <c r="AL870" s="13"/>
      <c r="AM870" s="13"/>
      <c r="AN870" s="13"/>
      <c r="AO870" s="13"/>
      <c r="AP870" s="13"/>
      <c r="AQ870" s="13"/>
      <c r="AR870" s="13"/>
    </row>
    <row r="871" spans="30:44" x14ac:dyDescent="0.3">
      <c r="AD871" s="13"/>
      <c r="AE871" s="13"/>
      <c r="AF871" s="13"/>
      <c r="AJ871" s="13"/>
      <c r="AK871" s="13"/>
      <c r="AL871" s="13"/>
      <c r="AM871" s="13"/>
      <c r="AN871" s="13"/>
      <c r="AO871" s="13"/>
      <c r="AP871" s="13"/>
      <c r="AQ871" s="13"/>
      <c r="AR871" s="13"/>
    </row>
    <row r="872" spans="30:44" x14ac:dyDescent="0.3">
      <c r="AD872" s="13"/>
      <c r="AE872" s="13"/>
      <c r="AF872" s="13"/>
      <c r="AJ872" s="13"/>
      <c r="AK872" s="13"/>
      <c r="AL872" s="13"/>
      <c r="AM872" s="13"/>
      <c r="AN872" s="13"/>
      <c r="AO872" s="13"/>
      <c r="AP872" s="13"/>
      <c r="AQ872" s="13"/>
      <c r="AR872" s="13"/>
    </row>
    <row r="873" spans="30:44" x14ac:dyDescent="0.3">
      <c r="AD873" s="13"/>
      <c r="AE873" s="13"/>
      <c r="AF873" s="13"/>
      <c r="AJ873" s="13"/>
      <c r="AK873" s="13"/>
      <c r="AL873" s="13"/>
      <c r="AM873" s="13"/>
      <c r="AN873" s="13"/>
      <c r="AO873" s="13"/>
      <c r="AP873" s="13"/>
      <c r="AQ873" s="13"/>
      <c r="AR873" s="13"/>
    </row>
    <row r="874" spans="30:44" x14ac:dyDescent="0.3">
      <c r="AD874" s="13"/>
      <c r="AE874" s="13"/>
      <c r="AF874" s="13"/>
      <c r="AJ874" s="13"/>
      <c r="AK874" s="13"/>
      <c r="AL874" s="13"/>
      <c r="AM874" s="13"/>
      <c r="AN874" s="13"/>
      <c r="AO874" s="13"/>
      <c r="AP874" s="13"/>
      <c r="AQ874" s="13"/>
      <c r="AR874" s="13"/>
    </row>
    <row r="875" spans="30:44" x14ac:dyDescent="0.3">
      <c r="AD875" s="13"/>
      <c r="AE875" s="13"/>
      <c r="AF875" s="13"/>
      <c r="AJ875" s="13"/>
      <c r="AK875" s="13"/>
      <c r="AL875" s="13"/>
      <c r="AM875" s="13"/>
      <c r="AN875" s="13"/>
      <c r="AO875" s="13"/>
      <c r="AP875" s="13"/>
      <c r="AQ875" s="13"/>
      <c r="AR875" s="13"/>
    </row>
    <row r="876" spans="30:44" x14ac:dyDescent="0.3">
      <c r="AD876" s="13"/>
      <c r="AE876" s="13"/>
      <c r="AF876" s="13"/>
      <c r="AJ876" s="13"/>
      <c r="AK876" s="13"/>
      <c r="AL876" s="13"/>
      <c r="AM876" s="13"/>
      <c r="AN876" s="13"/>
      <c r="AO876" s="13"/>
      <c r="AP876" s="13"/>
      <c r="AQ876" s="13"/>
      <c r="AR876" s="13"/>
    </row>
    <row r="877" spans="30:44" x14ac:dyDescent="0.3">
      <c r="AD877" s="13"/>
      <c r="AE877" s="13"/>
      <c r="AF877" s="13"/>
      <c r="AJ877" s="13"/>
      <c r="AK877" s="13"/>
      <c r="AL877" s="13"/>
      <c r="AM877" s="13"/>
      <c r="AN877" s="13"/>
      <c r="AO877" s="13"/>
      <c r="AP877" s="13"/>
      <c r="AQ877" s="13"/>
      <c r="AR877" s="13"/>
    </row>
    <row r="878" spans="30:44" x14ac:dyDescent="0.3">
      <c r="AD878" s="13"/>
      <c r="AE878" s="13"/>
      <c r="AF878" s="13"/>
      <c r="AJ878" s="13"/>
      <c r="AK878" s="13"/>
      <c r="AL878" s="13"/>
      <c r="AM878" s="13"/>
      <c r="AN878" s="13"/>
      <c r="AO878" s="13"/>
      <c r="AP878" s="13"/>
      <c r="AQ878" s="13"/>
      <c r="AR878" s="13"/>
    </row>
    <row r="879" spans="30:44" x14ac:dyDescent="0.3">
      <c r="AD879" s="13"/>
      <c r="AE879" s="13"/>
      <c r="AF879" s="13"/>
      <c r="AJ879" s="13"/>
      <c r="AK879" s="13"/>
      <c r="AL879" s="13"/>
      <c r="AM879" s="13"/>
      <c r="AN879" s="13"/>
      <c r="AO879" s="13"/>
      <c r="AP879" s="13"/>
      <c r="AQ879" s="13"/>
      <c r="AR879" s="13"/>
    </row>
    <row r="880" spans="30:44" x14ac:dyDescent="0.3">
      <c r="AD880" s="13"/>
      <c r="AE880" s="13"/>
      <c r="AF880" s="13"/>
      <c r="AJ880" s="13"/>
      <c r="AK880" s="13"/>
      <c r="AL880" s="13"/>
      <c r="AM880" s="13"/>
      <c r="AN880" s="13"/>
      <c r="AO880" s="13"/>
      <c r="AP880" s="13"/>
      <c r="AQ880" s="13"/>
      <c r="AR880" s="13"/>
    </row>
    <row r="881" spans="30:44" x14ac:dyDescent="0.3">
      <c r="AD881" s="13"/>
      <c r="AE881" s="13"/>
      <c r="AF881" s="13"/>
      <c r="AJ881" s="13"/>
      <c r="AK881" s="13"/>
      <c r="AL881" s="13"/>
      <c r="AM881" s="13"/>
      <c r="AN881" s="13"/>
      <c r="AO881" s="13"/>
      <c r="AP881" s="13"/>
      <c r="AQ881" s="13"/>
      <c r="AR881" s="13"/>
    </row>
    <row r="882" spans="30:44" x14ac:dyDescent="0.3">
      <c r="AD882" s="13"/>
      <c r="AE882" s="13"/>
      <c r="AF882" s="13"/>
      <c r="AJ882" s="13"/>
      <c r="AK882" s="13"/>
      <c r="AL882" s="13"/>
      <c r="AM882" s="13"/>
      <c r="AN882" s="13"/>
      <c r="AO882" s="13"/>
      <c r="AP882" s="13"/>
      <c r="AQ882" s="13"/>
      <c r="AR882" s="13"/>
    </row>
    <row r="883" spans="30:44" x14ac:dyDescent="0.3">
      <c r="AD883" s="13"/>
      <c r="AE883" s="13"/>
      <c r="AF883" s="13"/>
      <c r="AJ883" s="13"/>
      <c r="AK883" s="13"/>
      <c r="AL883" s="13"/>
      <c r="AM883" s="13"/>
      <c r="AN883" s="13"/>
      <c r="AO883" s="13"/>
      <c r="AP883" s="13"/>
      <c r="AQ883" s="13"/>
      <c r="AR883" s="13"/>
    </row>
    <row r="884" spans="30:44" x14ac:dyDescent="0.3">
      <c r="AD884" s="13"/>
      <c r="AE884" s="13"/>
      <c r="AF884" s="13"/>
      <c r="AJ884" s="13"/>
      <c r="AK884" s="13"/>
      <c r="AL884" s="13"/>
      <c r="AM884" s="13"/>
      <c r="AN884" s="13"/>
      <c r="AO884" s="13"/>
      <c r="AP884" s="13"/>
      <c r="AQ884" s="13"/>
      <c r="AR884" s="13"/>
    </row>
    <row r="885" spans="30:44" x14ac:dyDescent="0.3">
      <c r="AD885" s="13"/>
      <c r="AE885" s="13"/>
      <c r="AF885" s="13"/>
      <c r="AJ885" s="13"/>
      <c r="AK885" s="13"/>
      <c r="AL885" s="13"/>
      <c r="AM885" s="13"/>
      <c r="AN885" s="13"/>
      <c r="AO885" s="13"/>
      <c r="AP885" s="13"/>
      <c r="AQ885" s="13"/>
      <c r="AR885" s="13"/>
    </row>
    <row r="886" spans="30:44" x14ac:dyDescent="0.3">
      <c r="AD886" s="13"/>
      <c r="AE886" s="13"/>
      <c r="AF886" s="13"/>
      <c r="AJ886" s="13"/>
      <c r="AK886" s="13"/>
      <c r="AL886" s="13"/>
      <c r="AM886" s="13"/>
      <c r="AN886" s="13"/>
      <c r="AO886" s="13"/>
      <c r="AP886" s="13"/>
      <c r="AQ886" s="13"/>
      <c r="AR886" s="13"/>
    </row>
    <row r="887" spans="30:44" x14ac:dyDescent="0.3">
      <c r="AD887" s="13"/>
      <c r="AE887" s="13"/>
      <c r="AF887" s="13"/>
      <c r="AJ887" s="13"/>
      <c r="AK887" s="13"/>
      <c r="AL887" s="13"/>
      <c r="AM887" s="13"/>
      <c r="AN887" s="13"/>
      <c r="AO887" s="13"/>
      <c r="AP887" s="13"/>
      <c r="AQ887" s="13"/>
      <c r="AR887" s="13"/>
    </row>
    <row r="888" spans="30:44" x14ac:dyDescent="0.3">
      <c r="AD888" s="13"/>
      <c r="AE888" s="13"/>
      <c r="AF888" s="13"/>
      <c r="AJ888" s="13"/>
      <c r="AK888" s="13"/>
      <c r="AL888" s="13"/>
      <c r="AM888" s="13"/>
      <c r="AN888" s="13"/>
      <c r="AO888" s="13"/>
      <c r="AP888" s="13"/>
      <c r="AQ888" s="13"/>
      <c r="AR888" s="13"/>
    </row>
    <row r="889" spans="30:44" x14ac:dyDescent="0.3">
      <c r="AD889" s="13"/>
      <c r="AE889" s="13"/>
      <c r="AF889" s="13"/>
      <c r="AJ889" s="13"/>
      <c r="AK889" s="13"/>
      <c r="AL889" s="13"/>
      <c r="AM889" s="13"/>
      <c r="AN889" s="13"/>
      <c r="AO889" s="13"/>
      <c r="AP889" s="13"/>
      <c r="AQ889" s="13"/>
      <c r="AR889" s="13"/>
    </row>
    <row r="890" spans="30:44" x14ac:dyDescent="0.3">
      <c r="AD890" s="13"/>
      <c r="AE890" s="13"/>
      <c r="AF890" s="13"/>
      <c r="AJ890" s="13"/>
      <c r="AK890" s="13"/>
      <c r="AL890" s="13"/>
      <c r="AM890" s="13"/>
      <c r="AN890" s="13"/>
      <c r="AO890" s="13"/>
      <c r="AP890" s="13"/>
      <c r="AQ890" s="13"/>
      <c r="AR890" s="13"/>
    </row>
    <row r="891" spans="30:44" x14ac:dyDescent="0.3">
      <c r="AD891" s="13"/>
      <c r="AE891" s="13"/>
      <c r="AF891" s="13"/>
      <c r="AJ891" s="13"/>
      <c r="AK891" s="13"/>
      <c r="AL891" s="13"/>
      <c r="AM891" s="13"/>
      <c r="AN891" s="13"/>
      <c r="AO891" s="13"/>
      <c r="AP891" s="13"/>
      <c r="AQ891" s="13"/>
      <c r="AR891" s="13"/>
    </row>
    <row r="892" spans="30:44" x14ac:dyDescent="0.3">
      <c r="AD892" s="13"/>
      <c r="AE892" s="13"/>
      <c r="AF892" s="13"/>
      <c r="AJ892" s="13"/>
      <c r="AK892" s="13"/>
      <c r="AL892" s="13"/>
      <c r="AM892" s="13"/>
      <c r="AN892" s="13"/>
      <c r="AO892" s="13"/>
      <c r="AP892" s="13"/>
      <c r="AQ892" s="13"/>
      <c r="AR892" s="13"/>
    </row>
    <row r="893" spans="30:44" x14ac:dyDescent="0.3">
      <c r="AD893" s="13"/>
      <c r="AE893" s="13"/>
      <c r="AF893" s="13"/>
      <c r="AJ893" s="13"/>
      <c r="AK893" s="13"/>
      <c r="AL893" s="13"/>
      <c r="AM893" s="13"/>
      <c r="AN893" s="13"/>
      <c r="AO893" s="13"/>
      <c r="AP893" s="13"/>
      <c r="AQ893" s="13"/>
      <c r="AR893" s="13"/>
    </row>
    <row r="894" spans="30:44" x14ac:dyDescent="0.3">
      <c r="AD894" s="13"/>
      <c r="AE894" s="13"/>
      <c r="AF894" s="13"/>
      <c r="AJ894" s="13"/>
      <c r="AK894" s="13"/>
      <c r="AL894" s="13"/>
      <c r="AM894" s="13"/>
      <c r="AN894" s="13"/>
      <c r="AO894" s="13"/>
      <c r="AP894" s="13"/>
      <c r="AQ894" s="13"/>
      <c r="AR894" s="13"/>
    </row>
    <row r="895" spans="30:44" x14ac:dyDescent="0.3">
      <c r="AD895" s="13"/>
      <c r="AE895" s="13"/>
      <c r="AF895" s="13"/>
      <c r="AJ895" s="13"/>
      <c r="AK895" s="13"/>
      <c r="AL895" s="13"/>
      <c r="AM895" s="13"/>
      <c r="AN895" s="13"/>
      <c r="AO895" s="13"/>
      <c r="AP895" s="13"/>
      <c r="AQ895" s="13"/>
      <c r="AR895" s="13"/>
    </row>
    <row r="896" spans="30:44" x14ac:dyDescent="0.3">
      <c r="AD896" s="13"/>
      <c r="AE896" s="13"/>
      <c r="AF896" s="13"/>
      <c r="AJ896" s="13"/>
      <c r="AK896" s="13"/>
      <c r="AL896" s="13"/>
      <c r="AM896" s="13"/>
      <c r="AN896" s="13"/>
      <c r="AO896" s="13"/>
      <c r="AP896" s="13"/>
      <c r="AQ896" s="13"/>
      <c r="AR896" s="13"/>
    </row>
    <row r="897" spans="30:44" x14ac:dyDescent="0.3">
      <c r="AD897" s="13"/>
      <c r="AE897" s="13"/>
      <c r="AF897" s="13"/>
      <c r="AJ897" s="13"/>
      <c r="AK897" s="13"/>
      <c r="AL897" s="13"/>
      <c r="AM897" s="13"/>
      <c r="AN897" s="13"/>
      <c r="AO897" s="13"/>
      <c r="AP897" s="13"/>
      <c r="AQ897" s="13"/>
      <c r="AR897" s="13"/>
    </row>
    <row r="898" spans="30:44" x14ac:dyDescent="0.3">
      <c r="AD898" s="13"/>
      <c r="AE898" s="13"/>
      <c r="AF898" s="13"/>
      <c r="AJ898" s="13"/>
      <c r="AK898" s="13"/>
      <c r="AL898" s="13"/>
      <c r="AM898" s="13"/>
      <c r="AN898" s="13"/>
      <c r="AO898" s="13"/>
      <c r="AP898" s="13"/>
      <c r="AQ898" s="13"/>
      <c r="AR898" s="13"/>
    </row>
    <row r="899" spans="30:44" x14ac:dyDescent="0.3">
      <c r="AD899" s="13"/>
      <c r="AE899" s="13"/>
      <c r="AF899" s="13"/>
      <c r="AJ899" s="13"/>
      <c r="AK899" s="13"/>
      <c r="AL899" s="13"/>
      <c r="AM899" s="13"/>
      <c r="AN899" s="13"/>
      <c r="AO899" s="13"/>
      <c r="AP899" s="13"/>
      <c r="AQ899" s="13"/>
      <c r="AR899" s="13"/>
    </row>
    <row r="900" spans="30:44" x14ac:dyDescent="0.3">
      <c r="AD900" s="13"/>
      <c r="AE900" s="13"/>
      <c r="AF900" s="13"/>
      <c r="AJ900" s="13"/>
      <c r="AK900" s="13"/>
      <c r="AL900" s="13"/>
      <c r="AM900" s="13"/>
      <c r="AN900" s="13"/>
      <c r="AO900" s="13"/>
      <c r="AP900" s="13"/>
      <c r="AQ900" s="13"/>
      <c r="AR900" s="13"/>
    </row>
    <row r="901" spans="30:44" x14ac:dyDescent="0.3">
      <c r="AD901" s="13"/>
      <c r="AE901" s="13"/>
      <c r="AF901" s="13"/>
      <c r="AJ901" s="13"/>
      <c r="AK901" s="13"/>
      <c r="AL901" s="13"/>
      <c r="AM901" s="13"/>
      <c r="AN901" s="13"/>
      <c r="AO901" s="13"/>
      <c r="AP901" s="13"/>
      <c r="AQ901" s="13"/>
      <c r="AR901" s="13"/>
    </row>
    <row r="902" spans="30:44" x14ac:dyDescent="0.3">
      <c r="AD902" s="13"/>
      <c r="AE902" s="13"/>
      <c r="AF902" s="13"/>
      <c r="AJ902" s="13"/>
      <c r="AK902" s="13"/>
      <c r="AL902" s="13"/>
      <c r="AM902" s="13"/>
      <c r="AN902" s="13"/>
      <c r="AO902" s="13"/>
      <c r="AP902" s="13"/>
      <c r="AQ902" s="13"/>
      <c r="AR902" s="13"/>
    </row>
    <row r="903" spans="30:44" x14ac:dyDescent="0.3">
      <c r="AD903" s="13"/>
      <c r="AE903" s="13"/>
      <c r="AF903" s="13"/>
      <c r="AJ903" s="13"/>
      <c r="AK903" s="13"/>
      <c r="AL903" s="13"/>
      <c r="AM903" s="13"/>
      <c r="AN903" s="13"/>
      <c r="AO903" s="13"/>
      <c r="AP903" s="13"/>
      <c r="AQ903" s="13"/>
      <c r="AR903" s="13"/>
    </row>
    <row r="904" spans="30:44" x14ac:dyDescent="0.3">
      <c r="AD904" s="13"/>
      <c r="AE904" s="13"/>
      <c r="AF904" s="13"/>
      <c r="AJ904" s="13"/>
      <c r="AK904" s="13"/>
      <c r="AL904" s="13"/>
      <c r="AM904" s="13"/>
      <c r="AN904" s="13"/>
      <c r="AO904" s="13"/>
      <c r="AP904" s="13"/>
      <c r="AQ904" s="13"/>
      <c r="AR904" s="13"/>
    </row>
    <row r="905" spans="30:44" x14ac:dyDescent="0.3">
      <c r="AD905" s="13"/>
      <c r="AE905" s="13"/>
      <c r="AF905" s="13"/>
      <c r="AJ905" s="13"/>
      <c r="AK905" s="13"/>
      <c r="AL905" s="13"/>
      <c r="AM905" s="13"/>
      <c r="AN905" s="13"/>
      <c r="AO905" s="13"/>
      <c r="AP905" s="13"/>
      <c r="AQ905" s="13"/>
      <c r="AR905" s="13"/>
    </row>
    <row r="906" spans="30:44" x14ac:dyDescent="0.3">
      <c r="AD906" s="13"/>
      <c r="AE906" s="13"/>
      <c r="AF906" s="13"/>
      <c r="AJ906" s="13"/>
      <c r="AK906" s="13"/>
      <c r="AL906" s="13"/>
      <c r="AM906" s="13"/>
      <c r="AN906" s="13"/>
      <c r="AO906" s="13"/>
      <c r="AP906" s="13"/>
      <c r="AQ906" s="13"/>
      <c r="AR906" s="13"/>
    </row>
    <row r="907" spans="30:44" x14ac:dyDescent="0.3">
      <c r="AD907" s="13"/>
      <c r="AE907" s="13"/>
      <c r="AF907" s="13"/>
      <c r="AJ907" s="13"/>
      <c r="AK907" s="13"/>
      <c r="AL907" s="13"/>
      <c r="AM907" s="13"/>
      <c r="AN907" s="13"/>
      <c r="AO907" s="13"/>
      <c r="AP907" s="13"/>
      <c r="AQ907" s="13"/>
      <c r="AR907" s="13"/>
    </row>
    <row r="908" spans="30:44" x14ac:dyDescent="0.3">
      <c r="AD908" s="13"/>
      <c r="AE908" s="13"/>
      <c r="AF908" s="13"/>
      <c r="AJ908" s="13"/>
      <c r="AK908" s="13"/>
      <c r="AL908" s="13"/>
      <c r="AM908" s="13"/>
      <c r="AN908" s="13"/>
      <c r="AO908" s="13"/>
      <c r="AP908" s="13"/>
      <c r="AQ908" s="13"/>
      <c r="AR908" s="13"/>
    </row>
    <row r="909" spans="30:44" x14ac:dyDescent="0.3">
      <c r="AD909" s="13"/>
      <c r="AE909" s="13"/>
      <c r="AF909" s="13"/>
      <c r="AJ909" s="13"/>
      <c r="AK909" s="13"/>
      <c r="AL909" s="13"/>
      <c r="AM909" s="13"/>
      <c r="AN909" s="13"/>
      <c r="AO909" s="13"/>
      <c r="AP909" s="13"/>
      <c r="AQ909" s="13"/>
      <c r="AR909" s="13"/>
    </row>
    <row r="910" spans="30:44" x14ac:dyDescent="0.3">
      <c r="AD910" s="13"/>
      <c r="AE910" s="13"/>
      <c r="AF910" s="13"/>
      <c r="AJ910" s="13"/>
      <c r="AK910" s="13"/>
      <c r="AL910" s="13"/>
      <c r="AM910" s="13"/>
      <c r="AN910" s="13"/>
      <c r="AO910" s="13"/>
      <c r="AP910" s="13"/>
      <c r="AQ910" s="13"/>
      <c r="AR910" s="13"/>
    </row>
    <row r="911" spans="30:44" x14ac:dyDescent="0.3">
      <c r="AD911" s="13"/>
      <c r="AE911" s="13"/>
      <c r="AF911" s="13"/>
      <c r="AJ911" s="13"/>
      <c r="AK911" s="13"/>
      <c r="AL911" s="13"/>
      <c r="AM911" s="13"/>
      <c r="AN911" s="13"/>
      <c r="AO911" s="13"/>
      <c r="AP911" s="13"/>
      <c r="AQ911" s="13"/>
      <c r="AR911" s="13"/>
    </row>
    <row r="912" spans="30:44" x14ac:dyDescent="0.3">
      <c r="AD912" s="13"/>
      <c r="AE912" s="13"/>
      <c r="AF912" s="13"/>
      <c r="AJ912" s="13"/>
      <c r="AK912" s="13"/>
      <c r="AL912" s="13"/>
      <c r="AM912" s="13"/>
      <c r="AN912" s="13"/>
      <c r="AO912" s="13"/>
      <c r="AP912" s="13"/>
      <c r="AQ912" s="13"/>
      <c r="AR912" s="13"/>
    </row>
    <row r="913" spans="30:44" x14ac:dyDescent="0.3">
      <c r="AD913" s="13"/>
      <c r="AE913" s="13"/>
      <c r="AF913" s="13"/>
      <c r="AJ913" s="13"/>
      <c r="AK913" s="13"/>
      <c r="AL913" s="13"/>
      <c r="AM913" s="13"/>
      <c r="AN913" s="13"/>
      <c r="AO913" s="13"/>
      <c r="AP913" s="13"/>
      <c r="AQ913" s="13"/>
      <c r="AR913" s="13"/>
    </row>
    <row r="914" spans="30:44" x14ac:dyDescent="0.3">
      <c r="AD914" s="13"/>
      <c r="AE914" s="13"/>
      <c r="AF914" s="13"/>
      <c r="AJ914" s="13"/>
      <c r="AK914" s="13"/>
      <c r="AL914" s="13"/>
      <c r="AM914" s="13"/>
      <c r="AN914" s="13"/>
      <c r="AO914" s="13"/>
      <c r="AP914" s="13"/>
      <c r="AQ914" s="13"/>
      <c r="AR914" s="13"/>
    </row>
    <row r="915" spans="30:44" x14ac:dyDescent="0.3">
      <c r="AD915" s="13"/>
      <c r="AE915" s="13"/>
      <c r="AF915" s="13"/>
      <c r="AJ915" s="13"/>
      <c r="AK915" s="13"/>
      <c r="AL915" s="13"/>
      <c r="AM915" s="13"/>
      <c r="AN915" s="13"/>
      <c r="AO915" s="13"/>
      <c r="AP915" s="13"/>
      <c r="AQ915" s="13"/>
      <c r="AR915" s="13"/>
    </row>
    <row r="916" spans="30:44" x14ac:dyDescent="0.3">
      <c r="AD916" s="13"/>
      <c r="AE916" s="13"/>
      <c r="AF916" s="13"/>
      <c r="AJ916" s="13"/>
      <c r="AK916" s="13"/>
      <c r="AL916" s="13"/>
      <c r="AM916" s="13"/>
      <c r="AN916" s="13"/>
      <c r="AO916" s="13"/>
      <c r="AP916" s="13"/>
      <c r="AQ916" s="13"/>
      <c r="AR916" s="13"/>
    </row>
    <row r="917" spans="30:44" x14ac:dyDescent="0.3">
      <c r="AD917" s="13"/>
      <c r="AE917" s="13"/>
      <c r="AF917" s="13"/>
      <c r="AJ917" s="13"/>
      <c r="AK917" s="13"/>
      <c r="AL917" s="13"/>
      <c r="AM917" s="13"/>
      <c r="AN917" s="13"/>
      <c r="AO917" s="13"/>
      <c r="AP917" s="13"/>
      <c r="AQ917" s="13"/>
      <c r="AR917" s="13"/>
    </row>
    <row r="918" spans="30:44" x14ac:dyDescent="0.3">
      <c r="AD918" s="13"/>
      <c r="AE918" s="13"/>
      <c r="AF918" s="13"/>
      <c r="AJ918" s="13"/>
      <c r="AK918" s="13"/>
      <c r="AL918" s="13"/>
      <c r="AM918" s="13"/>
      <c r="AN918" s="13"/>
      <c r="AO918" s="13"/>
      <c r="AP918" s="13"/>
      <c r="AQ918" s="13"/>
      <c r="AR918" s="13"/>
    </row>
    <row r="919" spans="30:44" x14ac:dyDescent="0.3">
      <c r="AD919" s="13"/>
      <c r="AE919" s="13"/>
      <c r="AF919" s="13"/>
      <c r="AJ919" s="13"/>
      <c r="AK919" s="13"/>
      <c r="AL919" s="13"/>
      <c r="AM919" s="13"/>
      <c r="AN919" s="13"/>
      <c r="AO919" s="13"/>
      <c r="AP919" s="13"/>
      <c r="AQ919" s="13"/>
      <c r="AR919" s="13"/>
    </row>
    <row r="920" spans="30:44" x14ac:dyDescent="0.3">
      <c r="AD920" s="13"/>
      <c r="AE920" s="13"/>
      <c r="AF920" s="13"/>
      <c r="AJ920" s="13"/>
      <c r="AK920" s="13"/>
      <c r="AL920" s="13"/>
      <c r="AM920" s="13"/>
      <c r="AN920" s="13"/>
      <c r="AO920" s="13"/>
      <c r="AP920" s="13"/>
      <c r="AQ920" s="13"/>
      <c r="AR920" s="13"/>
    </row>
    <row r="921" spans="30:44" x14ac:dyDescent="0.3">
      <c r="AD921" s="13"/>
      <c r="AE921" s="13"/>
      <c r="AF921" s="13"/>
      <c r="AJ921" s="13"/>
      <c r="AK921" s="13"/>
      <c r="AL921" s="13"/>
      <c r="AM921" s="13"/>
      <c r="AN921" s="13"/>
      <c r="AO921" s="13"/>
      <c r="AP921" s="13"/>
      <c r="AQ921" s="13"/>
      <c r="AR921" s="13"/>
    </row>
    <row r="922" spans="30:44" x14ac:dyDescent="0.3">
      <c r="AD922" s="13"/>
      <c r="AE922" s="13"/>
      <c r="AF922" s="13"/>
      <c r="AJ922" s="13"/>
      <c r="AK922" s="13"/>
      <c r="AL922" s="13"/>
      <c r="AM922" s="13"/>
      <c r="AN922" s="13"/>
      <c r="AO922" s="13"/>
      <c r="AP922" s="13"/>
      <c r="AQ922" s="13"/>
      <c r="AR922" s="13"/>
    </row>
    <row r="923" spans="30:44" x14ac:dyDescent="0.3">
      <c r="AD923" s="13"/>
      <c r="AE923" s="13"/>
      <c r="AF923" s="13"/>
      <c r="AJ923" s="13"/>
      <c r="AK923" s="13"/>
      <c r="AL923" s="13"/>
      <c r="AM923" s="13"/>
      <c r="AN923" s="13"/>
      <c r="AO923" s="13"/>
      <c r="AP923" s="13"/>
      <c r="AQ923" s="13"/>
      <c r="AR923" s="13"/>
    </row>
    <row r="924" spans="30:44" x14ac:dyDescent="0.3">
      <c r="AD924" s="13"/>
      <c r="AE924" s="13"/>
      <c r="AF924" s="13"/>
      <c r="AJ924" s="13"/>
      <c r="AK924" s="13"/>
      <c r="AL924" s="13"/>
      <c r="AM924" s="13"/>
      <c r="AN924" s="13"/>
      <c r="AO924" s="13"/>
      <c r="AP924" s="13"/>
      <c r="AQ924" s="13"/>
      <c r="AR924" s="13"/>
    </row>
    <row r="925" spans="30:44" x14ac:dyDescent="0.3">
      <c r="AD925" s="13"/>
      <c r="AE925" s="13"/>
      <c r="AF925" s="13"/>
      <c r="AJ925" s="13"/>
      <c r="AK925" s="13"/>
      <c r="AL925" s="13"/>
      <c r="AM925" s="13"/>
      <c r="AN925" s="13"/>
      <c r="AO925" s="13"/>
      <c r="AP925" s="13"/>
      <c r="AQ925" s="13"/>
      <c r="AR925" s="13"/>
    </row>
    <row r="926" spans="30:44" x14ac:dyDescent="0.3">
      <c r="AD926" s="13"/>
      <c r="AE926" s="13"/>
      <c r="AF926" s="13"/>
      <c r="AJ926" s="13"/>
      <c r="AK926" s="13"/>
      <c r="AL926" s="13"/>
      <c r="AM926" s="13"/>
      <c r="AN926" s="13"/>
      <c r="AO926" s="13"/>
      <c r="AP926" s="13"/>
      <c r="AQ926" s="13"/>
      <c r="AR926" s="13"/>
    </row>
    <row r="927" spans="30:44" x14ac:dyDescent="0.3">
      <c r="AD927" s="13"/>
      <c r="AE927" s="13"/>
      <c r="AF927" s="13"/>
      <c r="AJ927" s="13"/>
      <c r="AK927" s="13"/>
      <c r="AL927" s="13"/>
      <c r="AM927" s="13"/>
      <c r="AN927" s="13"/>
      <c r="AO927" s="13"/>
      <c r="AP927" s="13"/>
      <c r="AQ927" s="13"/>
      <c r="AR927" s="13"/>
    </row>
    <row r="928" spans="30:44" x14ac:dyDescent="0.3">
      <c r="AD928" s="13"/>
      <c r="AE928" s="13"/>
      <c r="AF928" s="13"/>
      <c r="AJ928" s="13"/>
      <c r="AK928" s="13"/>
      <c r="AL928" s="13"/>
      <c r="AM928" s="13"/>
      <c r="AN928" s="13"/>
      <c r="AO928" s="13"/>
      <c r="AP928" s="13"/>
      <c r="AQ928" s="13"/>
      <c r="AR928" s="13"/>
    </row>
    <row r="929" spans="30:44" x14ac:dyDescent="0.3">
      <c r="AD929" s="13"/>
      <c r="AE929" s="13"/>
      <c r="AF929" s="13"/>
      <c r="AJ929" s="13"/>
      <c r="AK929" s="13"/>
      <c r="AL929" s="13"/>
      <c r="AM929" s="13"/>
      <c r="AN929" s="13"/>
      <c r="AO929" s="13"/>
      <c r="AP929" s="13"/>
      <c r="AQ929" s="13"/>
      <c r="AR929" s="13"/>
    </row>
    <row r="930" spans="30:44" x14ac:dyDescent="0.3">
      <c r="AD930" s="13"/>
      <c r="AE930" s="13"/>
      <c r="AF930" s="13"/>
      <c r="AJ930" s="13"/>
      <c r="AK930" s="13"/>
      <c r="AL930" s="13"/>
      <c r="AM930" s="13"/>
      <c r="AN930" s="13"/>
      <c r="AO930" s="13"/>
      <c r="AP930" s="13"/>
      <c r="AQ930" s="13"/>
      <c r="AR930" s="13"/>
    </row>
    <row r="931" spans="30:44" x14ac:dyDescent="0.3">
      <c r="AD931" s="13"/>
      <c r="AE931" s="13"/>
      <c r="AF931" s="13"/>
      <c r="AJ931" s="13"/>
      <c r="AK931" s="13"/>
      <c r="AL931" s="13"/>
      <c r="AM931" s="13"/>
      <c r="AN931" s="13"/>
      <c r="AO931" s="13"/>
      <c r="AP931" s="13"/>
      <c r="AQ931" s="13"/>
      <c r="AR931" s="13"/>
    </row>
    <row r="932" spans="30:44" x14ac:dyDescent="0.3">
      <c r="AD932" s="13"/>
      <c r="AE932" s="13"/>
      <c r="AF932" s="13"/>
      <c r="AJ932" s="13"/>
      <c r="AK932" s="13"/>
      <c r="AL932" s="13"/>
      <c r="AM932" s="13"/>
      <c r="AN932" s="13"/>
      <c r="AO932" s="13"/>
      <c r="AP932" s="13"/>
      <c r="AQ932" s="13"/>
      <c r="AR932" s="13"/>
    </row>
    <row r="933" spans="30:44" x14ac:dyDescent="0.3">
      <c r="AD933" s="13"/>
      <c r="AE933" s="13"/>
      <c r="AF933" s="13"/>
      <c r="AJ933" s="13"/>
      <c r="AK933" s="13"/>
      <c r="AL933" s="13"/>
      <c r="AM933" s="13"/>
      <c r="AN933" s="13"/>
      <c r="AO933" s="13"/>
      <c r="AP933" s="13"/>
      <c r="AQ933" s="13"/>
      <c r="AR933" s="13"/>
    </row>
    <row r="934" spans="30:44" x14ac:dyDescent="0.3">
      <c r="AD934" s="13"/>
      <c r="AE934" s="13"/>
      <c r="AF934" s="13"/>
      <c r="AJ934" s="13"/>
      <c r="AK934" s="13"/>
      <c r="AL934" s="13"/>
      <c r="AM934" s="13"/>
      <c r="AN934" s="13"/>
      <c r="AO934" s="13"/>
      <c r="AP934" s="13"/>
      <c r="AQ934" s="13"/>
      <c r="AR934" s="13"/>
    </row>
    <row r="935" spans="30:44" x14ac:dyDescent="0.3">
      <c r="AD935" s="13"/>
      <c r="AE935" s="13"/>
      <c r="AF935" s="13"/>
      <c r="AJ935" s="13"/>
      <c r="AK935" s="13"/>
      <c r="AL935" s="13"/>
      <c r="AM935" s="13"/>
      <c r="AN935" s="13"/>
      <c r="AO935" s="13"/>
      <c r="AP935" s="13"/>
      <c r="AQ935" s="13"/>
      <c r="AR935" s="13"/>
    </row>
    <row r="936" spans="30:44" x14ac:dyDescent="0.3">
      <c r="AD936" s="13"/>
      <c r="AE936" s="13"/>
      <c r="AF936" s="13"/>
      <c r="AJ936" s="13"/>
      <c r="AK936" s="13"/>
      <c r="AL936" s="13"/>
      <c r="AM936" s="13"/>
      <c r="AN936" s="13"/>
      <c r="AO936" s="13"/>
      <c r="AP936" s="13"/>
      <c r="AQ936" s="13"/>
      <c r="AR936" s="13"/>
    </row>
    <row r="937" spans="30:44" x14ac:dyDescent="0.3">
      <c r="AD937" s="13"/>
      <c r="AE937" s="13"/>
      <c r="AF937" s="13"/>
      <c r="AJ937" s="13"/>
      <c r="AK937" s="13"/>
      <c r="AL937" s="13"/>
      <c r="AM937" s="13"/>
      <c r="AN937" s="13"/>
      <c r="AO937" s="13"/>
      <c r="AP937" s="13"/>
      <c r="AQ937" s="13"/>
      <c r="AR937" s="13"/>
    </row>
    <row r="938" spans="30:44" x14ac:dyDescent="0.3">
      <c r="AD938" s="13"/>
      <c r="AE938" s="13"/>
      <c r="AF938" s="13"/>
      <c r="AJ938" s="13"/>
      <c r="AK938" s="13"/>
      <c r="AL938" s="13"/>
      <c r="AM938" s="13"/>
      <c r="AN938" s="13"/>
      <c r="AO938" s="13"/>
      <c r="AP938" s="13"/>
      <c r="AQ938" s="13"/>
      <c r="AR938" s="13"/>
    </row>
    <row r="939" spans="30:44" x14ac:dyDescent="0.3">
      <c r="AD939" s="13"/>
      <c r="AE939" s="13"/>
      <c r="AF939" s="13"/>
      <c r="AJ939" s="13"/>
      <c r="AK939" s="13"/>
      <c r="AL939" s="13"/>
      <c r="AM939" s="13"/>
      <c r="AN939" s="13"/>
      <c r="AO939" s="13"/>
      <c r="AP939" s="13"/>
      <c r="AQ939" s="13"/>
      <c r="AR939" s="13"/>
    </row>
    <row r="940" spans="30:44" x14ac:dyDescent="0.3">
      <c r="AD940" s="13"/>
      <c r="AE940" s="13"/>
      <c r="AF940" s="13"/>
      <c r="AJ940" s="13"/>
      <c r="AK940" s="13"/>
      <c r="AL940" s="13"/>
      <c r="AM940" s="13"/>
      <c r="AN940" s="13"/>
      <c r="AO940" s="13"/>
      <c r="AP940" s="13"/>
      <c r="AQ940" s="13"/>
      <c r="AR940" s="13"/>
    </row>
    <row r="941" spans="30:44" x14ac:dyDescent="0.3">
      <c r="AD941" s="13"/>
      <c r="AE941" s="13"/>
      <c r="AF941" s="13"/>
      <c r="AJ941" s="13"/>
      <c r="AK941" s="13"/>
      <c r="AL941" s="13"/>
      <c r="AM941" s="13"/>
      <c r="AN941" s="13"/>
      <c r="AO941" s="13"/>
      <c r="AP941" s="13"/>
      <c r="AQ941" s="13"/>
      <c r="AR941" s="13"/>
    </row>
    <row r="942" spans="30:44" x14ac:dyDescent="0.3">
      <c r="AD942" s="13"/>
      <c r="AE942" s="13"/>
      <c r="AF942" s="13"/>
      <c r="AJ942" s="13"/>
      <c r="AK942" s="13"/>
      <c r="AL942" s="13"/>
      <c r="AM942" s="13"/>
      <c r="AN942" s="13"/>
      <c r="AO942" s="13"/>
      <c r="AP942" s="13"/>
      <c r="AQ942" s="13"/>
      <c r="AR942" s="13"/>
    </row>
    <row r="943" spans="30:44" x14ac:dyDescent="0.3">
      <c r="AD943" s="13"/>
      <c r="AE943" s="13"/>
      <c r="AF943" s="13"/>
      <c r="AJ943" s="13"/>
      <c r="AK943" s="13"/>
      <c r="AL943" s="13"/>
      <c r="AM943" s="13"/>
      <c r="AN943" s="13"/>
      <c r="AO943" s="13"/>
      <c r="AP943" s="13"/>
      <c r="AQ943" s="13"/>
      <c r="AR943" s="13"/>
    </row>
    <row r="944" spans="30:44" x14ac:dyDescent="0.3">
      <c r="AD944" s="13"/>
      <c r="AE944" s="13"/>
      <c r="AF944" s="13"/>
      <c r="AJ944" s="13"/>
      <c r="AK944" s="13"/>
      <c r="AL944" s="13"/>
      <c r="AM944" s="13"/>
      <c r="AN944" s="13"/>
      <c r="AO944" s="13"/>
      <c r="AP944" s="13"/>
      <c r="AQ944" s="13"/>
      <c r="AR944" s="13"/>
    </row>
    <row r="945" spans="30:44" x14ac:dyDescent="0.3">
      <c r="AD945" s="13"/>
      <c r="AE945" s="13"/>
      <c r="AF945" s="13"/>
      <c r="AJ945" s="13"/>
      <c r="AK945" s="13"/>
      <c r="AL945" s="13"/>
      <c r="AM945" s="13"/>
      <c r="AN945" s="13"/>
      <c r="AO945" s="13"/>
      <c r="AP945" s="13"/>
      <c r="AQ945" s="13"/>
      <c r="AR945" s="13"/>
    </row>
    <row r="946" spans="30:44" x14ac:dyDescent="0.3">
      <c r="AD946" s="13"/>
      <c r="AE946" s="13"/>
      <c r="AF946" s="13"/>
      <c r="AJ946" s="13"/>
      <c r="AK946" s="13"/>
      <c r="AL946" s="13"/>
      <c r="AM946" s="13"/>
      <c r="AN946" s="13"/>
      <c r="AO946" s="13"/>
      <c r="AP946" s="13"/>
      <c r="AQ946" s="13"/>
      <c r="AR946" s="13"/>
    </row>
    <row r="947" spans="30:44" x14ac:dyDescent="0.3">
      <c r="AD947" s="13"/>
      <c r="AE947" s="13"/>
      <c r="AF947" s="13"/>
      <c r="AJ947" s="13"/>
      <c r="AK947" s="13"/>
      <c r="AL947" s="13"/>
      <c r="AM947" s="13"/>
      <c r="AN947" s="13"/>
      <c r="AO947" s="13"/>
      <c r="AP947" s="13"/>
      <c r="AQ947" s="13"/>
      <c r="AR947" s="13"/>
    </row>
    <row r="948" spans="30:44" x14ac:dyDescent="0.3">
      <c r="AD948" s="13"/>
      <c r="AE948" s="13"/>
      <c r="AF948" s="13"/>
      <c r="AJ948" s="13"/>
      <c r="AK948" s="13"/>
      <c r="AL948" s="13"/>
      <c r="AM948" s="13"/>
      <c r="AN948" s="13"/>
      <c r="AO948" s="13"/>
      <c r="AP948" s="13"/>
      <c r="AQ948" s="13"/>
      <c r="AR948" s="13"/>
    </row>
    <row r="949" spans="30:44" x14ac:dyDescent="0.3">
      <c r="AD949" s="13"/>
      <c r="AE949" s="13"/>
      <c r="AF949" s="13"/>
      <c r="AJ949" s="13"/>
      <c r="AK949" s="13"/>
      <c r="AL949" s="13"/>
      <c r="AM949" s="13"/>
      <c r="AN949" s="13"/>
      <c r="AO949" s="13"/>
      <c r="AP949" s="13"/>
      <c r="AQ949" s="13"/>
      <c r="AR949" s="13"/>
    </row>
    <row r="950" spans="30:44" x14ac:dyDescent="0.3">
      <c r="AD950" s="13"/>
      <c r="AE950" s="13"/>
      <c r="AF950" s="13"/>
      <c r="AJ950" s="13"/>
      <c r="AK950" s="13"/>
      <c r="AL950" s="13"/>
      <c r="AM950" s="13"/>
      <c r="AN950" s="13"/>
      <c r="AO950" s="13"/>
      <c r="AP950" s="13"/>
      <c r="AQ950" s="13"/>
      <c r="AR950" s="13"/>
    </row>
    <row r="951" spans="30:44" x14ac:dyDescent="0.3">
      <c r="AD951" s="13"/>
      <c r="AE951" s="13"/>
      <c r="AF951" s="13"/>
      <c r="AJ951" s="13"/>
      <c r="AK951" s="13"/>
      <c r="AL951" s="13"/>
      <c r="AM951" s="13"/>
      <c r="AN951" s="13"/>
      <c r="AO951" s="13"/>
      <c r="AP951" s="13"/>
      <c r="AQ951" s="13"/>
      <c r="AR951" s="13"/>
    </row>
    <row r="952" spans="30:44" x14ac:dyDescent="0.3">
      <c r="AD952" s="13"/>
      <c r="AE952" s="13"/>
      <c r="AF952" s="13"/>
      <c r="AJ952" s="13"/>
      <c r="AK952" s="13"/>
      <c r="AL952" s="13"/>
      <c r="AM952" s="13"/>
      <c r="AN952" s="13"/>
      <c r="AO952" s="13"/>
      <c r="AP952" s="13"/>
      <c r="AQ952" s="13"/>
      <c r="AR952" s="13"/>
    </row>
    <row r="953" spans="30:44" x14ac:dyDescent="0.3">
      <c r="AD953" s="13"/>
      <c r="AE953" s="13"/>
      <c r="AF953" s="13"/>
      <c r="AJ953" s="13"/>
      <c r="AK953" s="13"/>
      <c r="AL953" s="13"/>
      <c r="AM953" s="13"/>
      <c r="AN953" s="13"/>
      <c r="AO953" s="13"/>
      <c r="AP953" s="13"/>
      <c r="AQ953" s="13"/>
      <c r="AR953" s="13"/>
    </row>
    <row r="954" spans="30:44" x14ac:dyDescent="0.3">
      <c r="AD954" s="13"/>
      <c r="AE954" s="13"/>
      <c r="AF954" s="13"/>
      <c r="AJ954" s="13"/>
      <c r="AK954" s="13"/>
      <c r="AL954" s="13"/>
      <c r="AM954" s="13"/>
      <c r="AN954" s="13"/>
      <c r="AO954" s="13"/>
      <c r="AP954" s="13"/>
      <c r="AQ954" s="13"/>
      <c r="AR954" s="13"/>
    </row>
    <row r="955" spans="30:44" x14ac:dyDescent="0.3">
      <c r="AD955" s="13"/>
      <c r="AE955" s="13"/>
      <c r="AF955" s="13"/>
      <c r="AJ955" s="13"/>
      <c r="AK955" s="13"/>
      <c r="AL955" s="13"/>
      <c r="AM955" s="13"/>
      <c r="AN955" s="13"/>
      <c r="AO955" s="13"/>
      <c r="AP955" s="13"/>
      <c r="AQ955" s="13"/>
      <c r="AR955" s="13"/>
    </row>
    <row r="956" spans="30:44" x14ac:dyDescent="0.3">
      <c r="AD956" s="13"/>
      <c r="AE956" s="13"/>
      <c r="AF956" s="13"/>
      <c r="AJ956" s="13"/>
      <c r="AK956" s="13"/>
      <c r="AL956" s="13"/>
      <c r="AM956" s="13"/>
      <c r="AN956" s="13"/>
      <c r="AO956" s="13"/>
      <c r="AP956" s="13"/>
      <c r="AQ956" s="13"/>
      <c r="AR956" s="13"/>
    </row>
    <row r="957" spans="30:44" x14ac:dyDescent="0.3">
      <c r="AD957" s="13"/>
      <c r="AE957" s="13"/>
      <c r="AF957" s="13"/>
      <c r="AJ957" s="13"/>
      <c r="AK957" s="13"/>
      <c r="AL957" s="13"/>
      <c r="AM957" s="13"/>
      <c r="AN957" s="13"/>
      <c r="AO957" s="13"/>
      <c r="AP957" s="13"/>
      <c r="AQ957" s="13"/>
      <c r="AR957" s="13"/>
    </row>
    <row r="958" spans="30:44" x14ac:dyDescent="0.3">
      <c r="AD958" s="13"/>
      <c r="AE958" s="13"/>
      <c r="AF958" s="13"/>
      <c r="AJ958" s="13"/>
      <c r="AK958" s="13"/>
      <c r="AL958" s="13"/>
      <c r="AM958" s="13"/>
      <c r="AN958" s="13"/>
      <c r="AO958" s="13"/>
      <c r="AP958" s="13"/>
      <c r="AQ958" s="13"/>
      <c r="AR958" s="13"/>
    </row>
    <row r="959" spans="30:44" x14ac:dyDescent="0.3">
      <c r="AD959" s="13"/>
      <c r="AE959" s="13"/>
      <c r="AF959" s="13"/>
      <c r="AJ959" s="13"/>
      <c r="AK959" s="13"/>
      <c r="AL959" s="13"/>
      <c r="AM959" s="13"/>
      <c r="AN959" s="13"/>
      <c r="AO959" s="13"/>
      <c r="AP959" s="13"/>
      <c r="AQ959" s="13"/>
      <c r="AR959" s="13"/>
    </row>
    <row r="960" spans="30:44" x14ac:dyDescent="0.3">
      <c r="AD960" s="13"/>
      <c r="AE960" s="13"/>
      <c r="AF960" s="13"/>
      <c r="AJ960" s="13"/>
      <c r="AK960" s="13"/>
      <c r="AL960" s="13"/>
      <c r="AM960" s="13"/>
      <c r="AN960" s="13"/>
      <c r="AO960" s="13"/>
      <c r="AP960" s="13"/>
      <c r="AQ960" s="13"/>
      <c r="AR960" s="13"/>
    </row>
    <row r="961" spans="30:44" x14ac:dyDescent="0.3">
      <c r="AD961" s="13"/>
      <c r="AE961" s="13"/>
      <c r="AF961" s="13"/>
      <c r="AJ961" s="13"/>
      <c r="AK961" s="13"/>
      <c r="AL961" s="13"/>
      <c r="AM961" s="13"/>
      <c r="AN961" s="13"/>
      <c r="AO961" s="13"/>
      <c r="AP961" s="13"/>
      <c r="AQ961" s="13"/>
      <c r="AR961" s="13"/>
    </row>
    <row r="962" spans="30:44" x14ac:dyDescent="0.3">
      <c r="AD962" s="13"/>
      <c r="AE962" s="13"/>
      <c r="AF962" s="13"/>
      <c r="AJ962" s="13"/>
      <c r="AK962" s="13"/>
      <c r="AL962" s="13"/>
      <c r="AM962" s="13"/>
      <c r="AN962" s="13"/>
      <c r="AO962" s="13"/>
      <c r="AP962" s="13"/>
      <c r="AQ962" s="13"/>
      <c r="AR962" s="13"/>
    </row>
    <row r="963" spans="30:44" x14ac:dyDescent="0.3">
      <c r="AD963" s="13"/>
      <c r="AE963" s="13"/>
      <c r="AF963" s="13"/>
      <c r="AJ963" s="13"/>
      <c r="AK963" s="13"/>
      <c r="AL963" s="13"/>
      <c r="AM963" s="13"/>
      <c r="AN963" s="13"/>
      <c r="AO963" s="13"/>
      <c r="AP963" s="13"/>
      <c r="AQ963" s="13"/>
      <c r="AR963" s="13"/>
    </row>
    <row r="964" spans="30:44" x14ac:dyDescent="0.3">
      <c r="AD964" s="13"/>
      <c r="AE964" s="13"/>
      <c r="AF964" s="13"/>
      <c r="AJ964" s="13"/>
      <c r="AK964" s="13"/>
      <c r="AL964" s="13"/>
      <c r="AM964" s="13"/>
      <c r="AN964" s="13"/>
      <c r="AO964" s="13"/>
      <c r="AP964" s="13"/>
      <c r="AQ964" s="13"/>
      <c r="AR964" s="13"/>
    </row>
    <row r="965" spans="30:44" x14ac:dyDescent="0.3">
      <c r="AD965" s="13"/>
      <c r="AE965" s="13"/>
      <c r="AF965" s="13"/>
      <c r="AJ965" s="13"/>
      <c r="AK965" s="13"/>
      <c r="AL965" s="13"/>
      <c r="AM965" s="13"/>
      <c r="AN965" s="13"/>
      <c r="AO965" s="13"/>
      <c r="AP965" s="13"/>
      <c r="AQ965" s="13"/>
      <c r="AR965" s="13"/>
    </row>
    <row r="966" spans="30:44" x14ac:dyDescent="0.3">
      <c r="AD966" s="13"/>
      <c r="AE966" s="13"/>
      <c r="AF966" s="13"/>
      <c r="AJ966" s="13"/>
      <c r="AK966" s="13"/>
      <c r="AL966" s="13"/>
      <c r="AM966" s="13"/>
      <c r="AN966" s="13"/>
      <c r="AO966" s="13"/>
      <c r="AP966" s="13"/>
      <c r="AQ966" s="13"/>
      <c r="AR966" s="13"/>
    </row>
    <row r="967" spans="30:44" x14ac:dyDescent="0.3">
      <c r="AD967" s="13"/>
      <c r="AE967" s="13"/>
      <c r="AF967" s="13"/>
      <c r="AJ967" s="13"/>
      <c r="AK967" s="13"/>
      <c r="AL967" s="13"/>
      <c r="AM967" s="13"/>
      <c r="AN967" s="13"/>
      <c r="AO967" s="13"/>
      <c r="AP967" s="13"/>
      <c r="AQ967" s="13"/>
      <c r="AR967" s="13"/>
    </row>
    <row r="968" spans="30:44" x14ac:dyDescent="0.3">
      <c r="AD968" s="13"/>
      <c r="AE968" s="13"/>
      <c r="AF968" s="13"/>
      <c r="AJ968" s="13"/>
      <c r="AK968" s="13"/>
      <c r="AL968" s="13"/>
      <c r="AM968" s="13"/>
      <c r="AN968" s="13"/>
      <c r="AO968" s="13"/>
      <c r="AP968" s="13"/>
      <c r="AQ968" s="13"/>
      <c r="AR968" s="13"/>
    </row>
    <row r="969" spans="30:44" x14ac:dyDescent="0.3">
      <c r="AD969" s="13"/>
      <c r="AE969" s="13"/>
      <c r="AF969" s="13"/>
      <c r="AJ969" s="13"/>
      <c r="AK969" s="13"/>
      <c r="AL969" s="13"/>
      <c r="AM969" s="13"/>
      <c r="AN969" s="13"/>
      <c r="AO969" s="13"/>
      <c r="AP969" s="13"/>
      <c r="AQ969" s="13"/>
      <c r="AR969" s="13"/>
    </row>
    <row r="970" spans="30:44" x14ac:dyDescent="0.3">
      <c r="AD970" s="13"/>
      <c r="AE970" s="13"/>
      <c r="AF970" s="13"/>
      <c r="AJ970" s="13"/>
      <c r="AK970" s="13"/>
      <c r="AL970" s="13"/>
      <c r="AM970" s="13"/>
      <c r="AN970" s="13"/>
      <c r="AO970" s="13"/>
      <c r="AP970" s="13"/>
      <c r="AQ970" s="13"/>
      <c r="AR970" s="13"/>
    </row>
    <row r="971" spans="30:44" x14ac:dyDescent="0.3">
      <c r="AD971" s="13"/>
      <c r="AE971" s="13"/>
      <c r="AF971" s="13"/>
      <c r="AJ971" s="13"/>
      <c r="AK971" s="13"/>
      <c r="AL971" s="13"/>
      <c r="AM971" s="13"/>
      <c r="AN971" s="13"/>
      <c r="AO971" s="13"/>
      <c r="AP971" s="13"/>
      <c r="AQ971" s="13"/>
      <c r="AR971" s="13"/>
    </row>
    <row r="972" spans="30:44" x14ac:dyDescent="0.3">
      <c r="AD972" s="13"/>
      <c r="AE972" s="13"/>
      <c r="AF972" s="13"/>
      <c r="AJ972" s="13"/>
      <c r="AK972" s="13"/>
      <c r="AL972" s="13"/>
      <c r="AM972" s="13"/>
      <c r="AN972" s="13"/>
      <c r="AO972" s="13"/>
      <c r="AP972" s="13"/>
      <c r="AQ972" s="13"/>
      <c r="AR972" s="13"/>
    </row>
    <row r="973" spans="30:44" x14ac:dyDescent="0.3">
      <c r="AD973" s="13"/>
      <c r="AE973" s="13"/>
      <c r="AF973" s="13"/>
      <c r="AJ973" s="13"/>
      <c r="AK973" s="13"/>
      <c r="AL973" s="13"/>
      <c r="AM973" s="13"/>
      <c r="AN973" s="13"/>
      <c r="AO973" s="13"/>
      <c r="AP973" s="13"/>
      <c r="AQ973" s="13"/>
      <c r="AR973" s="13"/>
    </row>
    <row r="974" spans="30:44" x14ac:dyDescent="0.3">
      <c r="AD974" s="13"/>
      <c r="AE974" s="13"/>
      <c r="AF974" s="13"/>
      <c r="AJ974" s="13"/>
      <c r="AK974" s="13"/>
      <c r="AL974" s="13"/>
      <c r="AM974" s="13"/>
      <c r="AN974" s="13"/>
      <c r="AO974" s="13"/>
      <c r="AP974" s="13"/>
      <c r="AQ974" s="13"/>
      <c r="AR974" s="13"/>
    </row>
    <row r="975" spans="30:44" x14ac:dyDescent="0.3">
      <c r="AD975" s="13"/>
      <c r="AE975" s="13"/>
      <c r="AF975" s="13"/>
      <c r="AJ975" s="13"/>
      <c r="AK975" s="13"/>
      <c r="AL975" s="13"/>
      <c r="AM975" s="13"/>
      <c r="AN975" s="13"/>
      <c r="AO975" s="13"/>
      <c r="AP975" s="13"/>
      <c r="AQ975" s="13"/>
      <c r="AR975" s="13"/>
    </row>
    <row r="976" spans="30:44" x14ac:dyDescent="0.3">
      <c r="AD976" s="13"/>
      <c r="AE976" s="13"/>
      <c r="AF976" s="13"/>
      <c r="AJ976" s="13"/>
      <c r="AK976" s="13"/>
      <c r="AL976" s="13"/>
      <c r="AM976" s="13"/>
      <c r="AN976" s="13"/>
      <c r="AO976" s="13"/>
      <c r="AP976" s="13"/>
      <c r="AQ976" s="13"/>
      <c r="AR976" s="13"/>
    </row>
    <row r="977" spans="30:44" x14ac:dyDescent="0.3">
      <c r="AD977" s="13"/>
      <c r="AE977" s="13"/>
      <c r="AF977" s="13"/>
      <c r="AJ977" s="13"/>
      <c r="AK977" s="13"/>
      <c r="AL977" s="13"/>
      <c r="AM977" s="13"/>
      <c r="AN977" s="13"/>
      <c r="AO977" s="13"/>
      <c r="AP977" s="13"/>
      <c r="AQ977" s="13"/>
      <c r="AR977" s="13"/>
    </row>
    <row r="978" spans="30:44" x14ac:dyDescent="0.3">
      <c r="AD978" s="13"/>
      <c r="AE978" s="13"/>
      <c r="AF978" s="13"/>
      <c r="AJ978" s="13"/>
      <c r="AK978" s="13"/>
      <c r="AL978" s="13"/>
      <c r="AM978" s="13"/>
      <c r="AN978" s="13"/>
      <c r="AO978" s="13"/>
      <c r="AP978" s="13"/>
      <c r="AQ978" s="13"/>
      <c r="AR978" s="13"/>
    </row>
    <row r="979" spans="30:44" x14ac:dyDescent="0.3">
      <c r="AD979" s="13"/>
      <c r="AE979" s="13"/>
      <c r="AF979" s="13"/>
      <c r="AJ979" s="13"/>
      <c r="AK979" s="13"/>
      <c r="AL979" s="13"/>
      <c r="AM979" s="13"/>
      <c r="AN979" s="13"/>
      <c r="AO979" s="13"/>
      <c r="AP979" s="13"/>
      <c r="AQ979" s="13"/>
      <c r="AR979" s="13"/>
    </row>
    <row r="980" spans="30:44" x14ac:dyDescent="0.3">
      <c r="AD980" s="13"/>
      <c r="AE980" s="13"/>
      <c r="AF980" s="13"/>
      <c r="AJ980" s="13"/>
      <c r="AK980" s="13"/>
      <c r="AL980" s="13"/>
      <c r="AM980" s="13"/>
      <c r="AN980" s="13"/>
      <c r="AO980" s="13"/>
      <c r="AP980" s="13"/>
      <c r="AQ980" s="13"/>
      <c r="AR980" s="13"/>
    </row>
    <row r="981" spans="30:44" x14ac:dyDescent="0.3">
      <c r="AD981" s="13"/>
      <c r="AE981" s="13"/>
      <c r="AF981" s="13"/>
      <c r="AJ981" s="13"/>
      <c r="AK981" s="13"/>
      <c r="AL981" s="13"/>
      <c r="AM981" s="13"/>
      <c r="AN981" s="13"/>
      <c r="AO981" s="13"/>
      <c r="AP981" s="13"/>
      <c r="AQ981" s="13"/>
      <c r="AR981" s="13"/>
    </row>
    <row r="982" spans="30:44" x14ac:dyDescent="0.3">
      <c r="AD982" s="13"/>
      <c r="AE982" s="13"/>
      <c r="AF982" s="13"/>
      <c r="AJ982" s="13"/>
      <c r="AK982" s="13"/>
      <c r="AL982" s="13"/>
      <c r="AM982" s="13"/>
      <c r="AN982" s="13"/>
      <c r="AO982" s="13"/>
      <c r="AP982" s="13"/>
      <c r="AQ982" s="13"/>
      <c r="AR982" s="13"/>
    </row>
    <row r="983" spans="30:44" x14ac:dyDescent="0.3">
      <c r="AD983" s="13"/>
      <c r="AE983" s="13"/>
      <c r="AF983" s="13"/>
      <c r="AJ983" s="13"/>
      <c r="AK983" s="13"/>
      <c r="AL983" s="13"/>
      <c r="AM983" s="13"/>
      <c r="AN983" s="13"/>
      <c r="AO983" s="13"/>
      <c r="AP983" s="13"/>
      <c r="AQ983" s="13"/>
      <c r="AR983" s="13"/>
    </row>
    <row r="984" spans="30:44" x14ac:dyDescent="0.3">
      <c r="AD984" s="13"/>
      <c r="AE984" s="13"/>
      <c r="AF984" s="13"/>
      <c r="AJ984" s="13"/>
      <c r="AK984" s="13"/>
      <c r="AL984" s="13"/>
      <c r="AM984" s="13"/>
      <c r="AN984" s="13"/>
      <c r="AO984" s="13"/>
      <c r="AP984" s="13"/>
      <c r="AQ984" s="13"/>
      <c r="AR984" s="13"/>
    </row>
    <row r="985" spans="30:44" x14ac:dyDescent="0.3">
      <c r="AD985" s="13"/>
      <c r="AE985" s="13"/>
      <c r="AF985" s="13"/>
      <c r="AJ985" s="13"/>
      <c r="AK985" s="13"/>
      <c r="AL985" s="13"/>
      <c r="AM985" s="13"/>
      <c r="AN985" s="13"/>
      <c r="AO985" s="13"/>
      <c r="AP985" s="13"/>
      <c r="AQ985" s="13"/>
      <c r="AR985" s="13"/>
    </row>
    <row r="986" spans="30:44" x14ac:dyDescent="0.3">
      <c r="AD986" s="13"/>
      <c r="AE986" s="13"/>
      <c r="AF986" s="13"/>
      <c r="AJ986" s="13"/>
      <c r="AK986" s="13"/>
      <c r="AL986" s="13"/>
      <c r="AM986" s="13"/>
      <c r="AN986" s="13"/>
      <c r="AO986" s="13"/>
      <c r="AP986" s="13"/>
      <c r="AQ986" s="13"/>
      <c r="AR986" s="13"/>
    </row>
    <row r="987" spans="30:44" x14ac:dyDescent="0.3">
      <c r="AD987" s="13"/>
      <c r="AE987" s="13"/>
      <c r="AF987" s="13"/>
      <c r="AJ987" s="13"/>
      <c r="AK987" s="13"/>
      <c r="AL987" s="13"/>
      <c r="AM987" s="13"/>
      <c r="AN987" s="13"/>
      <c r="AO987" s="13"/>
      <c r="AP987" s="13"/>
      <c r="AQ987" s="13"/>
      <c r="AR987" s="13"/>
    </row>
    <row r="988" spans="30:44" x14ac:dyDescent="0.3">
      <c r="AD988" s="13"/>
      <c r="AE988" s="13"/>
      <c r="AF988" s="13"/>
      <c r="AJ988" s="13"/>
      <c r="AK988" s="13"/>
      <c r="AL988" s="13"/>
      <c r="AM988" s="13"/>
      <c r="AN988" s="13"/>
      <c r="AO988" s="13"/>
      <c r="AP988" s="13"/>
      <c r="AQ988" s="13"/>
      <c r="AR988" s="13"/>
    </row>
    <row r="989" spans="30:44" x14ac:dyDescent="0.3">
      <c r="AD989" s="13"/>
      <c r="AE989" s="13"/>
      <c r="AF989" s="13"/>
      <c r="AJ989" s="13"/>
      <c r="AK989" s="13"/>
      <c r="AL989" s="13"/>
      <c r="AM989" s="13"/>
      <c r="AN989" s="13"/>
      <c r="AO989" s="13"/>
      <c r="AP989" s="13"/>
      <c r="AQ989" s="13"/>
      <c r="AR989" s="13"/>
    </row>
    <row r="990" spans="30:44" x14ac:dyDescent="0.3">
      <c r="AD990" s="13"/>
      <c r="AE990" s="13"/>
      <c r="AF990" s="13"/>
      <c r="AJ990" s="13"/>
      <c r="AK990" s="13"/>
      <c r="AL990" s="13"/>
      <c r="AM990" s="13"/>
      <c r="AN990" s="13"/>
      <c r="AO990" s="13"/>
      <c r="AP990" s="13"/>
      <c r="AQ990" s="13"/>
      <c r="AR990" s="13"/>
    </row>
    <row r="991" spans="30:44" x14ac:dyDescent="0.3">
      <c r="AD991" s="13"/>
      <c r="AE991" s="13"/>
      <c r="AF991" s="13"/>
      <c r="AJ991" s="13"/>
      <c r="AK991" s="13"/>
      <c r="AL991" s="13"/>
      <c r="AM991" s="13"/>
      <c r="AN991" s="13"/>
      <c r="AO991" s="13"/>
      <c r="AP991" s="13"/>
      <c r="AQ991" s="13"/>
      <c r="AR991" s="13"/>
    </row>
    <row r="992" spans="30:44" x14ac:dyDescent="0.3">
      <c r="AD992" s="13"/>
      <c r="AE992" s="13"/>
      <c r="AF992" s="13"/>
      <c r="AJ992" s="13"/>
      <c r="AK992" s="13"/>
      <c r="AL992" s="13"/>
      <c r="AM992" s="13"/>
      <c r="AN992" s="13"/>
      <c r="AO992" s="13"/>
      <c r="AP992" s="13"/>
      <c r="AQ992" s="13"/>
      <c r="AR992" s="13"/>
    </row>
    <row r="993" spans="30:44" x14ac:dyDescent="0.3">
      <c r="AD993" s="13"/>
      <c r="AE993" s="13"/>
      <c r="AF993" s="13"/>
      <c r="AJ993" s="13"/>
      <c r="AK993" s="13"/>
      <c r="AL993" s="13"/>
      <c r="AM993" s="13"/>
      <c r="AN993" s="13"/>
      <c r="AO993" s="13"/>
      <c r="AP993" s="13"/>
      <c r="AQ993" s="13"/>
      <c r="AR993" s="13"/>
    </row>
    <row r="994" spans="30:44" x14ac:dyDescent="0.3">
      <c r="AD994" s="13"/>
      <c r="AE994" s="13"/>
      <c r="AF994" s="13"/>
      <c r="AJ994" s="13"/>
      <c r="AK994" s="13"/>
      <c r="AL994" s="13"/>
      <c r="AM994" s="13"/>
      <c r="AN994" s="13"/>
      <c r="AO994" s="13"/>
      <c r="AP994" s="13"/>
      <c r="AQ994" s="13"/>
      <c r="AR994" s="13"/>
    </row>
    <row r="995" spans="30:44" x14ac:dyDescent="0.3">
      <c r="AD995" s="13"/>
      <c r="AE995" s="13"/>
      <c r="AF995" s="13"/>
      <c r="AJ995" s="13"/>
      <c r="AK995" s="13"/>
      <c r="AL995" s="13"/>
      <c r="AM995" s="13"/>
      <c r="AN995" s="13"/>
      <c r="AO995" s="13"/>
      <c r="AP995" s="13"/>
      <c r="AQ995" s="13"/>
      <c r="AR995" s="13"/>
    </row>
    <row r="996" spans="30:44" x14ac:dyDescent="0.3">
      <c r="AD996" s="13"/>
      <c r="AE996" s="13"/>
      <c r="AF996" s="13"/>
      <c r="AJ996" s="13"/>
      <c r="AK996" s="13"/>
      <c r="AL996" s="13"/>
      <c r="AM996" s="13"/>
      <c r="AN996" s="13"/>
      <c r="AO996" s="13"/>
      <c r="AP996" s="13"/>
      <c r="AQ996" s="13"/>
      <c r="AR996" s="13"/>
    </row>
    <row r="997" spans="30:44" x14ac:dyDescent="0.3">
      <c r="AD997" s="13"/>
      <c r="AE997" s="13"/>
      <c r="AF997" s="13"/>
      <c r="AJ997" s="13"/>
      <c r="AK997" s="13"/>
      <c r="AL997" s="13"/>
      <c r="AM997" s="13"/>
      <c r="AN997" s="13"/>
      <c r="AO997" s="13"/>
      <c r="AP997" s="13"/>
      <c r="AQ997" s="13"/>
      <c r="AR997" s="13"/>
    </row>
    <row r="998" spans="30:44" x14ac:dyDescent="0.3">
      <c r="AD998" s="13"/>
      <c r="AE998" s="13"/>
      <c r="AF998" s="13"/>
      <c r="AJ998" s="13"/>
      <c r="AK998" s="13"/>
      <c r="AL998" s="13"/>
      <c r="AM998" s="13"/>
      <c r="AN998" s="13"/>
      <c r="AO998" s="13"/>
      <c r="AP998" s="13"/>
      <c r="AQ998" s="13"/>
      <c r="AR998" s="13"/>
    </row>
    <row r="999" spans="30:44" x14ac:dyDescent="0.3">
      <c r="AD999" s="13"/>
      <c r="AE999" s="13"/>
      <c r="AF999" s="13"/>
      <c r="AJ999" s="13"/>
      <c r="AK999" s="13"/>
      <c r="AL999" s="13"/>
      <c r="AM999" s="13"/>
      <c r="AN999" s="13"/>
      <c r="AO999" s="13"/>
      <c r="AP999" s="13"/>
      <c r="AQ999" s="13"/>
      <c r="AR999" s="13"/>
    </row>
    <row r="1000" spans="30:44" x14ac:dyDescent="0.3">
      <c r="AD1000" s="13"/>
      <c r="AE1000" s="13"/>
      <c r="AF1000" s="13"/>
      <c r="AJ1000" s="13"/>
      <c r="AK1000" s="13"/>
      <c r="AL1000" s="13"/>
      <c r="AM1000" s="13"/>
      <c r="AN1000" s="13"/>
      <c r="AO1000" s="13"/>
      <c r="AP1000" s="13"/>
      <c r="AQ1000" s="13"/>
      <c r="AR1000" s="13"/>
    </row>
    <row r="1001" spans="30:44" x14ac:dyDescent="0.3">
      <c r="AD1001" s="13"/>
      <c r="AE1001" s="13"/>
      <c r="AF1001" s="13"/>
      <c r="AJ1001" s="13"/>
      <c r="AK1001" s="13"/>
      <c r="AL1001" s="13"/>
      <c r="AM1001" s="13"/>
      <c r="AN1001" s="13"/>
      <c r="AO1001" s="13"/>
      <c r="AP1001" s="13"/>
      <c r="AQ1001" s="13"/>
      <c r="AR1001" s="13"/>
    </row>
    <row r="1002" spans="30:44" x14ac:dyDescent="0.3">
      <c r="AD1002" s="13"/>
      <c r="AE1002" s="13"/>
      <c r="AF1002" s="13"/>
      <c r="AJ1002" s="13"/>
      <c r="AK1002" s="13"/>
      <c r="AL1002" s="13"/>
      <c r="AM1002" s="13"/>
      <c r="AN1002" s="13"/>
      <c r="AO1002" s="13"/>
      <c r="AP1002" s="13"/>
      <c r="AQ1002" s="13"/>
      <c r="AR1002" s="13"/>
    </row>
    <row r="1003" spans="30:44" x14ac:dyDescent="0.3">
      <c r="AD1003" s="13"/>
      <c r="AE1003" s="13"/>
      <c r="AF1003" s="13"/>
      <c r="AJ1003" s="13"/>
      <c r="AK1003" s="13"/>
      <c r="AL1003" s="13"/>
      <c r="AM1003" s="13"/>
      <c r="AN1003" s="13"/>
      <c r="AO1003" s="13"/>
      <c r="AP1003" s="13"/>
      <c r="AQ1003" s="13"/>
      <c r="AR1003" s="13"/>
    </row>
    <row r="1004" spans="30:44" x14ac:dyDescent="0.3">
      <c r="AD1004" s="13"/>
      <c r="AE1004" s="13"/>
      <c r="AF1004" s="13"/>
      <c r="AJ1004" s="13"/>
      <c r="AK1004" s="13"/>
      <c r="AL1004" s="13"/>
      <c r="AM1004" s="13"/>
      <c r="AN1004" s="13"/>
      <c r="AO1004" s="13"/>
      <c r="AP1004" s="13"/>
      <c r="AQ1004" s="13"/>
      <c r="AR1004" s="13"/>
    </row>
    <row r="1005" spans="30:44" x14ac:dyDescent="0.3">
      <c r="AD1005" s="13"/>
      <c r="AE1005" s="13"/>
      <c r="AF1005" s="13"/>
      <c r="AJ1005" s="13"/>
      <c r="AK1005" s="13"/>
      <c r="AL1005" s="13"/>
      <c r="AM1005" s="13"/>
      <c r="AN1005" s="13"/>
      <c r="AO1005" s="13"/>
      <c r="AP1005" s="13"/>
      <c r="AQ1005" s="13"/>
      <c r="AR1005" s="13"/>
    </row>
    <row r="1006" spans="30:44" x14ac:dyDescent="0.3">
      <c r="AD1006" s="13"/>
      <c r="AE1006" s="13"/>
      <c r="AF1006" s="13"/>
      <c r="AJ1006" s="13"/>
      <c r="AK1006" s="13"/>
      <c r="AL1006" s="13"/>
      <c r="AM1006" s="13"/>
      <c r="AN1006" s="13"/>
      <c r="AO1006" s="13"/>
      <c r="AP1006" s="13"/>
      <c r="AQ1006" s="13"/>
      <c r="AR1006" s="13"/>
    </row>
    <row r="1007" spans="30:44" x14ac:dyDescent="0.3">
      <c r="AD1007" s="13"/>
      <c r="AE1007" s="13"/>
      <c r="AF1007" s="13"/>
      <c r="AJ1007" s="13"/>
      <c r="AK1007" s="13"/>
      <c r="AL1007" s="13"/>
      <c r="AM1007" s="13"/>
      <c r="AN1007" s="13"/>
      <c r="AO1007" s="13"/>
      <c r="AP1007" s="13"/>
      <c r="AQ1007" s="13"/>
      <c r="AR1007" s="13"/>
    </row>
    <row r="1008" spans="30:44" x14ac:dyDescent="0.3">
      <c r="AD1008" s="13"/>
      <c r="AE1008" s="13"/>
      <c r="AF1008" s="13"/>
      <c r="AJ1008" s="13"/>
      <c r="AK1008" s="13"/>
      <c r="AL1008" s="13"/>
      <c r="AM1008" s="13"/>
      <c r="AN1008" s="13"/>
      <c r="AO1008" s="13"/>
      <c r="AP1008" s="13"/>
      <c r="AQ1008" s="13"/>
      <c r="AR1008" s="13"/>
    </row>
    <row r="1009" spans="30:44" x14ac:dyDescent="0.3">
      <c r="AD1009" s="13"/>
      <c r="AE1009" s="13"/>
      <c r="AF1009" s="13"/>
      <c r="AJ1009" s="13"/>
      <c r="AK1009" s="13"/>
      <c r="AL1009" s="13"/>
      <c r="AM1009" s="13"/>
      <c r="AN1009" s="13"/>
      <c r="AO1009" s="13"/>
      <c r="AP1009" s="13"/>
      <c r="AQ1009" s="13"/>
      <c r="AR1009" s="13"/>
    </row>
    <row r="1010" spans="30:44" x14ac:dyDescent="0.3">
      <c r="AD1010" s="13"/>
      <c r="AE1010" s="13"/>
      <c r="AF1010" s="13"/>
      <c r="AJ1010" s="13"/>
      <c r="AK1010" s="13"/>
      <c r="AL1010" s="13"/>
      <c r="AM1010" s="13"/>
      <c r="AN1010" s="13"/>
      <c r="AO1010" s="13"/>
      <c r="AP1010" s="13"/>
      <c r="AQ1010" s="13"/>
      <c r="AR1010" s="13"/>
    </row>
    <row r="1011" spans="30:44" x14ac:dyDescent="0.3">
      <c r="AD1011" s="13"/>
      <c r="AE1011" s="13"/>
      <c r="AF1011" s="13"/>
      <c r="AJ1011" s="13"/>
      <c r="AK1011" s="13"/>
      <c r="AL1011" s="13"/>
      <c r="AM1011" s="13"/>
      <c r="AN1011" s="13"/>
      <c r="AO1011" s="13"/>
      <c r="AP1011" s="13"/>
      <c r="AQ1011" s="13"/>
      <c r="AR1011" s="13"/>
    </row>
    <row r="1012" spans="30:44" x14ac:dyDescent="0.3">
      <c r="AD1012" s="13"/>
      <c r="AE1012" s="13"/>
      <c r="AF1012" s="13"/>
      <c r="AJ1012" s="13"/>
      <c r="AK1012" s="13"/>
      <c r="AL1012" s="13"/>
      <c r="AM1012" s="13"/>
      <c r="AN1012" s="13"/>
      <c r="AO1012" s="13"/>
      <c r="AP1012" s="13"/>
      <c r="AQ1012" s="13"/>
      <c r="AR1012" s="13"/>
    </row>
    <row r="1013" spans="30:44" x14ac:dyDescent="0.3">
      <c r="AD1013" s="13"/>
      <c r="AE1013" s="13"/>
      <c r="AF1013" s="13"/>
      <c r="AJ1013" s="13"/>
      <c r="AK1013" s="13"/>
      <c r="AL1013" s="13"/>
      <c r="AM1013" s="13"/>
      <c r="AN1013" s="13"/>
      <c r="AO1013" s="13"/>
      <c r="AP1013" s="13"/>
      <c r="AQ1013" s="13"/>
      <c r="AR1013" s="13"/>
    </row>
    <row r="1014" spans="30:44" x14ac:dyDescent="0.3">
      <c r="AD1014" s="13"/>
      <c r="AE1014" s="13"/>
      <c r="AF1014" s="13"/>
      <c r="AJ1014" s="13"/>
      <c r="AK1014" s="13"/>
      <c r="AL1014" s="13"/>
      <c r="AM1014" s="13"/>
      <c r="AN1014" s="13"/>
      <c r="AO1014" s="13"/>
      <c r="AP1014" s="13"/>
      <c r="AQ1014" s="13"/>
      <c r="AR1014" s="13"/>
    </row>
    <row r="1015" spans="30:44" x14ac:dyDescent="0.3">
      <c r="AD1015" s="13"/>
      <c r="AE1015" s="13"/>
      <c r="AF1015" s="13"/>
      <c r="AJ1015" s="13"/>
      <c r="AK1015" s="13"/>
      <c r="AL1015" s="13"/>
      <c r="AM1015" s="13"/>
      <c r="AN1015" s="13"/>
      <c r="AO1015" s="13"/>
      <c r="AP1015" s="13"/>
      <c r="AQ1015" s="13"/>
      <c r="AR1015" s="13"/>
    </row>
    <row r="1016" spans="30:44" x14ac:dyDescent="0.3">
      <c r="AD1016" s="13"/>
      <c r="AE1016" s="13"/>
      <c r="AF1016" s="13"/>
      <c r="AJ1016" s="13"/>
      <c r="AK1016" s="13"/>
      <c r="AL1016" s="13"/>
      <c r="AM1016" s="13"/>
      <c r="AN1016" s="13"/>
      <c r="AO1016" s="13"/>
      <c r="AP1016" s="13"/>
      <c r="AQ1016" s="13"/>
      <c r="AR1016" s="13"/>
    </row>
    <row r="1017" spans="30:44" x14ac:dyDescent="0.3">
      <c r="AD1017" s="13"/>
      <c r="AE1017" s="13"/>
      <c r="AF1017" s="13"/>
      <c r="AJ1017" s="13"/>
      <c r="AK1017" s="13"/>
      <c r="AL1017" s="13"/>
      <c r="AM1017" s="13"/>
      <c r="AN1017" s="13"/>
      <c r="AO1017" s="13"/>
      <c r="AP1017" s="13"/>
      <c r="AQ1017" s="13"/>
      <c r="AR1017" s="13"/>
    </row>
    <row r="1018" spans="30:44" x14ac:dyDescent="0.3">
      <c r="AD1018" s="13"/>
      <c r="AE1018" s="13"/>
      <c r="AF1018" s="13"/>
      <c r="AJ1018" s="13"/>
      <c r="AK1018" s="13"/>
      <c r="AL1018" s="13"/>
      <c r="AM1018" s="13"/>
      <c r="AN1018" s="13"/>
      <c r="AO1018" s="13"/>
      <c r="AP1018" s="13"/>
      <c r="AQ1018" s="13"/>
      <c r="AR1018" s="13"/>
    </row>
    <row r="1019" spans="30:44" x14ac:dyDescent="0.3">
      <c r="AD1019" s="13"/>
      <c r="AE1019" s="13"/>
      <c r="AF1019" s="13"/>
      <c r="AJ1019" s="13"/>
      <c r="AK1019" s="13"/>
      <c r="AL1019" s="13"/>
      <c r="AM1019" s="13"/>
      <c r="AN1019" s="13"/>
      <c r="AO1019" s="13"/>
      <c r="AP1019" s="13"/>
      <c r="AQ1019" s="13"/>
      <c r="AR1019" s="13"/>
    </row>
    <row r="1020" spans="30:44" x14ac:dyDescent="0.3">
      <c r="AD1020" s="13"/>
      <c r="AE1020" s="13"/>
      <c r="AF1020" s="13"/>
      <c r="AJ1020" s="13"/>
      <c r="AK1020" s="13"/>
      <c r="AL1020" s="13"/>
      <c r="AM1020" s="13"/>
      <c r="AN1020" s="13"/>
      <c r="AO1020" s="13"/>
      <c r="AP1020" s="13"/>
      <c r="AQ1020" s="13"/>
      <c r="AR1020" s="13"/>
    </row>
    <row r="1021" spans="30:44" x14ac:dyDescent="0.3">
      <c r="AD1021" s="13"/>
      <c r="AE1021" s="13"/>
      <c r="AF1021" s="13"/>
      <c r="AJ1021" s="13"/>
      <c r="AK1021" s="13"/>
      <c r="AL1021" s="13"/>
      <c r="AM1021" s="13"/>
      <c r="AN1021" s="13"/>
      <c r="AO1021" s="13"/>
      <c r="AP1021" s="13"/>
      <c r="AQ1021" s="13"/>
      <c r="AR1021" s="13"/>
    </row>
    <row r="1022" spans="30:44" x14ac:dyDescent="0.3">
      <c r="AD1022" s="13"/>
      <c r="AE1022" s="13"/>
      <c r="AF1022" s="13"/>
      <c r="AJ1022" s="13"/>
      <c r="AK1022" s="13"/>
      <c r="AL1022" s="13"/>
      <c r="AM1022" s="13"/>
      <c r="AN1022" s="13"/>
      <c r="AO1022" s="13"/>
      <c r="AP1022" s="13"/>
      <c r="AQ1022" s="13"/>
      <c r="AR1022" s="13"/>
    </row>
    <row r="1023" spans="30:44" x14ac:dyDescent="0.3">
      <c r="AD1023" s="13"/>
      <c r="AE1023" s="13"/>
      <c r="AF1023" s="13"/>
      <c r="AJ1023" s="13"/>
      <c r="AK1023" s="13"/>
      <c r="AL1023" s="13"/>
      <c r="AM1023" s="13"/>
      <c r="AN1023" s="13"/>
      <c r="AO1023" s="13"/>
      <c r="AP1023" s="13"/>
      <c r="AQ1023" s="13"/>
      <c r="AR1023" s="13"/>
    </row>
    <row r="1024" spans="30:44" x14ac:dyDescent="0.3">
      <c r="AD1024" s="13"/>
      <c r="AE1024" s="13"/>
      <c r="AF1024" s="13"/>
      <c r="AJ1024" s="13"/>
      <c r="AK1024" s="13"/>
      <c r="AL1024" s="13"/>
      <c r="AM1024" s="13"/>
      <c r="AN1024" s="13"/>
      <c r="AO1024" s="13"/>
      <c r="AP1024" s="13"/>
      <c r="AQ1024" s="13"/>
      <c r="AR1024" s="13"/>
    </row>
    <row r="1025" spans="30:44" x14ac:dyDescent="0.3">
      <c r="AD1025" s="13"/>
      <c r="AE1025" s="13"/>
      <c r="AF1025" s="13"/>
      <c r="AJ1025" s="13"/>
      <c r="AK1025" s="13"/>
      <c r="AL1025" s="13"/>
      <c r="AM1025" s="13"/>
      <c r="AN1025" s="13"/>
      <c r="AO1025" s="13"/>
      <c r="AP1025" s="13"/>
      <c r="AQ1025" s="13"/>
      <c r="AR1025" s="13"/>
    </row>
    <row r="1026" spans="30:44" x14ac:dyDescent="0.3">
      <c r="AD1026" s="13"/>
      <c r="AE1026" s="13"/>
      <c r="AF1026" s="13"/>
      <c r="AJ1026" s="13"/>
      <c r="AK1026" s="13"/>
      <c r="AL1026" s="13"/>
      <c r="AM1026" s="13"/>
      <c r="AN1026" s="13"/>
      <c r="AO1026" s="13"/>
      <c r="AP1026" s="13"/>
      <c r="AQ1026" s="13"/>
      <c r="AR1026" s="13"/>
    </row>
    <row r="1027" spans="30:44" x14ac:dyDescent="0.3">
      <c r="AD1027" s="13"/>
      <c r="AE1027" s="13"/>
      <c r="AF1027" s="13"/>
      <c r="AJ1027" s="13"/>
      <c r="AK1027" s="13"/>
      <c r="AL1027" s="13"/>
      <c r="AM1027" s="13"/>
      <c r="AN1027" s="13"/>
      <c r="AO1027" s="13"/>
      <c r="AP1027" s="13"/>
      <c r="AQ1027" s="13"/>
      <c r="AR1027" s="13"/>
    </row>
    <row r="1028" spans="30:44" x14ac:dyDescent="0.3">
      <c r="AD1028" s="13"/>
      <c r="AE1028" s="13"/>
      <c r="AF1028" s="13"/>
      <c r="AJ1028" s="13"/>
      <c r="AK1028" s="13"/>
      <c r="AL1028" s="13"/>
      <c r="AM1028" s="13"/>
      <c r="AN1028" s="13"/>
      <c r="AO1028" s="13"/>
      <c r="AP1028" s="13"/>
      <c r="AQ1028" s="13"/>
      <c r="AR1028" s="13"/>
    </row>
    <row r="1029" spans="30:44" x14ac:dyDescent="0.3">
      <c r="AD1029" s="13"/>
      <c r="AE1029" s="13"/>
      <c r="AF1029" s="13"/>
      <c r="AJ1029" s="13"/>
      <c r="AK1029" s="13"/>
      <c r="AL1029" s="13"/>
      <c r="AM1029" s="13"/>
      <c r="AN1029" s="13"/>
      <c r="AO1029" s="13"/>
      <c r="AP1029" s="13"/>
      <c r="AQ1029" s="13"/>
      <c r="AR1029" s="13"/>
    </row>
    <row r="1030" spans="30:44" x14ac:dyDescent="0.3">
      <c r="AD1030" s="13"/>
      <c r="AE1030" s="13"/>
      <c r="AF1030" s="13"/>
      <c r="AJ1030" s="13"/>
      <c r="AK1030" s="13"/>
      <c r="AL1030" s="13"/>
      <c r="AM1030" s="13"/>
      <c r="AN1030" s="13"/>
      <c r="AO1030" s="13"/>
      <c r="AP1030" s="13"/>
      <c r="AQ1030" s="13"/>
      <c r="AR1030" s="13"/>
    </row>
    <row r="1031" spans="30:44" x14ac:dyDescent="0.3">
      <c r="AD1031" s="13"/>
      <c r="AE1031" s="13"/>
      <c r="AF1031" s="13"/>
      <c r="AJ1031" s="13"/>
      <c r="AK1031" s="13"/>
      <c r="AL1031" s="13"/>
      <c r="AM1031" s="13"/>
      <c r="AN1031" s="13"/>
      <c r="AO1031" s="13"/>
      <c r="AP1031" s="13"/>
      <c r="AQ1031" s="13"/>
      <c r="AR1031" s="13"/>
    </row>
    <row r="1032" spans="30:44" x14ac:dyDescent="0.3">
      <c r="AD1032" s="13"/>
      <c r="AE1032" s="13"/>
      <c r="AF1032" s="13"/>
      <c r="AJ1032" s="13"/>
      <c r="AK1032" s="13"/>
      <c r="AL1032" s="13"/>
      <c r="AM1032" s="13"/>
      <c r="AN1032" s="13"/>
      <c r="AO1032" s="13"/>
      <c r="AP1032" s="13"/>
      <c r="AQ1032" s="13"/>
      <c r="AR1032" s="13"/>
    </row>
    <row r="1033" spans="30:44" x14ac:dyDescent="0.3">
      <c r="AD1033" s="13"/>
      <c r="AE1033" s="13"/>
      <c r="AF1033" s="13"/>
      <c r="AJ1033" s="13"/>
      <c r="AK1033" s="13"/>
      <c r="AL1033" s="13"/>
      <c r="AM1033" s="13"/>
      <c r="AN1033" s="13"/>
      <c r="AO1033" s="13"/>
      <c r="AP1033" s="13"/>
      <c r="AQ1033" s="13"/>
      <c r="AR1033" s="13"/>
    </row>
    <row r="1034" spans="30:44" x14ac:dyDescent="0.3">
      <c r="AD1034" s="13"/>
      <c r="AE1034" s="13"/>
      <c r="AF1034" s="13"/>
      <c r="AJ1034" s="13"/>
      <c r="AK1034" s="13"/>
      <c r="AL1034" s="13"/>
      <c r="AM1034" s="13"/>
      <c r="AN1034" s="13"/>
      <c r="AO1034" s="13"/>
      <c r="AP1034" s="13"/>
      <c r="AQ1034" s="13"/>
      <c r="AR1034" s="13"/>
    </row>
    <row r="1035" spans="30:44" x14ac:dyDescent="0.3">
      <c r="AD1035" s="13"/>
      <c r="AE1035" s="13"/>
      <c r="AF1035" s="13"/>
      <c r="AJ1035" s="13"/>
      <c r="AK1035" s="13"/>
      <c r="AL1035" s="13"/>
      <c r="AM1035" s="13"/>
      <c r="AN1035" s="13"/>
      <c r="AO1035" s="13"/>
      <c r="AP1035" s="13"/>
      <c r="AQ1035" s="13"/>
      <c r="AR1035" s="13"/>
    </row>
    <row r="1036" spans="30:44" x14ac:dyDescent="0.3">
      <c r="AD1036" s="13"/>
      <c r="AE1036" s="13"/>
      <c r="AF1036" s="13"/>
      <c r="AJ1036" s="13"/>
      <c r="AK1036" s="13"/>
      <c r="AL1036" s="13"/>
      <c r="AM1036" s="13"/>
      <c r="AN1036" s="13"/>
      <c r="AO1036" s="13"/>
      <c r="AP1036" s="13"/>
      <c r="AQ1036" s="13"/>
      <c r="AR1036" s="13"/>
    </row>
    <row r="1037" spans="30:44" x14ac:dyDescent="0.3">
      <c r="AD1037" s="13"/>
      <c r="AE1037" s="13"/>
      <c r="AF1037" s="13"/>
      <c r="AJ1037" s="13"/>
      <c r="AK1037" s="13"/>
      <c r="AL1037" s="13"/>
      <c r="AM1037" s="13"/>
      <c r="AN1037" s="13"/>
      <c r="AO1037" s="13"/>
      <c r="AP1037" s="13"/>
      <c r="AQ1037" s="13"/>
      <c r="AR1037" s="13"/>
    </row>
    <row r="1038" spans="30:44" x14ac:dyDescent="0.3">
      <c r="AD1038" s="13"/>
      <c r="AE1038" s="13"/>
      <c r="AF1038" s="13"/>
      <c r="AJ1038" s="13"/>
      <c r="AK1038" s="13"/>
      <c r="AL1038" s="13"/>
      <c r="AM1038" s="13"/>
      <c r="AN1038" s="13"/>
      <c r="AO1038" s="13"/>
      <c r="AP1038" s="13"/>
      <c r="AQ1038" s="13"/>
      <c r="AR1038" s="13"/>
    </row>
    <row r="1039" spans="30:44" x14ac:dyDescent="0.3">
      <c r="AD1039" s="13"/>
      <c r="AE1039" s="13"/>
      <c r="AF1039" s="13"/>
      <c r="AJ1039" s="13"/>
      <c r="AK1039" s="13"/>
      <c r="AL1039" s="13"/>
      <c r="AM1039" s="13"/>
      <c r="AN1039" s="13"/>
      <c r="AO1039" s="13"/>
      <c r="AP1039" s="13"/>
      <c r="AQ1039" s="13"/>
      <c r="AR1039" s="13"/>
    </row>
    <row r="1040" spans="30:44" x14ac:dyDescent="0.3">
      <c r="AD1040" s="13"/>
      <c r="AE1040" s="13"/>
      <c r="AF1040" s="13"/>
      <c r="AJ1040" s="13"/>
      <c r="AK1040" s="13"/>
      <c r="AL1040" s="13"/>
      <c r="AM1040" s="13"/>
      <c r="AN1040" s="13"/>
      <c r="AO1040" s="13"/>
      <c r="AP1040" s="13"/>
      <c r="AQ1040" s="13"/>
      <c r="AR1040" s="13"/>
    </row>
    <row r="1041" spans="30:44" x14ac:dyDescent="0.3">
      <c r="AD1041" s="13"/>
      <c r="AE1041" s="13"/>
      <c r="AF1041" s="13"/>
      <c r="AJ1041" s="13"/>
      <c r="AK1041" s="13"/>
      <c r="AL1041" s="13"/>
      <c r="AM1041" s="13"/>
      <c r="AN1041" s="13"/>
      <c r="AO1041" s="13"/>
      <c r="AP1041" s="13"/>
      <c r="AQ1041" s="13"/>
      <c r="AR1041" s="13"/>
    </row>
    <row r="1042" spans="30:44" x14ac:dyDescent="0.3">
      <c r="AD1042" s="13"/>
      <c r="AE1042" s="13"/>
      <c r="AF1042" s="13"/>
      <c r="AJ1042" s="13"/>
      <c r="AK1042" s="13"/>
      <c r="AL1042" s="13"/>
      <c r="AM1042" s="13"/>
      <c r="AN1042" s="13"/>
      <c r="AO1042" s="13"/>
      <c r="AP1042" s="13"/>
      <c r="AQ1042" s="13"/>
      <c r="AR1042" s="13"/>
    </row>
    <row r="1043" spans="30:44" x14ac:dyDescent="0.3">
      <c r="AD1043" s="13"/>
      <c r="AE1043" s="13"/>
      <c r="AF1043" s="13"/>
      <c r="AJ1043" s="13"/>
      <c r="AK1043" s="13"/>
      <c r="AL1043" s="13"/>
      <c r="AM1043" s="13"/>
      <c r="AN1043" s="13"/>
      <c r="AO1043" s="13"/>
      <c r="AP1043" s="13"/>
      <c r="AQ1043" s="13"/>
      <c r="AR1043" s="13"/>
    </row>
    <row r="1044" spans="30:44" x14ac:dyDescent="0.3">
      <c r="AD1044" s="13"/>
      <c r="AE1044" s="13"/>
      <c r="AF1044" s="13"/>
      <c r="AJ1044" s="13"/>
      <c r="AK1044" s="13"/>
      <c r="AL1044" s="13"/>
      <c r="AM1044" s="13"/>
      <c r="AN1044" s="13"/>
      <c r="AO1044" s="13"/>
      <c r="AP1044" s="13"/>
      <c r="AQ1044" s="13"/>
      <c r="AR1044" s="13"/>
    </row>
    <row r="1045" spans="30:44" x14ac:dyDescent="0.3">
      <c r="AD1045" s="13"/>
      <c r="AE1045" s="13"/>
      <c r="AF1045" s="13"/>
      <c r="AJ1045" s="13"/>
      <c r="AK1045" s="13"/>
      <c r="AL1045" s="13"/>
      <c r="AM1045" s="13"/>
      <c r="AN1045" s="13"/>
      <c r="AO1045" s="13"/>
      <c r="AP1045" s="13"/>
      <c r="AQ1045" s="13"/>
      <c r="AR1045" s="13"/>
    </row>
    <row r="1046" spans="30:44" x14ac:dyDescent="0.3">
      <c r="AD1046" s="13"/>
      <c r="AE1046" s="13"/>
      <c r="AF1046" s="13"/>
      <c r="AJ1046" s="13"/>
      <c r="AK1046" s="13"/>
      <c r="AL1046" s="13"/>
      <c r="AM1046" s="13"/>
      <c r="AN1046" s="13"/>
      <c r="AO1046" s="13"/>
      <c r="AP1046" s="13"/>
      <c r="AQ1046" s="13"/>
      <c r="AR1046" s="13"/>
    </row>
    <row r="1047" spans="30:44" x14ac:dyDescent="0.3">
      <c r="AD1047" s="13"/>
      <c r="AE1047" s="13"/>
      <c r="AF1047" s="13"/>
      <c r="AJ1047" s="13"/>
      <c r="AK1047" s="13"/>
      <c r="AL1047" s="13"/>
      <c r="AM1047" s="13"/>
      <c r="AN1047" s="13"/>
      <c r="AO1047" s="13"/>
      <c r="AP1047" s="13"/>
      <c r="AQ1047" s="13"/>
      <c r="AR1047" s="13"/>
    </row>
    <row r="1048" spans="30:44" x14ac:dyDescent="0.3">
      <c r="AD1048" s="13"/>
      <c r="AE1048" s="13"/>
      <c r="AF1048" s="13"/>
      <c r="AJ1048" s="13"/>
      <c r="AK1048" s="13"/>
      <c r="AL1048" s="13"/>
      <c r="AM1048" s="13"/>
      <c r="AN1048" s="13"/>
      <c r="AO1048" s="13"/>
      <c r="AP1048" s="13"/>
      <c r="AQ1048" s="13"/>
      <c r="AR1048" s="13"/>
    </row>
    <row r="1049" spans="30:44" x14ac:dyDescent="0.3">
      <c r="AD1049" s="13"/>
      <c r="AE1049" s="13"/>
      <c r="AF1049" s="13"/>
      <c r="AJ1049" s="13"/>
      <c r="AK1049" s="13"/>
      <c r="AL1049" s="13"/>
      <c r="AM1049" s="13"/>
      <c r="AN1049" s="13"/>
      <c r="AO1049" s="13"/>
      <c r="AP1049" s="13"/>
      <c r="AQ1049" s="13"/>
      <c r="AR1049" s="13"/>
    </row>
    <row r="1050" spans="30:44" x14ac:dyDescent="0.3">
      <c r="AD1050" s="13"/>
      <c r="AE1050" s="13"/>
      <c r="AF1050" s="13"/>
      <c r="AJ1050" s="13"/>
      <c r="AK1050" s="13"/>
      <c r="AL1050" s="13"/>
      <c r="AM1050" s="13"/>
      <c r="AN1050" s="13"/>
      <c r="AO1050" s="13"/>
      <c r="AP1050" s="13"/>
      <c r="AQ1050" s="13"/>
      <c r="AR1050" s="13"/>
    </row>
    <row r="1051" spans="30:44" x14ac:dyDescent="0.3">
      <c r="AD1051" s="13"/>
      <c r="AE1051" s="13"/>
      <c r="AF1051" s="13"/>
      <c r="AJ1051" s="13"/>
      <c r="AK1051" s="13"/>
      <c r="AL1051" s="13"/>
      <c r="AM1051" s="13"/>
      <c r="AN1051" s="13"/>
      <c r="AO1051" s="13"/>
      <c r="AP1051" s="13"/>
      <c r="AQ1051" s="13"/>
      <c r="AR1051" s="13"/>
    </row>
    <row r="1052" spans="30:44" x14ac:dyDescent="0.3">
      <c r="AD1052" s="13"/>
      <c r="AE1052" s="13"/>
      <c r="AF1052" s="13"/>
      <c r="AJ1052" s="13"/>
      <c r="AK1052" s="13"/>
      <c r="AL1052" s="13"/>
      <c r="AM1052" s="13"/>
      <c r="AN1052" s="13"/>
      <c r="AO1052" s="13"/>
      <c r="AP1052" s="13"/>
      <c r="AQ1052" s="13"/>
      <c r="AR1052" s="13"/>
    </row>
    <row r="1053" spans="30:44" x14ac:dyDescent="0.3">
      <c r="AD1053" s="13"/>
      <c r="AE1053" s="13"/>
      <c r="AF1053" s="13"/>
      <c r="AJ1053" s="13"/>
      <c r="AK1053" s="13"/>
      <c r="AL1053" s="13"/>
      <c r="AM1053" s="13"/>
      <c r="AN1053" s="13"/>
      <c r="AO1053" s="13"/>
      <c r="AP1053" s="13"/>
      <c r="AQ1053" s="13"/>
      <c r="AR1053" s="13"/>
    </row>
    <row r="1054" spans="30:44" x14ac:dyDescent="0.3">
      <c r="AD1054" s="13"/>
      <c r="AE1054" s="13"/>
      <c r="AF1054" s="13"/>
      <c r="AJ1054" s="13"/>
      <c r="AK1054" s="13"/>
      <c r="AL1054" s="13"/>
      <c r="AM1054" s="13"/>
      <c r="AN1054" s="13"/>
      <c r="AO1054" s="13"/>
      <c r="AP1054" s="13"/>
      <c r="AQ1054" s="13"/>
      <c r="AR1054" s="13"/>
    </row>
    <row r="1055" spans="30:44" x14ac:dyDescent="0.3">
      <c r="AD1055" s="13"/>
      <c r="AE1055" s="13"/>
      <c r="AF1055" s="13"/>
      <c r="AJ1055" s="13"/>
      <c r="AK1055" s="13"/>
      <c r="AL1055" s="13"/>
      <c r="AM1055" s="13"/>
      <c r="AN1055" s="13"/>
      <c r="AO1055" s="13"/>
      <c r="AP1055" s="13"/>
      <c r="AQ1055" s="13"/>
      <c r="AR1055" s="13"/>
    </row>
    <row r="1056" spans="30:44" x14ac:dyDescent="0.3">
      <c r="AD1056" s="13"/>
      <c r="AE1056" s="13"/>
      <c r="AF1056" s="13"/>
      <c r="AJ1056" s="13"/>
      <c r="AK1056" s="13"/>
      <c r="AL1056" s="13"/>
      <c r="AM1056" s="13"/>
      <c r="AN1056" s="13"/>
      <c r="AO1056" s="13"/>
      <c r="AP1056" s="13"/>
      <c r="AQ1056" s="13"/>
      <c r="AR1056" s="13"/>
    </row>
    <row r="1057" spans="30:44" x14ac:dyDescent="0.3">
      <c r="AD1057" s="13"/>
      <c r="AE1057" s="13"/>
      <c r="AF1057" s="13"/>
      <c r="AJ1057" s="13"/>
      <c r="AK1057" s="13"/>
      <c r="AL1057" s="13"/>
      <c r="AM1057" s="13"/>
      <c r="AN1057" s="13"/>
      <c r="AO1057" s="13"/>
      <c r="AP1057" s="13"/>
      <c r="AQ1057" s="13"/>
      <c r="AR1057" s="13"/>
    </row>
    <row r="1058" spans="30:44" x14ac:dyDescent="0.3">
      <c r="AD1058" s="13"/>
      <c r="AE1058" s="13"/>
      <c r="AF1058" s="13"/>
      <c r="AJ1058" s="13"/>
      <c r="AK1058" s="13"/>
      <c r="AL1058" s="13"/>
      <c r="AM1058" s="13"/>
      <c r="AN1058" s="13"/>
      <c r="AO1058" s="13"/>
      <c r="AP1058" s="13"/>
      <c r="AQ1058" s="13"/>
      <c r="AR1058" s="13"/>
    </row>
    <row r="1059" spans="30:44" x14ac:dyDescent="0.3">
      <c r="AD1059" s="13"/>
      <c r="AE1059" s="13"/>
      <c r="AF1059" s="13"/>
      <c r="AJ1059" s="13"/>
      <c r="AK1059" s="13"/>
      <c r="AL1059" s="13"/>
      <c r="AM1059" s="13"/>
      <c r="AN1059" s="13"/>
      <c r="AO1059" s="13"/>
      <c r="AP1059" s="13"/>
      <c r="AQ1059" s="13"/>
      <c r="AR1059" s="13"/>
    </row>
    <row r="1060" spans="30:44" x14ac:dyDescent="0.3">
      <c r="AD1060" s="13"/>
      <c r="AE1060" s="13"/>
      <c r="AF1060" s="13"/>
      <c r="AJ1060" s="13"/>
      <c r="AK1060" s="13"/>
      <c r="AL1060" s="13"/>
      <c r="AM1060" s="13"/>
      <c r="AN1060" s="13"/>
      <c r="AO1060" s="13"/>
      <c r="AP1060" s="13"/>
      <c r="AQ1060" s="13"/>
      <c r="AR1060" s="13"/>
    </row>
    <row r="1061" spans="30:44" x14ac:dyDescent="0.3">
      <c r="AD1061" s="13"/>
      <c r="AE1061" s="13"/>
      <c r="AF1061" s="13"/>
      <c r="AJ1061" s="13"/>
      <c r="AK1061" s="13"/>
      <c r="AL1061" s="13"/>
      <c r="AM1061" s="13"/>
      <c r="AN1061" s="13"/>
      <c r="AO1061" s="13"/>
      <c r="AP1061" s="13"/>
      <c r="AQ1061" s="13"/>
      <c r="AR1061" s="13"/>
    </row>
    <row r="1062" spans="30:44" x14ac:dyDescent="0.3">
      <c r="AD1062" s="13"/>
      <c r="AE1062" s="13"/>
      <c r="AF1062" s="13"/>
      <c r="AJ1062" s="13"/>
      <c r="AK1062" s="13"/>
      <c r="AL1062" s="13"/>
      <c r="AM1062" s="13"/>
      <c r="AN1062" s="13"/>
      <c r="AO1062" s="13"/>
      <c r="AP1062" s="13"/>
      <c r="AQ1062" s="13"/>
      <c r="AR1062" s="13"/>
    </row>
    <row r="1063" spans="30:44" x14ac:dyDescent="0.3">
      <c r="AD1063" s="13"/>
      <c r="AE1063" s="13"/>
      <c r="AF1063" s="13"/>
      <c r="AJ1063" s="13"/>
      <c r="AK1063" s="13"/>
      <c r="AL1063" s="13"/>
      <c r="AM1063" s="13"/>
      <c r="AN1063" s="13"/>
      <c r="AO1063" s="13"/>
      <c r="AP1063" s="13"/>
      <c r="AQ1063" s="13"/>
      <c r="AR1063" s="13"/>
    </row>
    <row r="1064" spans="30:44" x14ac:dyDescent="0.3">
      <c r="AD1064" s="13"/>
      <c r="AE1064" s="13"/>
      <c r="AF1064" s="13"/>
      <c r="AJ1064" s="13"/>
      <c r="AK1064" s="13"/>
      <c r="AL1064" s="13"/>
      <c r="AM1064" s="13"/>
      <c r="AN1064" s="13"/>
      <c r="AO1064" s="13"/>
      <c r="AP1064" s="13"/>
      <c r="AQ1064" s="13"/>
      <c r="AR1064" s="13"/>
    </row>
    <row r="1065" spans="30:44" x14ac:dyDescent="0.3">
      <c r="AD1065" s="13"/>
      <c r="AE1065" s="13"/>
      <c r="AF1065" s="13"/>
      <c r="AJ1065" s="13"/>
      <c r="AK1065" s="13"/>
      <c r="AL1065" s="13"/>
      <c r="AM1065" s="13"/>
      <c r="AN1065" s="13"/>
      <c r="AO1065" s="13"/>
      <c r="AP1065" s="13"/>
      <c r="AQ1065" s="13"/>
      <c r="AR1065" s="13"/>
    </row>
    <row r="1066" spans="30:44" x14ac:dyDescent="0.3">
      <c r="AD1066" s="13"/>
      <c r="AE1066" s="13"/>
      <c r="AF1066" s="13"/>
      <c r="AJ1066" s="13"/>
      <c r="AK1066" s="13"/>
      <c r="AL1066" s="13"/>
      <c r="AM1066" s="13"/>
      <c r="AN1066" s="13"/>
      <c r="AO1066" s="13"/>
      <c r="AP1066" s="13"/>
      <c r="AQ1066" s="13"/>
      <c r="AR1066" s="13"/>
    </row>
    <row r="1067" spans="30:44" x14ac:dyDescent="0.3">
      <c r="AD1067" s="13"/>
      <c r="AE1067" s="13"/>
      <c r="AF1067" s="13"/>
      <c r="AJ1067" s="13"/>
      <c r="AK1067" s="13"/>
      <c r="AL1067" s="13"/>
      <c r="AM1067" s="13"/>
      <c r="AN1067" s="13"/>
      <c r="AO1067" s="13"/>
      <c r="AP1067" s="13"/>
      <c r="AQ1067" s="13"/>
      <c r="AR1067" s="13"/>
    </row>
    <row r="1068" spans="30:44" x14ac:dyDescent="0.3">
      <c r="AD1068" s="13"/>
      <c r="AE1068" s="13"/>
      <c r="AF1068" s="13"/>
      <c r="AJ1068" s="13"/>
      <c r="AK1068" s="13"/>
      <c r="AL1068" s="13"/>
      <c r="AM1068" s="13"/>
      <c r="AN1068" s="13"/>
      <c r="AO1068" s="13"/>
      <c r="AP1068" s="13"/>
      <c r="AQ1068" s="13"/>
      <c r="AR1068" s="13"/>
    </row>
    <row r="1069" spans="30:44" x14ac:dyDescent="0.3">
      <c r="AD1069" s="13"/>
      <c r="AE1069" s="13"/>
      <c r="AF1069" s="13"/>
      <c r="AJ1069" s="13"/>
      <c r="AK1069" s="13"/>
      <c r="AL1069" s="13"/>
      <c r="AM1069" s="13"/>
      <c r="AN1069" s="13"/>
      <c r="AO1069" s="13"/>
      <c r="AP1069" s="13"/>
      <c r="AQ1069" s="13"/>
      <c r="AR1069" s="13"/>
    </row>
    <row r="1070" spans="30:44" x14ac:dyDescent="0.3">
      <c r="AD1070" s="13"/>
      <c r="AE1070" s="13"/>
      <c r="AF1070" s="13"/>
      <c r="AJ1070" s="13"/>
      <c r="AK1070" s="13"/>
      <c r="AL1070" s="13"/>
      <c r="AM1070" s="13"/>
      <c r="AN1070" s="13"/>
      <c r="AO1070" s="13"/>
      <c r="AP1070" s="13"/>
      <c r="AQ1070" s="13"/>
      <c r="AR1070" s="13"/>
    </row>
    <row r="1071" spans="30:44" x14ac:dyDescent="0.3">
      <c r="AD1071" s="13"/>
      <c r="AE1071" s="13"/>
      <c r="AF1071" s="13"/>
      <c r="AJ1071" s="13"/>
      <c r="AK1071" s="13"/>
      <c r="AL1071" s="13"/>
      <c r="AM1071" s="13"/>
      <c r="AN1071" s="13"/>
      <c r="AO1071" s="13"/>
      <c r="AP1071" s="13"/>
      <c r="AQ1071" s="13"/>
      <c r="AR1071" s="13"/>
    </row>
    <row r="1072" spans="30:44" x14ac:dyDescent="0.3">
      <c r="AD1072" s="13"/>
      <c r="AE1072" s="13"/>
      <c r="AF1072" s="13"/>
      <c r="AJ1072" s="13"/>
      <c r="AK1072" s="13"/>
      <c r="AL1072" s="13"/>
      <c r="AM1072" s="13"/>
      <c r="AN1072" s="13"/>
      <c r="AO1072" s="13"/>
      <c r="AP1072" s="13"/>
      <c r="AQ1072" s="13"/>
      <c r="AR1072" s="13"/>
    </row>
    <row r="1073" spans="30:44" x14ac:dyDescent="0.3">
      <c r="AD1073" s="13"/>
      <c r="AE1073" s="13"/>
      <c r="AF1073" s="13"/>
      <c r="AJ1073" s="13"/>
      <c r="AK1073" s="13"/>
      <c r="AL1073" s="13"/>
      <c r="AM1073" s="13"/>
      <c r="AN1073" s="13"/>
      <c r="AO1073" s="13"/>
      <c r="AP1073" s="13"/>
      <c r="AQ1073" s="13"/>
      <c r="AR1073" s="13"/>
    </row>
    <row r="1074" spans="30:44" x14ac:dyDescent="0.3">
      <c r="AD1074" s="13"/>
      <c r="AE1074" s="13"/>
      <c r="AF1074" s="13"/>
      <c r="AJ1074" s="13"/>
      <c r="AK1074" s="13"/>
      <c r="AL1074" s="13"/>
      <c r="AM1074" s="13"/>
      <c r="AN1074" s="13"/>
      <c r="AO1074" s="13"/>
      <c r="AP1074" s="13"/>
      <c r="AQ1074" s="13"/>
      <c r="AR1074" s="13"/>
    </row>
    <row r="1075" spans="30:44" x14ac:dyDescent="0.3">
      <c r="AD1075" s="13"/>
      <c r="AE1075" s="13"/>
      <c r="AF1075" s="13"/>
      <c r="AJ1075" s="13"/>
      <c r="AK1075" s="13"/>
      <c r="AL1075" s="13"/>
      <c r="AM1075" s="13"/>
      <c r="AN1075" s="13"/>
      <c r="AO1075" s="13"/>
      <c r="AP1075" s="13"/>
      <c r="AQ1075" s="13"/>
      <c r="AR1075" s="13"/>
    </row>
    <row r="1076" spans="30:44" x14ac:dyDescent="0.3">
      <c r="AD1076" s="13"/>
      <c r="AE1076" s="13"/>
      <c r="AF1076" s="13"/>
      <c r="AJ1076" s="13"/>
      <c r="AK1076" s="13"/>
      <c r="AL1076" s="13"/>
      <c r="AM1076" s="13"/>
      <c r="AN1076" s="13"/>
      <c r="AO1076" s="13"/>
      <c r="AP1076" s="13"/>
      <c r="AQ1076" s="13"/>
      <c r="AR1076" s="13"/>
    </row>
    <row r="1077" spans="30:44" x14ac:dyDescent="0.3">
      <c r="AD1077" s="13"/>
      <c r="AE1077" s="13"/>
      <c r="AF1077" s="13"/>
      <c r="AJ1077" s="13"/>
      <c r="AK1077" s="13"/>
      <c r="AL1077" s="13"/>
      <c r="AM1077" s="13"/>
      <c r="AN1077" s="13"/>
      <c r="AO1077" s="13"/>
      <c r="AP1077" s="13"/>
      <c r="AQ1077" s="13"/>
      <c r="AR1077" s="13"/>
    </row>
    <row r="1078" spans="30:44" x14ac:dyDescent="0.3">
      <c r="AD1078" s="13"/>
      <c r="AE1078" s="13"/>
      <c r="AF1078" s="13"/>
      <c r="AJ1078" s="13"/>
      <c r="AK1078" s="13"/>
      <c r="AL1078" s="13"/>
      <c r="AM1078" s="13"/>
      <c r="AN1078" s="13"/>
      <c r="AO1078" s="13"/>
      <c r="AP1078" s="13"/>
      <c r="AQ1078" s="13"/>
      <c r="AR1078" s="13"/>
    </row>
    <row r="1079" spans="30:44" x14ac:dyDescent="0.3">
      <c r="AD1079" s="13"/>
      <c r="AE1079" s="13"/>
      <c r="AF1079" s="13"/>
      <c r="AJ1079" s="13"/>
      <c r="AK1079" s="13"/>
      <c r="AL1079" s="13"/>
      <c r="AM1079" s="13"/>
      <c r="AN1079" s="13"/>
      <c r="AO1079" s="13"/>
      <c r="AP1079" s="13"/>
      <c r="AQ1079" s="13"/>
      <c r="AR1079" s="13"/>
    </row>
    <row r="1080" spans="30:44" x14ac:dyDescent="0.3">
      <c r="AD1080" s="13"/>
      <c r="AE1080" s="13"/>
      <c r="AF1080" s="13"/>
      <c r="AJ1080" s="13"/>
      <c r="AK1080" s="13"/>
      <c r="AL1080" s="13"/>
      <c r="AM1080" s="13"/>
      <c r="AN1080" s="13"/>
      <c r="AO1080" s="13"/>
      <c r="AP1080" s="13"/>
      <c r="AQ1080" s="13"/>
      <c r="AR1080" s="13"/>
    </row>
    <row r="1081" spans="30:44" x14ac:dyDescent="0.3">
      <c r="AD1081" s="13"/>
      <c r="AE1081" s="13"/>
      <c r="AF1081" s="13"/>
      <c r="AJ1081" s="13"/>
      <c r="AK1081" s="13"/>
      <c r="AL1081" s="13"/>
      <c r="AM1081" s="13"/>
      <c r="AN1081" s="13"/>
      <c r="AO1081" s="13"/>
      <c r="AP1081" s="13"/>
      <c r="AQ1081" s="13"/>
      <c r="AR1081" s="13"/>
    </row>
    <row r="1082" spans="30:44" x14ac:dyDescent="0.3">
      <c r="AD1082" s="13"/>
      <c r="AE1082" s="13"/>
      <c r="AF1082" s="13"/>
      <c r="AJ1082" s="13"/>
      <c r="AK1082" s="13"/>
      <c r="AL1082" s="13"/>
      <c r="AM1082" s="13"/>
      <c r="AN1082" s="13"/>
      <c r="AO1082" s="13"/>
      <c r="AP1082" s="13"/>
      <c r="AQ1082" s="13"/>
      <c r="AR1082" s="13"/>
    </row>
    <row r="1083" spans="30:44" x14ac:dyDescent="0.3">
      <c r="AD1083" s="13"/>
      <c r="AE1083" s="13"/>
      <c r="AF1083" s="13"/>
      <c r="AJ1083" s="13"/>
      <c r="AK1083" s="13"/>
      <c r="AL1083" s="13"/>
      <c r="AM1083" s="13"/>
      <c r="AN1083" s="13"/>
      <c r="AO1083" s="13"/>
      <c r="AP1083" s="13"/>
      <c r="AQ1083" s="13"/>
      <c r="AR1083" s="13"/>
    </row>
    <row r="1084" spans="30:44" x14ac:dyDescent="0.3">
      <c r="AD1084" s="13"/>
      <c r="AE1084" s="13"/>
      <c r="AF1084" s="13"/>
      <c r="AJ1084" s="13"/>
      <c r="AK1084" s="13"/>
      <c r="AL1084" s="13"/>
      <c r="AM1084" s="13"/>
      <c r="AN1084" s="13"/>
      <c r="AO1084" s="13"/>
      <c r="AP1084" s="13"/>
      <c r="AQ1084" s="13"/>
      <c r="AR1084" s="13"/>
    </row>
    <row r="1085" spans="30:44" x14ac:dyDescent="0.3">
      <c r="AD1085" s="13"/>
      <c r="AE1085" s="13"/>
      <c r="AF1085" s="13"/>
      <c r="AJ1085" s="13"/>
      <c r="AK1085" s="13"/>
      <c r="AL1085" s="13"/>
      <c r="AM1085" s="13"/>
      <c r="AN1085" s="13"/>
      <c r="AO1085" s="13"/>
      <c r="AP1085" s="13"/>
      <c r="AQ1085" s="13"/>
      <c r="AR1085" s="13"/>
    </row>
    <row r="1086" spans="30:44" x14ac:dyDescent="0.3">
      <c r="AD1086" s="13"/>
      <c r="AE1086" s="13"/>
      <c r="AF1086" s="13"/>
      <c r="AJ1086" s="13"/>
      <c r="AK1086" s="13"/>
      <c r="AL1086" s="13"/>
      <c r="AM1086" s="13"/>
      <c r="AN1086" s="13"/>
      <c r="AO1086" s="13"/>
      <c r="AP1086" s="13"/>
      <c r="AQ1086" s="13"/>
      <c r="AR1086" s="13"/>
    </row>
    <row r="1087" spans="30:44" x14ac:dyDescent="0.3">
      <c r="AD1087" s="13"/>
      <c r="AE1087" s="13"/>
      <c r="AF1087" s="13"/>
      <c r="AJ1087" s="13"/>
      <c r="AK1087" s="13"/>
      <c r="AL1087" s="13"/>
      <c r="AM1087" s="13"/>
      <c r="AN1087" s="13"/>
      <c r="AO1087" s="13"/>
      <c r="AP1087" s="13"/>
      <c r="AQ1087" s="13"/>
      <c r="AR1087" s="13"/>
    </row>
    <row r="1088" spans="30:44" x14ac:dyDescent="0.3">
      <c r="AD1088" s="13"/>
      <c r="AE1088" s="13"/>
      <c r="AF1088" s="13"/>
      <c r="AJ1088" s="13"/>
      <c r="AK1088" s="13"/>
      <c r="AL1088" s="13"/>
      <c r="AM1088" s="13"/>
      <c r="AN1088" s="13"/>
      <c r="AO1088" s="13"/>
      <c r="AP1088" s="13"/>
      <c r="AQ1088" s="13"/>
      <c r="AR1088" s="13"/>
    </row>
    <row r="1089" spans="30:44" x14ac:dyDescent="0.3">
      <c r="AD1089" s="13"/>
      <c r="AE1089" s="13"/>
      <c r="AF1089" s="13"/>
      <c r="AJ1089" s="13"/>
      <c r="AK1089" s="13"/>
      <c r="AL1089" s="13"/>
      <c r="AM1089" s="13"/>
      <c r="AN1089" s="13"/>
      <c r="AO1089" s="13"/>
      <c r="AP1089" s="13"/>
      <c r="AQ1089" s="13"/>
      <c r="AR1089" s="13"/>
    </row>
    <row r="1090" spans="30:44" x14ac:dyDescent="0.3">
      <c r="AD1090" s="13"/>
      <c r="AE1090" s="13"/>
      <c r="AF1090" s="13"/>
      <c r="AJ1090" s="13"/>
      <c r="AK1090" s="13"/>
      <c r="AL1090" s="13"/>
      <c r="AM1090" s="13"/>
      <c r="AN1090" s="13"/>
      <c r="AO1090" s="13"/>
      <c r="AP1090" s="13"/>
      <c r="AQ1090" s="13"/>
      <c r="AR1090" s="13"/>
    </row>
    <row r="1091" spans="30:44" x14ac:dyDescent="0.3">
      <c r="AD1091" s="13"/>
      <c r="AE1091" s="13"/>
      <c r="AF1091" s="13"/>
      <c r="AJ1091" s="13"/>
      <c r="AK1091" s="13"/>
      <c r="AL1091" s="13"/>
      <c r="AM1091" s="13"/>
      <c r="AN1091" s="13"/>
      <c r="AO1091" s="13"/>
      <c r="AP1091" s="13"/>
      <c r="AQ1091" s="13"/>
      <c r="AR1091" s="13"/>
    </row>
    <row r="1092" spans="30:44" x14ac:dyDescent="0.3">
      <c r="AD1092" s="13"/>
      <c r="AE1092" s="13"/>
      <c r="AF1092" s="13"/>
      <c r="AJ1092" s="13"/>
      <c r="AK1092" s="13"/>
      <c r="AL1092" s="13"/>
      <c r="AM1092" s="13"/>
      <c r="AN1092" s="13"/>
      <c r="AO1092" s="13"/>
      <c r="AP1092" s="13"/>
      <c r="AQ1092" s="13"/>
      <c r="AR1092" s="13"/>
    </row>
    <row r="1093" spans="30:44" x14ac:dyDescent="0.3">
      <c r="AD1093" s="13"/>
      <c r="AE1093" s="13"/>
      <c r="AF1093" s="13"/>
      <c r="AJ1093" s="13"/>
      <c r="AK1093" s="13"/>
      <c r="AL1093" s="13"/>
      <c r="AM1093" s="13"/>
      <c r="AN1093" s="13"/>
      <c r="AO1093" s="13"/>
      <c r="AP1093" s="13"/>
      <c r="AQ1093" s="13"/>
      <c r="AR1093" s="13"/>
    </row>
    <row r="1094" spans="30:44" x14ac:dyDescent="0.3">
      <c r="AD1094" s="13"/>
      <c r="AE1094" s="13"/>
      <c r="AF1094" s="13"/>
      <c r="AJ1094" s="13"/>
      <c r="AK1094" s="13"/>
      <c r="AL1094" s="13"/>
      <c r="AM1094" s="13"/>
      <c r="AN1094" s="13"/>
      <c r="AO1094" s="13"/>
      <c r="AP1094" s="13"/>
      <c r="AQ1094" s="13"/>
      <c r="AR1094" s="13"/>
    </row>
    <row r="1095" spans="30:44" x14ac:dyDescent="0.3">
      <c r="AD1095" s="13"/>
      <c r="AE1095" s="13"/>
      <c r="AF1095" s="13"/>
      <c r="AJ1095" s="13"/>
      <c r="AK1095" s="13"/>
      <c r="AL1095" s="13"/>
      <c r="AM1095" s="13"/>
      <c r="AN1095" s="13"/>
      <c r="AO1095" s="13"/>
      <c r="AP1095" s="13"/>
      <c r="AQ1095" s="13"/>
      <c r="AR1095" s="13"/>
    </row>
    <row r="1096" spans="30:44" x14ac:dyDescent="0.3">
      <c r="AD1096" s="13"/>
      <c r="AE1096" s="13"/>
      <c r="AF1096" s="13"/>
      <c r="AJ1096" s="13"/>
      <c r="AK1096" s="13"/>
      <c r="AL1096" s="13"/>
      <c r="AM1096" s="13"/>
      <c r="AN1096" s="13"/>
      <c r="AO1096" s="13"/>
      <c r="AP1096" s="13"/>
      <c r="AQ1096" s="13"/>
      <c r="AR1096" s="13"/>
    </row>
    <row r="1097" spans="30:44" x14ac:dyDescent="0.3">
      <c r="AD1097" s="13"/>
      <c r="AE1097" s="13"/>
      <c r="AF1097" s="13"/>
      <c r="AJ1097" s="13"/>
      <c r="AK1097" s="13"/>
      <c r="AL1097" s="13"/>
      <c r="AM1097" s="13"/>
      <c r="AN1097" s="13"/>
      <c r="AO1097" s="13"/>
      <c r="AP1097" s="13"/>
      <c r="AQ1097" s="13"/>
      <c r="AR1097" s="13"/>
    </row>
    <row r="1098" spans="30:44" x14ac:dyDescent="0.3">
      <c r="AD1098" s="13"/>
      <c r="AE1098" s="13"/>
      <c r="AF1098" s="13"/>
      <c r="AJ1098" s="13"/>
      <c r="AK1098" s="13"/>
      <c r="AL1098" s="13"/>
      <c r="AM1098" s="13"/>
      <c r="AN1098" s="13"/>
      <c r="AO1098" s="13"/>
      <c r="AP1098" s="13"/>
      <c r="AQ1098" s="13"/>
      <c r="AR1098" s="13"/>
    </row>
    <row r="1099" spans="30:44" x14ac:dyDescent="0.3">
      <c r="AD1099" s="13"/>
      <c r="AE1099" s="13"/>
      <c r="AF1099" s="13"/>
      <c r="AJ1099" s="13"/>
      <c r="AK1099" s="13"/>
      <c r="AL1099" s="13"/>
      <c r="AM1099" s="13"/>
      <c r="AN1099" s="13"/>
      <c r="AO1099" s="13"/>
      <c r="AP1099" s="13"/>
      <c r="AQ1099" s="13"/>
      <c r="AR1099" s="13"/>
    </row>
    <row r="1100" spans="30:44" x14ac:dyDescent="0.3">
      <c r="AD1100" s="13"/>
      <c r="AE1100" s="13"/>
      <c r="AF1100" s="13"/>
      <c r="AJ1100" s="13"/>
      <c r="AK1100" s="13"/>
      <c r="AL1100" s="13"/>
      <c r="AM1100" s="13"/>
      <c r="AN1100" s="13"/>
      <c r="AO1100" s="13"/>
      <c r="AP1100" s="13"/>
      <c r="AQ1100" s="13"/>
      <c r="AR1100" s="13"/>
    </row>
    <row r="1101" spans="30:44" x14ac:dyDescent="0.3">
      <c r="AD1101" s="13"/>
      <c r="AE1101" s="13"/>
      <c r="AF1101" s="13"/>
      <c r="AJ1101" s="13"/>
      <c r="AK1101" s="13"/>
      <c r="AL1101" s="13"/>
      <c r="AM1101" s="13"/>
      <c r="AN1101" s="13"/>
      <c r="AO1101" s="13"/>
      <c r="AP1101" s="13"/>
      <c r="AQ1101" s="13"/>
      <c r="AR1101" s="13"/>
    </row>
    <row r="1102" spans="30:44" x14ac:dyDescent="0.3">
      <c r="AD1102" s="13"/>
      <c r="AE1102" s="13"/>
      <c r="AF1102" s="13"/>
      <c r="AJ1102" s="13"/>
      <c r="AK1102" s="13"/>
      <c r="AL1102" s="13"/>
      <c r="AM1102" s="13"/>
      <c r="AN1102" s="13"/>
      <c r="AO1102" s="13"/>
      <c r="AP1102" s="13"/>
      <c r="AQ1102" s="13"/>
      <c r="AR1102" s="13"/>
    </row>
    <row r="1103" spans="30:44" x14ac:dyDescent="0.3">
      <c r="AD1103" s="13"/>
      <c r="AE1103" s="13"/>
      <c r="AF1103" s="13"/>
      <c r="AJ1103" s="13"/>
      <c r="AK1103" s="13"/>
      <c r="AL1103" s="13"/>
      <c r="AM1103" s="13"/>
      <c r="AN1103" s="13"/>
      <c r="AO1103" s="13"/>
      <c r="AP1103" s="13"/>
      <c r="AQ1103" s="13"/>
      <c r="AR1103" s="13"/>
    </row>
    <row r="1104" spans="30:44" x14ac:dyDescent="0.3">
      <c r="AD1104" s="13"/>
      <c r="AE1104" s="13"/>
      <c r="AF1104" s="13"/>
      <c r="AJ1104" s="13"/>
      <c r="AK1104" s="13"/>
      <c r="AL1104" s="13"/>
      <c r="AM1104" s="13"/>
      <c r="AN1104" s="13"/>
      <c r="AO1104" s="13"/>
      <c r="AP1104" s="13"/>
      <c r="AQ1104" s="13"/>
      <c r="AR1104" s="13"/>
    </row>
    <row r="1105" spans="30:44" x14ac:dyDescent="0.3">
      <c r="AD1105" s="13"/>
      <c r="AE1105" s="13"/>
      <c r="AF1105" s="13"/>
      <c r="AJ1105" s="13"/>
      <c r="AK1105" s="13"/>
      <c r="AL1105" s="13"/>
      <c r="AM1105" s="13"/>
      <c r="AN1105" s="13"/>
      <c r="AO1105" s="13"/>
      <c r="AP1105" s="13"/>
      <c r="AQ1105" s="13"/>
      <c r="AR1105" s="13"/>
    </row>
    <row r="1106" spans="30:44" x14ac:dyDescent="0.3">
      <c r="AD1106" s="13"/>
      <c r="AE1106" s="13"/>
      <c r="AF1106" s="13"/>
      <c r="AJ1106" s="13"/>
      <c r="AK1106" s="13"/>
      <c r="AL1106" s="13"/>
      <c r="AM1106" s="13"/>
      <c r="AN1106" s="13"/>
      <c r="AO1106" s="13"/>
      <c r="AP1106" s="13"/>
      <c r="AQ1106" s="13"/>
      <c r="AR1106" s="13"/>
    </row>
    <row r="1107" spans="30:44" x14ac:dyDescent="0.3">
      <c r="AD1107" s="13"/>
      <c r="AE1107" s="13"/>
      <c r="AF1107" s="13"/>
      <c r="AJ1107" s="13"/>
      <c r="AK1107" s="13"/>
      <c r="AL1107" s="13"/>
      <c r="AM1107" s="13"/>
      <c r="AN1107" s="13"/>
      <c r="AO1107" s="13"/>
      <c r="AP1107" s="13"/>
      <c r="AQ1107" s="13"/>
      <c r="AR1107" s="13"/>
    </row>
    <row r="1108" spans="30:44" x14ac:dyDescent="0.3">
      <c r="AD1108" s="13"/>
      <c r="AE1108" s="13"/>
      <c r="AF1108" s="13"/>
      <c r="AJ1108" s="13"/>
      <c r="AK1108" s="13"/>
      <c r="AL1108" s="13"/>
      <c r="AM1108" s="13"/>
      <c r="AN1108" s="13"/>
      <c r="AO1108" s="13"/>
      <c r="AP1108" s="13"/>
      <c r="AQ1108" s="13"/>
      <c r="AR1108" s="13"/>
    </row>
    <row r="1109" spans="30:44" x14ac:dyDescent="0.3">
      <c r="AD1109" s="13"/>
      <c r="AE1109" s="13"/>
      <c r="AF1109" s="13"/>
      <c r="AJ1109" s="13"/>
      <c r="AK1109" s="13"/>
      <c r="AL1109" s="13"/>
      <c r="AM1109" s="13"/>
      <c r="AN1109" s="13"/>
      <c r="AO1109" s="13"/>
      <c r="AP1109" s="13"/>
      <c r="AQ1109" s="13"/>
      <c r="AR1109" s="13"/>
    </row>
    <row r="1110" spans="30:44" x14ac:dyDescent="0.3">
      <c r="AD1110" s="13"/>
      <c r="AE1110" s="13"/>
      <c r="AF1110" s="13"/>
      <c r="AJ1110" s="13"/>
      <c r="AK1110" s="13"/>
      <c r="AL1110" s="13"/>
      <c r="AM1110" s="13"/>
      <c r="AN1110" s="13"/>
      <c r="AO1110" s="13"/>
      <c r="AP1110" s="13"/>
      <c r="AQ1110" s="13"/>
      <c r="AR1110" s="13"/>
    </row>
    <row r="1111" spans="30:44" x14ac:dyDescent="0.3">
      <c r="AD1111" s="13"/>
      <c r="AE1111" s="13"/>
      <c r="AF1111" s="13"/>
      <c r="AJ1111" s="13"/>
      <c r="AK1111" s="13"/>
      <c r="AL1111" s="13"/>
      <c r="AM1111" s="13"/>
      <c r="AN1111" s="13"/>
      <c r="AO1111" s="13"/>
      <c r="AP1111" s="13"/>
      <c r="AQ1111" s="13"/>
      <c r="AR1111" s="13"/>
    </row>
    <row r="1112" spans="30:44" x14ac:dyDescent="0.3">
      <c r="AD1112" s="13"/>
      <c r="AE1112" s="13"/>
      <c r="AF1112" s="13"/>
      <c r="AJ1112" s="13"/>
      <c r="AK1112" s="13"/>
      <c r="AL1112" s="13"/>
      <c r="AM1112" s="13"/>
      <c r="AN1112" s="13"/>
      <c r="AO1112" s="13"/>
      <c r="AP1112" s="13"/>
      <c r="AQ1112" s="13"/>
      <c r="AR1112" s="13"/>
    </row>
    <row r="1113" spans="30:44" x14ac:dyDescent="0.3">
      <c r="AD1113" s="13"/>
      <c r="AE1113" s="13"/>
      <c r="AF1113" s="13"/>
      <c r="AJ1113" s="13"/>
      <c r="AK1113" s="13"/>
      <c r="AL1113" s="13"/>
      <c r="AM1113" s="13"/>
      <c r="AN1113" s="13"/>
      <c r="AO1113" s="13"/>
      <c r="AP1113" s="13"/>
      <c r="AQ1113" s="13"/>
      <c r="AR1113" s="13"/>
    </row>
    <row r="1114" spans="30:44" x14ac:dyDescent="0.3">
      <c r="AD1114" s="13"/>
      <c r="AE1114" s="13"/>
      <c r="AF1114" s="13"/>
      <c r="AJ1114" s="13"/>
      <c r="AK1114" s="13"/>
      <c r="AL1114" s="13"/>
      <c r="AM1114" s="13"/>
      <c r="AN1114" s="13"/>
      <c r="AO1114" s="13"/>
      <c r="AP1114" s="13"/>
      <c r="AQ1114" s="13"/>
      <c r="AR1114" s="13"/>
    </row>
    <row r="1115" spans="30:44" x14ac:dyDescent="0.3">
      <c r="AD1115" s="13"/>
      <c r="AE1115" s="13"/>
      <c r="AF1115" s="13"/>
      <c r="AJ1115" s="13"/>
      <c r="AK1115" s="13"/>
      <c r="AL1115" s="13"/>
      <c r="AM1115" s="13"/>
      <c r="AN1115" s="13"/>
      <c r="AO1115" s="13"/>
      <c r="AP1115" s="13"/>
      <c r="AQ1115" s="13"/>
      <c r="AR1115" s="13"/>
    </row>
    <row r="1116" spans="30:44" x14ac:dyDescent="0.3">
      <c r="AD1116" s="13"/>
      <c r="AE1116" s="13"/>
      <c r="AF1116" s="13"/>
      <c r="AJ1116" s="13"/>
      <c r="AK1116" s="13"/>
      <c r="AL1116" s="13"/>
      <c r="AM1116" s="13"/>
      <c r="AN1116" s="13"/>
      <c r="AO1116" s="13"/>
      <c r="AP1116" s="13"/>
      <c r="AQ1116" s="13"/>
      <c r="AR1116" s="13"/>
    </row>
    <row r="1117" spans="30:44" x14ac:dyDescent="0.3">
      <c r="AD1117" s="13"/>
      <c r="AE1117" s="13"/>
      <c r="AF1117" s="13"/>
      <c r="AJ1117" s="13"/>
      <c r="AK1117" s="13"/>
      <c r="AL1117" s="13"/>
      <c r="AM1117" s="13"/>
      <c r="AN1117" s="13"/>
      <c r="AO1117" s="13"/>
      <c r="AP1117" s="13"/>
      <c r="AQ1117" s="13"/>
      <c r="AR1117" s="13"/>
    </row>
    <row r="1118" spans="30:44" x14ac:dyDescent="0.3">
      <c r="AD1118" s="13"/>
      <c r="AE1118" s="13"/>
      <c r="AF1118" s="13"/>
      <c r="AJ1118" s="13"/>
      <c r="AK1118" s="13"/>
      <c r="AL1118" s="13"/>
      <c r="AM1118" s="13"/>
      <c r="AN1118" s="13"/>
      <c r="AO1118" s="13"/>
      <c r="AP1118" s="13"/>
      <c r="AQ1118" s="13"/>
      <c r="AR1118" s="13"/>
    </row>
    <row r="1119" spans="30:44" x14ac:dyDescent="0.3">
      <c r="AD1119" s="13"/>
      <c r="AE1119" s="13"/>
      <c r="AF1119" s="13"/>
      <c r="AJ1119" s="13"/>
      <c r="AK1119" s="13"/>
      <c r="AL1119" s="13"/>
      <c r="AM1119" s="13"/>
      <c r="AN1119" s="13"/>
      <c r="AO1119" s="13"/>
      <c r="AP1119" s="13"/>
      <c r="AQ1119" s="13"/>
      <c r="AR1119" s="13"/>
    </row>
    <row r="1120" spans="30:44" x14ac:dyDescent="0.3">
      <c r="AD1120" s="13"/>
      <c r="AE1120" s="13"/>
      <c r="AF1120" s="13"/>
      <c r="AJ1120" s="13"/>
      <c r="AK1120" s="13"/>
      <c r="AL1120" s="13"/>
      <c r="AM1120" s="13"/>
      <c r="AN1120" s="13"/>
      <c r="AO1120" s="13"/>
      <c r="AP1120" s="13"/>
      <c r="AQ1120" s="13"/>
      <c r="AR1120" s="13"/>
    </row>
    <row r="1121" spans="30:44" x14ac:dyDescent="0.3">
      <c r="AD1121" s="13"/>
      <c r="AE1121" s="13"/>
      <c r="AF1121" s="13"/>
      <c r="AJ1121" s="13"/>
      <c r="AK1121" s="13"/>
      <c r="AL1121" s="13"/>
      <c r="AM1121" s="13"/>
      <c r="AN1121" s="13"/>
      <c r="AO1121" s="13"/>
      <c r="AP1121" s="13"/>
      <c r="AQ1121" s="13"/>
      <c r="AR1121" s="13"/>
    </row>
    <row r="1122" spans="30:44" x14ac:dyDescent="0.3">
      <c r="AD1122" s="13"/>
      <c r="AE1122" s="13"/>
      <c r="AF1122" s="13"/>
      <c r="AJ1122" s="13"/>
      <c r="AK1122" s="13"/>
      <c r="AL1122" s="13"/>
      <c r="AM1122" s="13"/>
      <c r="AN1122" s="13"/>
      <c r="AO1122" s="13"/>
      <c r="AP1122" s="13"/>
      <c r="AQ1122" s="13"/>
      <c r="AR1122" s="13"/>
    </row>
    <row r="1123" spans="30:44" x14ac:dyDescent="0.3">
      <c r="AD1123" s="13"/>
      <c r="AE1123" s="13"/>
      <c r="AF1123" s="13"/>
      <c r="AJ1123" s="13"/>
      <c r="AK1123" s="13"/>
      <c r="AL1123" s="13"/>
      <c r="AM1123" s="13"/>
      <c r="AN1123" s="13"/>
      <c r="AO1123" s="13"/>
      <c r="AP1123" s="13"/>
      <c r="AQ1123" s="13"/>
      <c r="AR1123" s="13"/>
    </row>
    <row r="1124" spans="30:44" x14ac:dyDescent="0.3">
      <c r="AD1124" s="13"/>
      <c r="AE1124" s="13"/>
      <c r="AF1124" s="13"/>
      <c r="AJ1124" s="13"/>
      <c r="AK1124" s="13"/>
      <c r="AL1124" s="13"/>
      <c r="AM1124" s="13"/>
      <c r="AN1124" s="13"/>
      <c r="AO1124" s="13"/>
      <c r="AP1124" s="13"/>
      <c r="AQ1124" s="13"/>
      <c r="AR1124" s="13"/>
    </row>
    <row r="1125" spans="30:44" x14ac:dyDescent="0.3">
      <c r="AD1125" s="13"/>
      <c r="AE1125" s="13"/>
      <c r="AF1125" s="13"/>
      <c r="AJ1125" s="13"/>
      <c r="AK1125" s="13"/>
      <c r="AL1125" s="13"/>
      <c r="AM1125" s="13"/>
      <c r="AN1125" s="13"/>
      <c r="AO1125" s="13"/>
      <c r="AP1125" s="13"/>
      <c r="AQ1125" s="13"/>
      <c r="AR1125" s="13"/>
    </row>
    <row r="1126" spans="30:44" x14ac:dyDescent="0.3">
      <c r="AD1126" s="13"/>
      <c r="AE1126" s="13"/>
      <c r="AF1126" s="13"/>
      <c r="AJ1126" s="13"/>
      <c r="AK1126" s="13"/>
      <c r="AL1126" s="13"/>
      <c r="AM1126" s="13"/>
      <c r="AN1126" s="13"/>
      <c r="AO1126" s="13"/>
      <c r="AP1126" s="13"/>
      <c r="AQ1126" s="13"/>
      <c r="AR1126" s="13"/>
    </row>
    <row r="1127" spans="30:44" x14ac:dyDescent="0.3">
      <c r="AD1127" s="13"/>
      <c r="AE1127" s="13"/>
      <c r="AF1127" s="13"/>
      <c r="AJ1127" s="13"/>
      <c r="AK1127" s="13"/>
      <c r="AL1127" s="13"/>
      <c r="AM1127" s="13"/>
      <c r="AN1127" s="13"/>
      <c r="AO1127" s="13"/>
      <c r="AP1127" s="13"/>
      <c r="AQ1127" s="13"/>
      <c r="AR1127" s="13"/>
    </row>
    <row r="1128" spans="30:44" x14ac:dyDescent="0.3">
      <c r="AD1128" s="13"/>
      <c r="AE1128" s="13"/>
      <c r="AF1128" s="13"/>
      <c r="AJ1128" s="13"/>
      <c r="AK1128" s="13"/>
      <c r="AL1128" s="13"/>
      <c r="AM1128" s="13"/>
      <c r="AN1128" s="13"/>
      <c r="AO1128" s="13"/>
      <c r="AP1128" s="13"/>
      <c r="AQ1128" s="13"/>
      <c r="AR1128" s="13"/>
    </row>
    <row r="1129" spans="30:44" x14ac:dyDescent="0.3">
      <c r="AD1129" s="13"/>
      <c r="AE1129" s="13"/>
      <c r="AF1129" s="13"/>
      <c r="AJ1129" s="13"/>
      <c r="AK1129" s="13"/>
      <c r="AL1129" s="13"/>
      <c r="AM1129" s="13"/>
      <c r="AN1129" s="13"/>
      <c r="AO1129" s="13"/>
      <c r="AP1129" s="13"/>
      <c r="AQ1129" s="13"/>
      <c r="AR1129" s="13"/>
    </row>
    <row r="1130" spans="30:44" x14ac:dyDescent="0.3">
      <c r="AD1130" s="13"/>
      <c r="AE1130" s="13"/>
      <c r="AF1130" s="13"/>
      <c r="AJ1130" s="13"/>
      <c r="AK1130" s="13"/>
      <c r="AL1130" s="13"/>
      <c r="AM1130" s="13"/>
      <c r="AN1130" s="13"/>
      <c r="AO1130" s="13"/>
      <c r="AP1130" s="13"/>
      <c r="AQ1130" s="13"/>
      <c r="AR1130" s="13"/>
    </row>
    <row r="1131" spans="30:44" x14ac:dyDescent="0.3">
      <c r="AD1131" s="13"/>
      <c r="AE1131" s="13"/>
      <c r="AF1131" s="13"/>
      <c r="AJ1131" s="13"/>
      <c r="AK1131" s="13"/>
      <c r="AL1131" s="13"/>
      <c r="AM1131" s="13"/>
      <c r="AN1131" s="13"/>
      <c r="AO1131" s="13"/>
      <c r="AP1131" s="13"/>
      <c r="AQ1131" s="13"/>
      <c r="AR1131" s="13"/>
    </row>
    <row r="1132" spans="30:44" x14ac:dyDescent="0.3">
      <c r="AD1132" s="13"/>
      <c r="AE1132" s="13"/>
      <c r="AF1132" s="13"/>
      <c r="AJ1132" s="13"/>
      <c r="AK1132" s="13"/>
      <c r="AL1132" s="13"/>
      <c r="AM1132" s="13"/>
      <c r="AN1132" s="13"/>
      <c r="AO1132" s="13"/>
      <c r="AP1132" s="13"/>
      <c r="AQ1132" s="13"/>
      <c r="AR1132" s="13"/>
    </row>
    <row r="1133" spans="30:44" x14ac:dyDescent="0.3">
      <c r="AD1133" s="13"/>
      <c r="AE1133" s="13"/>
      <c r="AF1133" s="13"/>
      <c r="AJ1133" s="13"/>
      <c r="AK1133" s="13"/>
      <c r="AL1133" s="13"/>
      <c r="AM1133" s="13"/>
      <c r="AN1133" s="13"/>
      <c r="AO1133" s="13"/>
      <c r="AP1133" s="13"/>
      <c r="AQ1133" s="13"/>
      <c r="AR1133" s="13"/>
    </row>
    <row r="1134" spans="30:44" x14ac:dyDescent="0.3">
      <c r="AD1134" s="13"/>
      <c r="AE1134" s="13"/>
      <c r="AF1134" s="13"/>
      <c r="AJ1134" s="13"/>
      <c r="AK1134" s="13"/>
      <c r="AL1134" s="13"/>
      <c r="AM1134" s="13"/>
      <c r="AN1134" s="13"/>
      <c r="AO1134" s="13"/>
      <c r="AP1134" s="13"/>
      <c r="AQ1134" s="13"/>
      <c r="AR1134" s="13"/>
    </row>
    <row r="1135" spans="30:44" x14ac:dyDescent="0.3">
      <c r="AD1135" s="13"/>
      <c r="AE1135" s="13"/>
      <c r="AF1135" s="13"/>
      <c r="AJ1135" s="13"/>
      <c r="AK1135" s="13"/>
      <c r="AL1135" s="13"/>
      <c r="AM1135" s="13"/>
      <c r="AN1135" s="13"/>
      <c r="AO1135" s="13"/>
      <c r="AP1135" s="13"/>
      <c r="AQ1135" s="13"/>
      <c r="AR1135" s="13"/>
    </row>
    <row r="1136" spans="30:44" x14ac:dyDescent="0.3">
      <c r="AD1136" s="13"/>
      <c r="AE1136" s="13"/>
      <c r="AF1136" s="13"/>
      <c r="AJ1136" s="13"/>
      <c r="AK1136" s="13"/>
      <c r="AL1136" s="13"/>
      <c r="AM1136" s="13"/>
      <c r="AN1136" s="13"/>
      <c r="AO1136" s="13"/>
      <c r="AP1136" s="13"/>
      <c r="AQ1136" s="13"/>
      <c r="AR1136" s="13"/>
    </row>
    <row r="1137" spans="30:44" x14ac:dyDescent="0.3">
      <c r="AD1137" s="13"/>
      <c r="AE1137" s="13"/>
      <c r="AF1137" s="13"/>
      <c r="AJ1137" s="13"/>
      <c r="AK1137" s="13"/>
      <c r="AL1137" s="13"/>
      <c r="AM1137" s="13"/>
      <c r="AN1137" s="13"/>
      <c r="AO1137" s="13"/>
      <c r="AP1137" s="13"/>
      <c r="AQ1137" s="13"/>
      <c r="AR1137" s="13"/>
    </row>
    <row r="1138" spans="30:44" x14ac:dyDescent="0.3">
      <c r="AD1138" s="13"/>
      <c r="AE1138" s="13"/>
      <c r="AF1138" s="13"/>
      <c r="AJ1138" s="13"/>
      <c r="AK1138" s="13"/>
      <c r="AL1138" s="13"/>
      <c r="AM1138" s="13"/>
      <c r="AN1138" s="13"/>
      <c r="AO1138" s="13"/>
      <c r="AP1138" s="13"/>
      <c r="AQ1138" s="13"/>
      <c r="AR1138" s="13"/>
    </row>
    <row r="1139" spans="30:44" x14ac:dyDescent="0.3">
      <c r="AD1139" s="13"/>
      <c r="AE1139" s="13"/>
      <c r="AF1139" s="13"/>
      <c r="AJ1139" s="13"/>
      <c r="AK1139" s="13"/>
      <c r="AL1139" s="13"/>
      <c r="AM1139" s="13"/>
      <c r="AN1139" s="13"/>
      <c r="AO1139" s="13"/>
      <c r="AP1139" s="13"/>
      <c r="AQ1139" s="13"/>
      <c r="AR1139" s="13"/>
    </row>
    <row r="1140" spans="30:44" x14ac:dyDescent="0.3">
      <c r="AD1140" s="13"/>
      <c r="AE1140" s="13"/>
      <c r="AF1140" s="13"/>
      <c r="AJ1140" s="13"/>
      <c r="AK1140" s="13"/>
      <c r="AL1140" s="13"/>
      <c r="AM1140" s="13"/>
      <c r="AN1140" s="13"/>
      <c r="AO1140" s="13"/>
      <c r="AP1140" s="13"/>
      <c r="AQ1140" s="13"/>
      <c r="AR1140" s="13"/>
    </row>
    <row r="1141" spans="30:44" x14ac:dyDescent="0.3">
      <c r="AD1141" s="13"/>
      <c r="AE1141" s="13"/>
      <c r="AF1141" s="13"/>
      <c r="AJ1141" s="13"/>
      <c r="AK1141" s="13"/>
      <c r="AL1141" s="13"/>
      <c r="AM1141" s="13"/>
      <c r="AN1141" s="13"/>
      <c r="AO1141" s="13"/>
      <c r="AP1141" s="13"/>
      <c r="AQ1141" s="13"/>
      <c r="AR1141" s="13"/>
    </row>
    <row r="1142" spans="30:44" x14ac:dyDescent="0.3">
      <c r="AD1142" s="13"/>
      <c r="AE1142" s="13"/>
      <c r="AF1142" s="13"/>
      <c r="AJ1142" s="13"/>
      <c r="AK1142" s="13"/>
      <c r="AL1142" s="13"/>
      <c r="AM1142" s="13"/>
      <c r="AN1142" s="13"/>
      <c r="AO1142" s="13"/>
      <c r="AP1142" s="13"/>
      <c r="AQ1142" s="13"/>
      <c r="AR1142" s="13"/>
    </row>
    <row r="1143" spans="30:44" x14ac:dyDescent="0.3">
      <c r="AD1143" s="13"/>
      <c r="AE1143" s="13"/>
      <c r="AF1143" s="13"/>
      <c r="AJ1143" s="13"/>
      <c r="AK1143" s="13"/>
      <c r="AL1143" s="13"/>
      <c r="AM1143" s="13"/>
      <c r="AN1143" s="13"/>
      <c r="AO1143" s="13"/>
      <c r="AP1143" s="13"/>
      <c r="AQ1143" s="13"/>
      <c r="AR1143" s="13"/>
    </row>
    <row r="1144" spans="30:44" x14ac:dyDescent="0.3">
      <c r="AD1144" s="13"/>
      <c r="AE1144" s="13"/>
      <c r="AF1144" s="13"/>
      <c r="AJ1144" s="13"/>
      <c r="AK1144" s="13"/>
      <c r="AL1144" s="13"/>
      <c r="AM1144" s="13"/>
      <c r="AN1144" s="13"/>
      <c r="AO1144" s="13"/>
      <c r="AP1144" s="13"/>
      <c r="AQ1144" s="13"/>
      <c r="AR1144" s="13"/>
    </row>
    <row r="1145" spans="30:44" x14ac:dyDescent="0.3">
      <c r="AD1145" s="13"/>
      <c r="AE1145" s="13"/>
      <c r="AF1145" s="13"/>
      <c r="AJ1145" s="13"/>
      <c r="AK1145" s="13"/>
      <c r="AL1145" s="13"/>
      <c r="AM1145" s="13"/>
      <c r="AN1145" s="13"/>
      <c r="AO1145" s="13"/>
      <c r="AP1145" s="13"/>
      <c r="AQ1145" s="13"/>
      <c r="AR1145" s="13"/>
    </row>
    <row r="1146" spans="30:44" x14ac:dyDescent="0.3">
      <c r="AD1146" s="13"/>
      <c r="AE1146" s="13"/>
      <c r="AF1146" s="13"/>
      <c r="AJ1146" s="13"/>
      <c r="AK1146" s="13"/>
      <c r="AL1146" s="13"/>
      <c r="AM1146" s="13"/>
      <c r="AN1146" s="13"/>
      <c r="AO1146" s="13"/>
      <c r="AP1146" s="13"/>
      <c r="AQ1146" s="13"/>
      <c r="AR1146" s="13"/>
    </row>
    <row r="1147" spans="30:44" x14ac:dyDescent="0.3">
      <c r="AD1147" s="13"/>
      <c r="AE1147" s="13"/>
      <c r="AF1147" s="13"/>
      <c r="AJ1147" s="13"/>
      <c r="AK1147" s="13"/>
      <c r="AL1147" s="13"/>
      <c r="AM1147" s="13"/>
      <c r="AN1147" s="13"/>
      <c r="AO1147" s="13"/>
      <c r="AP1147" s="13"/>
      <c r="AQ1147" s="13"/>
      <c r="AR1147" s="13"/>
    </row>
    <row r="1148" spans="30:44" x14ac:dyDescent="0.3">
      <c r="AD1148" s="13"/>
      <c r="AE1148" s="13"/>
      <c r="AF1148" s="13"/>
      <c r="AJ1148" s="13"/>
      <c r="AK1148" s="13"/>
      <c r="AL1148" s="13"/>
      <c r="AM1148" s="13"/>
      <c r="AN1148" s="13"/>
      <c r="AO1148" s="13"/>
      <c r="AP1148" s="13"/>
      <c r="AQ1148" s="13"/>
      <c r="AR1148" s="13"/>
    </row>
    <row r="1149" spans="30:44" x14ac:dyDescent="0.3">
      <c r="AD1149" s="13"/>
      <c r="AE1149" s="13"/>
      <c r="AF1149" s="13"/>
      <c r="AJ1149" s="13"/>
      <c r="AK1149" s="13"/>
      <c r="AL1149" s="13"/>
      <c r="AM1149" s="13"/>
      <c r="AN1149" s="13"/>
      <c r="AO1149" s="13"/>
      <c r="AP1149" s="13"/>
      <c r="AQ1149" s="13"/>
      <c r="AR1149" s="13"/>
    </row>
    <row r="1150" spans="30:44" x14ac:dyDescent="0.3">
      <c r="AD1150" s="13"/>
      <c r="AE1150" s="13"/>
      <c r="AF1150" s="13"/>
      <c r="AJ1150" s="13"/>
      <c r="AK1150" s="13"/>
      <c r="AL1150" s="13"/>
      <c r="AM1150" s="13"/>
      <c r="AN1150" s="13"/>
      <c r="AO1150" s="13"/>
      <c r="AP1150" s="13"/>
      <c r="AQ1150" s="13"/>
      <c r="AR1150" s="13"/>
    </row>
    <row r="1151" spans="30:44" x14ac:dyDescent="0.3">
      <c r="AD1151" s="13"/>
      <c r="AE1151" s="13"/>
      <c r="AF1151" s="13"/>
      <c r="AJ1151" s="13"/>
      <c r="AK1151" s="13"/>
      <c r="AL1151" s="13"/>
      <c r="AM1151" s="13"/>
      <c r="AN1151" s="13"/>
      <c r="AO1151" s="13"/>
      <c r="AP1151" s="13"/>
      <c r="AQ1151" s="13"/>
      <c r="AR1151" s="13"/>
    </row>
    <row r="1152" spans="30:44" x14ac:dyDescent="0.3">
      <c r="AD1152" s="13"/>
      <c r="AE1152" s="13"/>
      <c r="AF1152" s="13"/>
      <c r="AJ1152" s="13"/>
      <c r="AK1152" s="13"/>
      <c r="AL1152" s="13"/>
      <c r="AM1152" s="13"/>
      <c r="AN1152" s="13"/>
      <c r="AO1152" s="13"/>
      <c r="AP1152" s="13"/>
      <c r="AQ1152" s="13"/>
      <c r="AR1152" s="13"/>
    </row>
    <row r="1153" spans="30:44" x14ac:dyDescent="0.3">
      <c r="AD1153" s="13"/>
      <c r="AE1153" s="13"/>
      <c r="AF1153" s="13"/>
      <c r="AJ1153" s="13"/>
      <c r="AK1153" s="13"/>
      <c r="AL1153" s="13"/>
      <c r="AM1153" s="13"/>
      <c r="AN1153" s="13"/>
      <c r="AO1153" s="13"/>
      <c r="AP1153" s="13"/>
      <c r="AQ1153" s="13"/>
      <c r="AR1153" s="13"/>
    </row>
    <row r="1154" spans="30:44" x14ac:dyDescent="0.3">
      <c r="AD1154" s="13"/>
      <c r="AE1154" s="13"/>
      <c r="AF1154" s="13"/>
      <c r="AJ1154" s="13"/>
      <c r="AK1154" s="13"/>
      <c r="AL1154" s="13"/>
      <c r="AM1154" s="13"/>
      <c r="AN1154" s="13"/>
      <c r="AO1154" s="13"/>
      <c r="AP1154" s="13"/>
      <c r="AQ1154" s="13"/>
      <c r="AR1154" s="13"/>
    </row>
    <row r="1155" spans="30:44" x14ac:dyDescent="0.3">
      <c r="AD1155" s="13"/>
      <c r="AE1155" s="13"/>
      <c r="AF1155" s="13"/>
      <c r="AJ1155" s="13"/>
      <c r="AK1155" s="13"/>
      <c r="AL1155" s="13"/>
      <c r="AM1155" s="13"/>
      <c r="AN1155" s="13"/>
      <c r="AO1155" s="13"/>
      <c r="AP1155" s="13"/>
      <c r="AQ1155" s="13"/>
      <c r="AR1155" s="13"/>
    </row>
    <row r="1156" spans="30:44" x14ac:dyDescent="0.3">
      <c r="AD1156" s="13"/>
      <c r="AE1156" s="13"/>
      <c r="AF1156" s="13"/>
      <c r="AJ1156" s="13"/>
      <c r="AK1156" s="13"/>
      <c r="AL1156" s="13"/>
      <c r="AM1156" s="13"/>
      <c r="AN1156" s="13"/>
      <c r="AO1156" s="13"/>
      <c r="AP1156" s="13"/>
      <c r="AQ1156" s="13"/>
      <c r="AR1156" s="13"/>
    </row>
    <row r="1157" spans="30:44" x14ac:dyDescent="0.3">
      <c r="AD1157" s="13"/>
      <c r="AE1157" s="13"/>
      <c r="AF1157" s="13"/>
      <c r="AJ1157" s="13"/>
      <c r="AK1157" s="13"/>
      <c r="AL1157" s="13"/>
      <c r="AM1157" s="13"/>
      <c r="AN1157" s="13"/>
      <c r="AO1157" s="13"/>
      <c r="AP1157" s="13"/>
      <c r="AQ1157" s="13"/>
      <c r="AR1157" s="13"/>
    </row>
    <row r="1158" spans="30:44" x14ac:dyDescent="0.3">
      <c r="AD1158" s="13"/>
      <c r="AE1158" s="13"/>
      <c r="AF1158" s="13"/>
      <c r="AJ1158" s="13"/>
      <c r="AK1158" s="13"/>
      <c r="AL1158" s="13"/>
      <c r="AM1158" s="13"/>
      <c r="AN1158" s="13"/>
      <c r="AO1158" s="13"/>
      <c r="AP1158" s="13"/>
      <c r="AQ1158" s="13"/>
      <c r="AR1158" s="13"/>
    </row>
    <row r="1159" spans="30:44" x14ac:dyDescent="0.3">
      <c r="AD1159" s="13"/>
      <c r="AE1159" s="13"/>
      <c r="AF1159" s="13"/>
      <c r="AJ1159" s="13"/>
      <c r="AK1159" s="13"/>
      <c r="AL1159" s="13"/>
      <c r="AM1159" s="13"/>
      <c r="AN1159" s="13"/>
      <c r="AO1159" s="13"/>
      <c r="AP1159" s="13"/>
      <c r="AQ1159" s="13"/>
      <c r="AR1159" s="13"/>
    </row>
    <row r="1160" spans="30:44" x14ac:dyDescent="0.3">
      <c r="AD1160" s="13"/>
      <c r="AE1160" s="13"/>
      <c r="AF1160" s="13"/>
      <c r="AJ1160" s="13"/>
      <c r="AK1160" s="13"/>
      <c r="AL1160" s="13"/>
      <c r="AM1160" s="13"/>
      <c r="AN1160" s="13"/>
      <c r="AO1160" s="13"/>
      <c r="AP1160" s="13"/>
      <c r="AQ1160" s="13"/>
      <c r="AR1160" s="13"/>
    </row>
    <row r="1161" spans="30:44" x14ac:dyDescent="0.3">
      <c r="AD1161" s="13"/>
      <c r="AE1161" s="13"/>
      <c r="AF1161" s="13"/>
      <c r="AJ1161" s="13"/>
      <c r="AK1161" s="13"/>
      <c r="AL1161" s="13"/>
      <c r="AM1161" s="13"/>
      <c r="AN1161" s="13"/>
      <c r="AO1161" s="13"/>
      <c r="AP1161" s="13"/>
      <c r="AQ1161" s="13"/>
      <c r="AR1161" s="13"/>
    </row>
    <row r="1162" spans="30:44" x14ac:dyDescent="0.3">
      <c r="AD1162" s="13"/>
      <c r="AE1162" s="13"/>
      <c r="AF1162" s="13"/>
      <c r="AJ1162" s="13"/>
      <c r="AK1162" s="13"/>
      <c r="AL1162" s="13"/>
      <c r="AM1162" s="13"/>
      <c r="AN1162" s="13"/>
      <c r="AO1162" s="13"/>
      <c r="AP1162" s="13"/>
      <c r="AQ1162" s="13"/>
      <c r="AR1162" s="13"/>
    </row>
    <row r="1163" spans="30:44" x14ac:dyDescent="0.3">
      <c r="AD1163" s="13"/>
      <c r="AE1163" s="13"/>
      <c r="AF1163" s="13"/>
      <c r="AJ1163" s="13"/>
      <c r="AK1163" s="13"/>
      <c r="AL1163" s="13"/>
      <c r="AM1163" s="13"/>
      <c r="AN1163" s="13"/>
      <c r="AO1163" s="13"/>
      <c r="AP1163" s="13"/>
      <c r="AQ1163" s="13"/>
      <c r="AR1163" s="13"/>
    </row>
    <row r="1164" spans="30:44" x14ac:dyDescent="0.3">
      <c r="AD1164" s="13"/>
      <c r="AE1164" s="13"/>
      <c r="AF1164" s="13"/>
      <c r="AJ1164" s="13"/>
      <c r="AK1164" s="13"/>
      <c r="AL1164" s="13"/>
      <c r="AM1164" s="13"/>
      <c r="AN1164" s="13"/>
      <c r="AO1164" s="13"/>
      <c r="AP1164" s="13"/>
      <c r="AQ1164" s="13"/>
      <c r="AR1164" s="13"/>
    </row>
    <row r="1165" spans="30:44" x14ac:dyDescent="0.3">
      <c r="AD1165" s="13"/>
      <c r="AE1165" s="13"/>
      <c r="AF1165" s="13"/>
      <c r="AJ1165" s="13"/>
      <c r="AK1165" s="13"/>
      <c r="AL1165" s="13"/>
      <c r="AM1165" s="13"/>
      <c r="AN1165" s="13"/>
      <c r="AO1165" s="13"/>
      <c r="AP1165" s="13"/>
      <c r="AQ1165" s="13"/>
      <c r="AR1165" s="13"/>
    </row>
    <row r="1166" spans="30:44" x14ac:dyDescent="0.3">
      <c r="AD1166" s="13"/>
      <c r="AE1166" s="13"/>
      <c r="AF1166" s="13"/>
      <c r="AJ1166" s="13"/>
      <c r="AK1166" s="13"/>
      <c r="AL1166" s="13"/>
      <c r="AM1166" s="13"/>
      <c r="AN1166" s="13"/>
      <c r="AO1166" s="13"/>
      <c r="AP1166" s="13"/>
      <c r="AQ1166" s="13"/>
      <c r="AR1166" s="13"/>
    </row>
    <row r="1167" spans="30:44" x14ac:dyDescent="0.3">
      <c r="AD1167" s="13"/>
      <c r="AE1167" s="13"/>
      <c r="AF1167" s="13"/>
      <c r="AJ1167" s="13"/>
      <c r="AK1167" s="13"/>
      <c r="AL1167" s="13"/>
      <c r="AM1167" s="13"/>
      <c r="AN1167" s="13"/>
      <c r="AO1167" s="13"/>
      <c r="AP1167" s="13"/>
      <c r="AQ1167" s="13"/>
      <c r="AR1167" s="13"/>
    </row>
    <row r="1168" spans="30:44" x14ac:dyDescent="0.3">
      <c r="AD1168" s="13"/>
      <c r="AE1168" s="13"/>
      <c r="AF1168" s="13"/>
      <c r="AJ1168" s="13"/>
      <c r="AK1168" s="13"/>
      <c r="AL1168" s="13"/>
      <c r="AM1168" s="13"/>
      <c r="AN1168" s="13"/>
      <c r="AO1168" s="13"/>
      <c r="AP1168" s="13"/>
      <c r="AQ1168" s="13"/>
      <c r="AR1168" s="13"/>
    </row>
    <row r="1169" spans="30:44" x14ac:dyDescent="0.3">
      <c r="AD1169" s="13"/>
      <c r="AE1169" s="13"/>
      <c r="AF1169" s="13"/>
      <c r="AJ1169" s="13"/>
      <c r="AK1169" s="13"/>
      <c r="AL1169" s="13"/>
      <c r="AM1169" s="13"/>
      <c r="AN1169" s="13"/>
      <c r="AO1169" s="13"/>
      <c r="AP1169" s="13"/>
      <c r="AQ1169" s="13"/>
      <c r="AR1169" s="13"/>
    </row>
    <row r="1170" spans="30:44" x14ac:dyDescent="0.3">
      <c r="AD1170" s="13"/>
      <c r="AE1170" s="13"/>
      <c r="AF1170" s="13"/>
      <c r="AJ1170" s="13"/>
      <c r="AK1170" s="13"/>
      <c r="AL1170" s="13"/>
      <c r="AM1170" s="13"/>
      <c r="AN1170" s="13"/>
      <c r="AO1170" s="13"/>
      <c r="AP1170" s="13"/>
      <c r="AQ1170" s="13"/>
      <c r="AR1170" s="13"/>
    </row>
    <row r="1171" spans="30:44" x14ac:dyDescent="0.3">
      <c r="AD1171" s="13"/>
      <c r="AE1171" s="13"/>
      <c r="AF1171" s="13"/>
      <c r="AJ1171" s="13"/>
      <c r="AK1171" s="13"/>
      <c r="AL1171" s="13"/>
      <c r="AM1171" s="13"/>
      <c r="AN1171" s="13"/>
      <c r="AO1171" s="13"/>
      <c r="AP1171" s="13"/>
      <c r="AQ1171" s="13"/>
      <c r="AR1171" s="13"/>
    </row>
    <row r="1172" spans="30:44" x14ac:dyDescent="0.3">
      <c r="AD1172" s="13"/>
      <c r="AE1172" s="13"/>
      <c r="AF1172" s="13"/>
      <c r="AJ1172" s="13"/>
      <c r="AK1172" s="13"/>
      <c r="AL1172" s="13"/>
      <c r="AM1172" s="13"/>
      <c r="AN1172" s="13"/>
      <c r="AO1172" s="13"/>
      <c r="AP1172" s="13"/>
      <c r="AQ1172" s="13"/>
      <c r="AR1172" s="13"/>
    </row>
    <row r="1173" spans="30:44" x14ac:dyDescent="0.3">
      <c r="AD1173" s="13"/>
      <c r="AE1173" s="13"/>
      <c r="AF1173" s="13"/>
      <c r="AJ1173" s="13"/>
      <c r="AK1173" s="13"/>
      <c r="AL1173" s="13"/>
      <c r="AM1173" s="13"/>
      <c r="AN1173" s="13"/>
      <c r="AO1173" s="13"/>
      <c r="AP1173" s="13"/>
      <c r="AQ1173" s="13"/>
      <c r="AR1173" s="13"/>
    </row>
    <row r="1174" spans="30:44" x14ac:dyDescent="0.3">
      <c r="AD1174" s="13"/>
      <c r="AE1174" s="13"/>
      <c r="AF1174" s="13"/>
      <c r="AJ1174" s="13"/>
      <c r="AK1174" s="13"/>
      <c r="AL1174" s="13"/>
      <c r="AM1174" s="13"/>
      <c r="AN1174" s="13"/>
      <c r="AO1174" s="13"/>
      <c r="AP1174" s="13"/>
      <c r="AQ1174" s="13"/>
      <c r="AR1174" s="13"/>
    </row>
    <row r="1175" spans="30:44" x14ac:dyDescent="0.3">
      <c r="AD1175" s="13"/>
      <c r="AE1175" s="13"/>
      <c r="AF1175" s="13"/>
      <c r="AJ1175" s="13"/>
      <c r="AK1175" s="13"/>
      <c r="AL1175" s="13"/>
      <c r="AM1175" s="13"/>
      <c r="AN1175" s="13"/>
      <c r="AO1175" s="13"/>
      <c r="AP1175" s="13"/>
      <c r="AQ1175" s="13"/>
      <c r="AR1175" s="13"/>
    </row>
    <row r="1176" spans="30:44" x14ac:dyDescent="0.3">
      <c r="AD1176" s="13"/>
      <c r="AE1176" s="13"/>
      <c r="AF1176" s="13"/>
      <c r="AJ1176" s="13"/>
      <c r="AK1176" s="13"/>
      <c r="AL1176" s="13"/>
      <c r="AM1176" s="13"/>
      <c r="AN1176" s="13"/>
      <c r="AO1176" s="13"/>
      <c r="AP1176" s="13"/>
      <c r="AQ1176" s="13"/>
      <c r="AR1176" s="13"/>
    </row>
    <row r="1177" spans="30:44" x14ac:dyDescent="0.3">
      <c r="AD1177" s="13"/>
      <c r="AE1177" s="13"/>
      <c r="AF1177" s="13"/>
      <c r="AJ1177" s="13"/>
      <c r="AK1177" s="13"/>
      <c r="AL1177" s="13"/>
      <c r="AM1177" s="13"/>
      <c r="AN1177" s="13"/>
      <c r="AO1177" s="13"/>
      <c r="AP1177" s="13"/>
      <c r="AQ1177" s="13"/>
      <c r="AR1177" s="13"/>
    </row>
    <row r="1178" spans="30:44" x14ac:dyDescent="0.3">
      <c r="AD1178" s="13"/>
      <c r="AE1178" s="13"/>
      <c r="AF1178" s="13"/>
      <c r="AJ1178" s="13"/>
      <c r="AK1178" s="13"/>
      <c r="AL1178" s="13"/>
      <c r="AM1178" s="13"/>
      <c r="AN1178" s="13"/>
      <c r="AO1178" s="13"/>
      <c r="AP1178" s="13"/>
      <c r="AQ1178" s="13"/>
      <c r="AR1178" s="13"/>
    </row>
    <row r="1179" spans="30:44" x14ac:dyDescent="0.3">
      <c r="AD1179" s="13"/>
      <c r="AE1179" s="13"/>
      <c r="AF1179" s="13"/>
      <c r="AJ1179" s="13"/>
      <c r="AK1179" s="13"/>
      <c r="AL1179" s="13"/>
      <c r="AM1179" s="13"/>
      <c r="AN1179" s="13"/>
      <c r="AO1179" s="13"/>
      <c r="AP1179" s="13"/>
      <c r="AQ1179" s="13"/>
      <c r="AR1179" s="13"/>
    </row>
    <row r="1180" spans="30:44" x14ac:dyDescent="0.3">
      <c r="AD1180" s="13"/>
      <c r="AE1180" s="13"/>
      <c r="AF1180" s="13"/>
      <c r="AJ1180" s="13"/>
      <c r="AK1180" s="13"/>
      <c r="AL1180" s="13"/>
      <c r="AM1180" s="13"/>
      <c r="AN1180" s="13"/>
      <c r="AO1180" s="13"/>
      <c r="AP1180" s="13"/>
      <c r="AQ1180" s="13"/>
      <c r="AR1180" s="13"/>
    </row>
    <row r="1181" spans="30:44" x14ac:dyDescent="0.3">
      <c r="AD1181" s="13"/>
      <c r="AE1181" s="13"/>
      <c r="AF1181" s="13"/>
      <c r="AJ1181" s="13"/>
      <c r="AK1181" s="13"/>
      <c r="AL1181" s="13"/>
      <c r="AM1181" s="13"/>
      <c r="AN1181" s="13"/>
      <c r="AO1181" s="13"/>
      <c r="AP1181" s="13"/>
      <c r="AQ1181" s="13"/>
      <c r="AR1181" s="13"/>
    </row>
    <row r="1182" spans="30:44" x14ac:dyDescent="0.3">
      <c r="AD1182" s="13"/>
      <c r="AE1182" s="13"/>
      <c r="AF1182" s="13"/>
      <c r="AJ1182" s="13"/>
      <c r="AK1182" s="13"/>
      <c r="AL1182" s="13"/>
      <c r="AM1182" s="13"/>
      <c r="AN1182" s="13"/>
      <c r="AO1182" s="13"/>
      <c r="AP1182" s="13"/>
      <c r="AQ1182" s="13"/>
      <c r="AR1182" s="13"/>
    </row>
    <row r="1183" spans="30:44" x14ac:dyDescent="0.3">
      <c r="AD1183" s="13"/>
      <c r="AE1183" s="13"/>
      <c r="AF1183" s="13"/>
      <c r="AJ1183" s="13"/>
      <c r="AK1183" s="13"/>
      <c r="AL1183" s="13"/>
      <c r="AM1183" s="13"/>
      <c r="AN1183" s="13"/>
      <c r="AO1183" s="13"/>
      <c r="AP1183" s="13"/>
      <c r="AQ1183" s="13"/>
      <c r="AR1183" s="13"/>
    </row>
    <row r="1184" spans="30:44" x14ac:dyDescent="0.3">
      <c r="AD1184" s="13"/>
      <c r="AE1184" s="13"/>
      <c r="AF1184" s="13"/>
      <c r="AJ1184" s="13"/>
      <c r="AK1184" s="13"/>
      <c r="AL1184" s="13"/>
      <c r="AM1184" s="13"/>
      <c r="AN1184" s="13"/>
      <c r="AO1184" s="13"/>
      <c r="AP1184" s="13"/>
      <c r="AQ1184" s="13"/>
      <c r="AR1184" s="13"/>
    </row>
    <row r="1185" spans="30:44" x14ac:dyDescent="0.3">
      <c r="AD1185" s="13"/>
      <c r="AE1185" s="13"/>
      <c r="AF1185" s="13"/>
      <c r="AJ1185" s="13"/>
      <c r="AK1185" s="13"/>
      <c r="AL1185" s="13"/>
      <c r="AM1185" s="13"/>
      <c r="AN1185" s="13"/>
      <c r="AO1185" s="13"/>
      <c r="AP1185" s="13"/>
      <c r="AQ1185" s="13"/>
      <c r="AR1185" s="13"/>
    </row>
    <row r="1186" spans="30:44" x14ac:dyDescent="0.3">
      <c r="AD1186" s="13"/>
      <c r="AE1186" s="13"/>
      <c r="AF1186" s="13"/>
      <c r="AJ1186" s="13"/>
      <c r="AK1186" s="13"/>
      <c r="AL1186" s="13"/>
      <c r="AM1186" s="13"/>
      <c r="AN1186" s="13"/>
      <c r="AO1186" s="13"/>
      <c r="AP1186" s="13"/>
      <c r="AQ1186" s="13"/>
      <c r="AR1186" s="13"/>
    </row>
    <row r="1187" spans="30:44" x14ac:dyDescent="0.3">
      <c r="AD1187" s="13"/>
      <c r="AE1187" s="13"/>
      <c r="AF1187" s="13"/>
      <c r="AJ1187" s="13"/>
      <c r="AK1187" s="13"/>
      <c r="AL1187" s="13"/>
      <c r="AM1187" s="13"/>
      <c r="AN1187" s="13"/>
      <c r="AO1187" s="13"/>
      <c r="AP1187" s="13"/>
      <c r="AQ1187" s="13"/>
      <c r="AR1187" s="13"/>
    </row>
    <row r="1188" spans="30:44" x14ac:dyDescent="0.3">
      <c r="AD1188" s="13"/>
      <c r="AE1188" s="13"/>
      <c r="AF1188" s="13"/>
      <c r="AJ1188" s="13"/>
      <c r="AK1188" s="13"/>
      <c r="AL1188" s="13"/>
      <c r="AM1188" s="13"/>
      <c r="AN1188" s="13"/>
      <c r="AO1188" s="13"/>
      <c r="AP1188" s="13"/>
      <c r="AQ1188" s="13"/>
      <c r="AR1188" s="13"/>
    </row>
    <row r="1189" spans="30:44" x14ac:dyDescent="0.3">
      <c r="AD1189" s="13"/>
      <c r="AE1189" s="13"/>
      <c r="AF1189" s="13"/>
      <c r="AJ1189" s="13"/>
      <c r="AK1189" s="13"/>
      <c r="AL1189" s="13"/>
      <c r="AM1189" s="13"/>
      <c r="AN1189" s="13"/>
      <c r="AO1189" s="13"/>
      <c r="AP1189" s="13"/>
      <c r="AQ1189" s="13"/>
      <c r="AR1189" s="13"/>
    </row>
    <row r="1190" spans="30:44" x14ac:dyDescent="0.3">
      <c r="AD1190" s="13"/>
      <c r="AE1190" s="13"/>
      <c r="AF1190" s="13"/>
      <c r="AJ1190" s="13"/>
      <c r="AK1190" s="13"/>
      <c r="AL1190" s="13"/>
      <c r="AM1190" s="13"/>
      <c r="AN1190" s="13"/>
      <c r="AO1190" s="13"/>
      <c r="AP1190" s="13"/>
      <c r="AQ1190" s="13"/>
      <c r="AR1190" s="13"/>
    </row>
    <row r="1191" spans="30:44" x14ac:dyDescent="0.3">
      <c r="AD1191" s="13"/>
      <c r="AE1191" s="13"/>
      <c r="AF1191" s="13"/>
      <c r="AJ1191" s="13"/>
      <c r="AK1191" s="13"/>
      <c r="AL1191" s="13"/>
      <c r="AM1191" s="13"/>
      <c r="AN1191" s="13"/>
      <c r="AO1191" s="13"/>
      <c r="AP1191" s="13"/>
      <c r="AQ1191" s="13"/>
      <c r="AR1191" s="13"/>
    </row>
    <row r="1192" spans="30:44" x14ac:dyDescent="0.3">
      <c r="AD1192" s="13"/>
      <c r="AE1192" s="13"/>
      <c r="AF1192" s="13"/>
      <c r="AJ1192" s="13"/>
      <c r="AK1192" s="13"/>
      <c r="AL1192" s="13"/>
      <c r="AM1192" s="13"/>
      <c r="AN1192" s="13"/>
      <c r="AO1192" s="13"/>
      <c r="AP1192" s="13"/>
      <c r="AQ1192" s="13"/>
      <c r="AR1192" s="13"/>
    </row>
    <row r="1193" spans="30:44" x14ac:dyDescent="0.3">
      <c r="AD1193" s="13"/>
      <c r="AE1193" s="13"/>
      <c r="AF1193" s="13"/>
      <c r="AJ1193" s="13"/>
      <c r="AK1193" s="13"/>
      <c r="AL1193" s="13"/>
      <c r="AM1193" s="13"/>
      <c r="AN1193" s="13"/>
      <c r="AO1193" s="13"/>
      <c r="AP1193" s="13"/>
      <c r="AQ1193" s="13"/>
      <c r="AR1193" s="13"/>
    </row>
    <row r="1194" spans="30:44" x14ac:dyDescent="0.3">
      <c r="AD1194" s="13"/>
      <c r="AE1194" s="13"/>
      <c r="AF1194" s="13"/>
      <c r="AJ1194" s="13"/>
      <c r="AK1194" s="13"/>
      <c r="AL1194" s="13"/>
      <c r="AM1194" s="13"/>
      <c r="AN1194" s="13"/>
      <c r="AO1194" s="13"/>
      <c r="AP1194" s="13"/>
      <c r="AQ1194" s="13"/>
      <c r="AR1194" s="13"/>
    </row>
    <row r="1195" spans="30:44" x14ac:dyDescent="0.3">
      <c r="AD1195" s="13"/>
      <c r="AE1195" s="13"/>
      <c r="AF1195" s="13"/>
      <c r="AJ1195" s="13"/>
      <c r="AK1195" s="13"/>
      <c r="AL1195" s="13"/>
      <c r="AM1195" s="13"/>
      <c r="AN1195" s="13"/>
      <c r="AO1195" s="13"/>
      <c r="AP1195" s="13"/>
      <c r="AQ1195" s="13"/>
      <c r="AR1195" s="13"/>
    </row>
    <row r="1196" spans="30:44" x14ac:dyDescent="0.3">
      <c r="AD1196" s="13"/>
      <c r="AE1196" s="13"/>
      <c r="AF1196" s="13"/>
      <c r="AJ1196" s="13"/>
      <c r="AK1196" s="13"/>
      <c r="AL1196" s="13"/>
      <c r="AM1196" s="13"/>
      <c r="AN1196" s="13"/>
      <c r="AO1196" s="13"/>
      <c r="AP1196" s="13"/>
      <c r="AQ1196" s="13"/>
      <c r="AR1196" s="13"/>
    </row>
    <row r="1197" spans="30:44" x14ac:dyDescent="0.3">
      <c r="AD1197" s="13"/>
      <c r="AE1197" s="13"/>
      <c r="AF1197" s="13"/>
      <c r="AJ1197" s="13"/>
      <c r="AK1197" s="13"/>
      <c r="AL1197" s="13"/>
      <c r="AM1197" s="13"/>
      <c r="AN1197" s="13"/>
      <c r="AO1197" s="13"/>
      <c r="AP1197" s="13"/>
      <c r="AQ1197" s="13"/>
      <c r="AR1197" s="13"/>
    </row>
    <row r="1198" spans="30:44" x14ac:dyDescent="0.3">
      <c r="AD1198" s="13"/>
      <c r="AE1198" s="13"/>
      <c r="AF1198" s="13"/>
      <c r="AJ1198" s="13"/>
      <c r="AK1198" s="13"/>
      <c r="AL1198" s="13"/>
      <c r="AM1198" s="13"/>
      <c r="AN1198" s="13"/>
      <c r="AO1198" s="13"/>
      <c r="AP1198" s="13"/>
      <c r="AQ1198" s="13"/>
      <c r="AR1198" s="13"/>
    </row>
    <row r="1199" spans="30:44" x14ac:dyDescent="0.3">
      <c r="AD1199" s="13"/>
      <c r="AE1199" s="13"/>
      <c r="AF1199" s="13"/>
      <c r="AJ1199" s="13"/>
      <c r="AK1199" s="13"/>
      <c r="AL1199" s="13"/>
      <c r="AM1199" s="13"/>
      <c r="AN1199" s="13"/>
      <c r="AO1199" s="13"/>
      <c r="AP1199" s="13"/>
      <c r="AQ1199" s="13"/>
      <c r="AR1199" s="13"/>
    </row>
    <row r="1200" spans="30:44" x14ac:dyDescent="0.3">
      <c r="AD1200" s="13"/>
      <c r="AE1200" s="13"/>
      <c r="AF1200" s="13"/>
      <c r="AJ1200" s="13"/>
      <c r="AK1200" s="13"/>
      <c r="AL1200" s="13"/>
      <c r="AM1200" s="13"/>
      <c r="AN1200" s="13"/>
      <c r="AO1200" s="13"/>
      <c r="AP1200" s="13"/>
      <c r="AQ1200" s="13"/>
      <c r="AR1200" s="13"/>
    </row>
    <row r="1201" spans="30:44" x14ac:dyDescent="0.3">
      <c r="AD1201" s="13"/>
      <c r="AE1201" s="13"/>
      <c r="AF1201" s="13"/>
      <c r="AJ1201" s="13"/>
      <c r="AK1201" s="13"/>
      <c r="AL1201" s="13"/>
      <c r="AM1201" s="13"/>
      <c r="AN1201" s="13"/>
      <c r="AO1201" s="13"/>
      <c r="AP1201" s="13"/>
      <c r="AQ1201" s="13"/>
      <c r="AR1201" s="13"/>
    </row>
    <row r="1202" spans="30:44" x14ac:dyDescent="0.3">
      <c r="AD1202" s="13"/>
      <c r="AE1202" s="13"/>
      <c r="AF1202" s="13"/>
      <c r="AJ1202" s="13"/>
      <c r="AK1202" s="13"/>
      <c r="AL1202" s="13"/>
      <c r="AM1202" s="13"/>
      <c r="AN1202" s="13"/>
      <c r="AO1202" s="13"/>
      <c r="AP1202" s="13"/>
      <c r="AQ1202" s="13"/>
      <c r="AR1202" s="13"/>
    </row>
    <row r="1203" spans="30:44" x14ac:dyDescent="0.3">
      <c r="AD1203" s="13"/>
      <c r="AE1203" s="13"/>
      <c r="AF1203" s="13"/>
      <c r="AJ1203" s="13"/>
      <c r="AK1203" s="13"/>
      <c r="AL1203" s="13"/>
      <c r="AM1203" s="13"/>
      <c r="AN1203" s="13"/>
      <c r="AO1203" s="13"/>
      <c r="AP1203" s="13"/>
      <c r="AQ1203" s="13"/>
      <c r="AR1203" s="13"/>
    </row>
    <row r="1204" spans="30:44" x14ac:dyDescent="0.3">
      <c r="AD1204" s="13"/>
      <c r="AE1204" s="13"/>
      <c r="AF1204" s="13"/>
      <c r="AJ1204" s="13"/>
      <c r="AK1204" s="13"/>
      <c r="AL1204" s="13"/>
      <c r="AM1204" s="13"/>
      <c r="AN1204" s="13"/>
      <c r="AO1204" s="13"/>
      <c r="AP1204" s="13"/>
      <c r="AQ1204" s="13"/>
      <c r="AR1204" s="13"/>
    </row>
    <row r="1205" spans="30:44" x14ac:dyDescent="0.3">
      <c r="AD1205" s="13"/>
      <c r="AE1205" s="13"/>
      <c r="AF1205" s="13"/>
      <c r="AJ1205" s="13"/>
      <c r="AK1205" s="13"/>
      <c r="AL1205" s="13"/>
      <c r="AM1205" s="13"/>
      <c r="AN1205" s="13"/>
      <c r="AO1205" s="13"/>
      <c r="AP1205" s="13"/>
      <c r="AQ1205" s="13"/>
      <c r="AR1205" s="13"/>
    </row>
    <row r="1206" spans="30:44" x14ac:dyDescent="0.3">
      <c r="AD1206" s="13"/>
      <c r="AE1206" s="13"/>
      <c r="AF1206" s="13"/>
      <c r="AJ1206" s="13"/>
      <c r="AK1206" s="13"/>
      <c r="AL1206" s="13"/>
      <c r="AM1206" s="13"/>
      <c r="AN1206" s="13"/>
      <c r="AO1206" s="13"/>
      <c r="AP1206" s="13"/>
      <c r="AQ1206" s="13"/>
      <c r="AR1206" s="13"/>
    </row>
    <row r="1207" spans="30:44" x14ac:dyDescent="0.3">
      <c r="AD1207" s="13"/>
      <c r="AE1207" s="13"/>
      <c r="AF1207" s="13"/>
      <c r="AJ1207" s="13"/>
      <c r="AK1207" s="13"/>
      <c r="AL1207" s="13"/>
      <c r="AM1207" s="13"/>
      <c r="AN1207" s="13"/>
      <c r="AO1207" s="13"/>
      <c r="AP1207" s="13"/>
      <c r="AQ1207" s="13"/>
      <c r="AR1207" s="13"/>
    </row>
    <row r="1208" spans="30:44" x14ac:dyDescent="0.3">
      <c r="AD1208" s="13"/>
      <c r="AE1208" s="13"/>
      <c r="AF1208" s="13"/>
      <c r="AJ1208" s="13"/>
      <c r="AK1208" s="13"/>
      <c r="AL1208" s="13"/>
      <c r="AM1208" s="13"/>
      <c r="AN1208" s="13"/>
      <c r="AO1208" s="13"/>
      <c r="AP1208" s="13"/>
      <c r="AQ1208" s="13"/>
      <c r="AR1208" s="13"/>
    </row>
    <row r="1209" spans="30:44" x14ac:dyDescent="0.3">
      <c r="AD1209" s="13"/>
      <c r="AE1209" s="13"/>
      <c r="AF1209" s="13"/>
      <c r="AJ1209" s="13"/>
      <c r="AK1209" s="13"/>
      <c r="AL1209" s="13"/>
      <c r="AM1209" s="13"/>
      <c r="AN1209" s="13"/>
      <c r="AO1209" s="13"/>
      <c r="AP1209" s="13"/>
      <c r="AQ1209" s="13"/>
      <c r="AR1209" s="13"/>
    </row>
    <row r="1210" spans="30:44" x14ac:dyDescent="0.3">
      <c r="AD1210" s="13"/>
      <c r="AE1210" s="13"/>
      <c r="AF1210" s="13"/>
      <c r="AJ1210" s="13"/>
      <c r="AK1210" s="13"/>
      <c r="AL1210" s="13"/>
      <c r="AM1210" s="13"/>
      <c r="AN1210" s="13"/>
      <c r="AO1210" s="13"/>
      <c r="AP1210" s="13"/>
      <c r="AQ1210" s="13"/>
      <c r="AR1210" s="13"/>
    </row>
    <row r="1211" spans="30:44" x14ac:dyDescent="0.3">
      <c r="AD1211" s="13"/>
      <c r="AE1211" s="13"/>
      <c r="AF1211" s="13"/>
      <c r="AJ1211" s="13"/>
      <c r="AK1211" s="13"/>
      <c r="AL1211" s="13"/>
      <c r="AM1211" s="13"/>
      <c r="AN1211" s="13"/>
      <c r="AO1211" s="13"/>
      <c r="AP1211" s="13"/>
      <c r="AQ1211" s="13"/>
      <c r="AR1211" s="13"/>
    </row>
    <row r="1212" spans="30:44" x14ac:dyDescent="0.3">
      <c r="AD1212" s="13"/>
      <c r="AE1212" s="13"/>
      <c r="AF1212" s="13"/>
      <c r="AJ1212" s="13"/>
      <c r="AK1212" s="13"/>
      <c r="AL1212" s="13"/>
      <c r="AM1212" s="13"/>
      <c r="AN1212" s="13"/>
      <c r="AO1212" s="13"/>
      <c r="AP1212" s="13"/>
      <c r="AQ1212" s="13"/>
      <c r="AR1212" s="13"/>
    </row>
    <row r="1213" spans="30:44" x14ac:dyDescent="0.3">
      <c r="AD1213" s="13"/>
      <c r="AE1213" s="13"/>
      <c r="AF1213" s="13"/>
      <c r="AJ1213" s="13"/>
      <c r="AK1213" s="13"/>
      <c r="AL1213" s="13"/>
      <c r="AM1213" s="13"/>
      <c r="AN1213" s="13"/>
      <c r="AO1213" s="13"/>
      <c r="AP1213" s="13"/>
      <c r="AQ1213" s="13"/>
      <c r="AR1213" s="13"/>
    </row>
    <row r="1214" spans="30:44" x14ac:dyDescent="0.3">
      <c r="AD1214" s="13"/>
      <c r="AE1214" s="13"/>
      <c r="AF1214" s="13"/>
      <c r="AJ1214" s="13"/>
      <c r="AK1214" s="13"/>
      <c r="AL1214" s="13"/>
      <c r="AM1214" s="13"/>
      <c r="AN1214" s="13"/>
      <c r="AO1214" s="13"/>
      <c r="AP1214" s="13"/>
      <c r="AQ1214" s="13"/>
      <c r="AR1214" s="13"/>
    </row>
    <row r="1215" spans="30:44" x14ac:dyDescent="0.3">
      <c r="AD1215" s="13"/>
      <c r="AE1215" s="13"/>
      <c r="AF1215" s="13"/>
      <c r="AJ1215" s="13"/>
      <c r="AK1215" s="13"/>
      <c r="AL1215" s="13"/>
      <c r="AM1215" s="13"/>
      <c r="AN1215" s="13"/>
      <c r="AO1215" s="13"/>
      <c r="AP1215" s="13"/>
      <c r="AQ1215" s="13"/>
      <c r="AR1215" s="13"/>
    </row>
    <row r="1216" spans="30:44" x14ac:dyDescent="0.3">
      <c r="AD1216" s="13"/>
      <c r="AE1216" s="13"/>
      <c r="AF1216" s="13"/>
      <c r="AJ1216" s="13"/>
      <c r="AK1216" s="13"/>
      <c r="AL1216" s="13"/>
      <c r="AM1216" s="13"/>
      <c r="AN1216" s="13"/>
      <c r="AO1216" s="13"/>
      <c r="AP1216" s="13"/>
      <c r="AQ1216" s="13"/>
      <c r="AR1216" s="13"/>
    </row>
    <row r="1217" spans="30:44" x14ac:dyDescent="0.3">
      <c r="AD1217" s="13"/>
      <c r="AE1217" s="13"/>
      <c r="AF1217" s="13"/>
      <c r="AJ1217" s="13"/>
      <c r="AK1217" s="13"/>
      <c r="AL1217" s="13"/>
      <c r="AM1217" s="13"/>
      <c r="AN1217" s="13"/>
      <c r="AO1217" s="13"/>
      <c r="AP1217" s="13"/>
      <c r="AQ1217" s="13"/>
      <c r="AR1217" s="13"/>
    </row>
    <row r="1218" spans="30:44" x14ac:dyDescent="0.3">
      <c r="AD1218" s="13"/>
      <c r="AE1218" s="13"/>
      <c r="AF1218" s="13"/>
      <c r="AJ1218" s="13"/>
      <c r="AK1218" s="13"/>
      <c r="AL1218" s="13"/>
      <c r="AM1218" s="13"/>
      <c r="AN1218" s="13"/>
      <c r="AO1218" s="13"/>
      <c r="AP1218" s="13"/>
      <c r="AQ1218" s="13"/>
      <c r="AR1218" s="13"/>
    </row>
    <row r="1219" spans="30:44" x14ac:dyDescent="0.3">
      <c r="AD1219" s="13"/>
      <c r="AE1219" s="13"/>
      <c r="AF1219" s="13"/>
      <c r="AJ1219" s="13"/>
      <c r="AK1219" s="13"/>
      <c r="AL1219" s="13"/>
      <c r="AM1219" s="13"/>
      <c r="AN1219" s="13"/>
      <c r="AO1219" s="13"/>
      <c r="AP1219" s="13"/>
      <c r="AQ1219" s="13"/>
      <c r="AR1219" s="13"/>
    </row>
    <row r="1220" spans="30:44" x14ac:dyDescent="0.3">
      <c r="AD1220" s="13"/>
      <c r="AE1220" s="13"/>
      <c r="AF1220" s="13"/>
      <c r="AJ1220" s="13"/>
      <c r="AK1220" s="13"/>
      <c r="AL1220" s="13"/>
      <c r="AM1220" s="13"/>
      <c r="AN1220" s="13"/>
      <c r="AO1220" s="13"/>
      <c r="AP1220" s="13"/>
      <c r="AQ1220" s="13"/>
      <c r="AR1220" s="13"/>
    </row>
    <row r="1221" spans="30:44" x14ac:dyDescent="0.3">
      <c r="AD1221" s="13"/>
      <c r="AE1221" s="13"/>
      <c r="AF1221" s="13"/>
      <c r="AJ1221" s="13"/>
      <c r="AK1221" s="13"/>
      <c r="AL1221" s="13"/>
      <c r="AM1221" s="13"/>
      <c r="AN1221" s="13"/>
      <c r="AO1221" s="13"/>
      <c r="AP1221" s="13"/>
      <c r="AQ1221" s="13"/>
      <c r="AR1221" s="13"/>
    </row>
    <row r="1222" spans="30:44" x14ac:dyDescent="0.3">
      <c r="AD1222" s="13"/>
      <c r="AE1222" s="13"/>
      <c r="AF1222" s="13"/>
      <c r="AJ1222" s="13"/>
      <c r="AK1222" s="13"/>
      <c r="AL1222" s="13"/>
      <c r="AM1222" s="13"/>
      <c r="AN1222" s="13"/>
      <c r="AO1222" s="13"/>
      <c r="AP1222" s="13"/>
      <c r="AQ1222" s="13"/>
      <c r="AR1222" s="13"/>
    </row>
    <row r="1223" spans="30:44" x14ac:dyDescent="0.3">
      <c r="AD1223" s="13"/>
      <c r="AE1223" s="13"/>
      <c r="AF1223" s="13"/>
      <c r="AJ1223" s="13"/>
      <c r="AK1223" s="13"/>
      <c r="AL1223" s="13"/>
      <c r="AM1223" s="13"/>
      <c r="AN1223" s="13"/>
      <c r="AO1223" s="13"/>
      <c r="AP1223" s="13"/>
      <c r="AQ1223" s="13"/>
      <c r="AR1223" s="13"/>
    </row>
    <row r="1224" spans="30:44" x14ac:dyDescent="0.3">
      <c r="AD1224" s="13"/>
      <c r="AE1224" s="13"/>
      <c r="AF1224" s="13"/>
      <c r="AJ1224" s="13"/>
      <c r="AK1224" s="13"/>
      <c r="AL1224" s="13"/>
      <c r="AM1224" s="13"/>
      <c r="AN1224" s="13"/>
      <c r="AO1224" s="13"/>
      <c r="AP1224" s="13"/>
      <c r="AQ1224" s="13"/>
      <c r="AR1224" s="13"/>
    </row>
    <row r="1225" spans="30:44" x14ac:dyDescent="0.3">
      <c r="AD1225" s="13"/>
      <c r="AE1225" s="13"/>
      <c r="AF1225" s="13"/>
      <c r="AJ1225" s="13"/>
      <c r="AK1225" s="13"/>
      <c r="AL1225" s="13"/>
      <c r="AM1225" s="13"/>
      <c r="AN1225" s="13"/>
      <c r="AO1225" s="13"/>
      <c r="AP1225" s="13"/>
      <c r="AQ1225" s="13"/>
      <c r="AR1225" s="13"/>
    </row>
    <row r="1226" spans="30:44" x14ac:dyDescent="0.3">
      <c r="AD1226" s="13"/>
      <c r="AE1226" s="13"/>
      <c r="AF1226" s="13"/>
      <c r="AJ1226" s="13"/>
      <c r="AK1226" s="13"/>
      <c r="AL1226" s="13"/>
      <c r="AM1226" s="13"/>
      <c r="AN1226" s="13"/>
      <c r="AO1226" s="13"/>
      <c r="AP1226" s="13"/>
      <c r="AQ1226" s="13"/>
      <c r="AR1226" s="13"/>
    </row>
    <row r="1227" spans="30:44" x14ac:dyDescent="0.3">
      <c r="AD1227" s="13"/>
      <c r="AE1227" s="13"/>
      <c r="AF1227" s="13"/>
      <c r="AJ1227" s="13"/>
      <c r="AK1227" s="13"/>
      <c r="AL1227" s="13"/>
      <c r="AM1227" s="13"/>
      <c r="AN1227" s="13"/>
      <c r="AO1227" s="13"/>
      <c r="AP1227" s="13"/>
      <c r="AQ1227" s="13"/>
      <c r="AR1227" s="13"/>
    </row>
    <row r="1228" spans="30:44" x14ac:dyDescent="0.3">
      <c r="AD1228" s="13"/>
      <c r="AE1228" s="13"/>
      <c r="AF1228" s="13"/>
      <c r="AJ1228" s="13"/>
      <c r="AK1228" s="13"/>
      <c r="AL1228" s="13"/>
      <c r="AM1228" s="13"/>
      <c r="AN1228" s="13"/>
      <c r="AO1228" s="13"/>
      <c r="AP1228" s="13"/>
      <c r="AQ1228" s="13"/>
      <c r="AR1228" s="13"/>
    </row>
    <row r="1229" spans="30:44" x14ac:dyDescent="0.3">
      <c r="AD1229" s="13"/>
      <c r="AE1229" s="13"/>
      <c r="AF1229" s="13"/>
      <c r="AJ1229" s="13"/>
      <c r="AK1229" s="13"/>
      <c r="AL1229" s="13"/>
      <c r="AM1229" s="13"/>
      <c r="AN1229" s="13"/>
      <c r="AO1229" s="13"/>
      <c r="AP1229" s="13"/>
      <c r="AQ1229" s="13"/>
      <c r="AR1229" s="13"/>
    </row>
    <row r="1230" spans="30:44" x14ac:dyDescent="0.3">
      <c r="AD1230" s="13"/>
      <c r="AE1230" s="13"/>
      <c r="AF1230" s="13"/>
      <c r="AJ1230" s="13"/>
      <c r="AK1230" s="13"/>
      <c r="AL1230" s="13"/>
      <c r="AM1230" s="13"/>
      <c r="AN1230" s="13"/>
      <c r="AO1230" s="13"/>
      <c r="AP1230" s="13"/>
      <c r="AQ1230" s="13"/>
      <c r="AR1230" s="13"/>
    </row>
    <row r="1231" spans="30:44" x14ac:dyDescent="0.3">
      <c r="AD1231" s="13"/>
      <c r="AE1231" s="13"/>
      <c r="AF1231" s="13"/>
      <c r="AJ1231" s="13"/>
      <c r="AK1231" s="13"/>
      <c r="AL1231" s="13"/>
      <c r="AM1231" s="13"/>
      <c r="AN1231" s="13"/>
      <c r="AO1231" s="13"/>
      <c r="AP1231" s="13"/>
      <c r="AQ1231" s="13"/>
      <c r="AR1231" s="13"/>
    </row>
    <row r="1232" spans="30:44" x14ac:dyDescent="0.3">
      <c r="AD1232" s="13"/>
      <c r="AE1232" s="13"/>
      <c r="AF1232" s="13"/>
      <c r="AJ1232" s="13"/>
      <c r="AK1232" s="13"/>
      <c r="AL1232" s="13"/>
      <c r="AM1232" s="13"/>
      <c r="AN1232" s="13"/>
      <c r="AO1232" s="13"/>
      <c r="AP1232" s="13"/>
      <c r="AQ1232" s="13"/>
      <c r="AR1232" s="13"/>
    </row>
    <row r="1233" spans="30:44" x14ac:dyDescent="0.3">
      <c r="AD1233" s="13"/>
      <c r="AE1233" s="13"/>
      <c r="AF1233" s="13"/>
      <c r="AJ1233" s="13"/>
      <c r="AK1233" s="13"/>
      <c r="AL1233" s="13"/>
      <c r="AM1233" s="13"/>
      <c r="AN1233" s="13"/>
      <c r="AO1233" s="13"/>
      <c r="AP1233" s="13"/>
      <c r="AQ1233" s="13"/>
      <c r="AR1233" s="13"/>
    </row>
    <row r="1234" spans="30:44" x14ac:dyDescent="0.3">
      <c r="AD1234" s="13"/>
      <c r="AE1234" s="13"/>
      <c r="AF1234" s="13"/>
      <c r="AJ1234" s="13"/>
      <c r="AK1234" s="13"/>
      <c r="AL1234" s="13"/>
      <c r="AM1234" s="13"/>
      <c r="AN1234" s="13"/>
      <c r="AO1234" s="13"/>
      <c r="AP1234" s="13"/>
      <c r="AQ1234" s="13"/>
      <c r="AR1234" s="13"/>
    </row>
    <row r="1235" spans="30:44" x14ac:dyDescent="0.3">
      <c r="AD1235" s="13"/>
      <c r="AE1235" s="13"/>
      <c r="AF1235" s="13"/>
      <c r="AJ1235" s="13"/>
      <c r="AK1235" s="13"/>
      <c r="AL1235" s="13"/>
      <c r="AM1235" s="13"/>
      <c r="AN1235" s="13"/>
      <c r="AO1235" s="13"/>
      <c r="AP1235" s="13"/>
      <c r="AQ1235" s="13"/>
      <c r="AR1235" s="13"/>
    </row>
    <row r="1236" spans="30:44" x14ac:dyDescent="0.3">
      <c r="AD1236" s="13"/>
      <c r="AE1236" s="13"/>
      <c r="AF1236" s="13"/>
      <c r="AJ1236" s="13"/>
      <c r="AK1236" s="13"/>
      <c r="AL1236" s="13"/>
      <c r="AM1236" s="13"/>
      <c r="AN1236" s="13"/>
      <c r="AO1236" s="13"/>
      <c r="AP1236" s="13"/>
      <c r="AQ1236" s="13"/>
      <c r="AR1236" s="13"/>
    </row>
    <row r="1237" spans="30:44" x14ac:dyDescent="0.3">
      <c r="AD1237" s="13"/>
      <c r="AE1237" s="13"/>
      <c r="AF1237" s="13"/>
      <c r="AJ1237" s="13"/>
      <c r="AK1237" s="13"/>
      <c r="AL1237" s="13"/>
      <c r="AM1237" s="13"/>
      <c r="AN1237" s="13"/>
      <c r="AO1237" s="13"/>
      <c r="AP1237" s="13"/>
      <c r="AQ1237" s="13"/>
      <c r="AR1237" s="13"/>
    </row>
    <row r="1238" spans="30:44" x14ac:dyDescent="0.3">
      <c r="AD1238" s="13"/>
      <c r="AE1238" s="13"/>
      <c r="AF1238" s="13"/>
      <c r="AJ1238" s="13"/>
      <c r="AK1238" s="13"/>
      <c r="AL1238" s="13"/>
      <c r="AM1238" s="13"/>
      <c r="AN1238" s="13"/>
      <c r="AO1238" s="13"/>
      <c r="AP1238" s="13"/>
      <c r="AQ1238" s="13"/>
      <c r="AR1238" s="13"/>
    </row>
    <row r="1239" spans="30:44" x14ac:dyDescent="0.3">
      <c r="AD1239" s="13"/>
      <c r="AE1239" s="13"/>
      <c r="AF1239" s="13"/>
      <c r="AJ1239" s="13"/>
      <c r="AK1239" s="13"/>
      <c r="AL1239" s="13"/>
      <c r="AM1239" s="13"/>
      <c r="AN1239" s="13"/>
      <c r="AO1239" s="13"/>
      <c r="AP1239" s="13"/>
      <c r="AQ1239" s="13"/>
      <c r="AR1239" s="13"/>
    </row>
    <row r="1240" spans="30:44" x14ac:dyDescent="0.3">
      <c r="AD1240" s="13"/>
      <c r="AE1240" s="13"/>
      <c r="AF1240" s="13"/>
      <c r="AJ1240" s="13"/>
      <c r="AK1240" s="13"/>
      <c r="AL1240" s="13"/>
      <c r="AM1240" s="13"/>
      <c r="AN1240" s="13"/>
      <c r="AO1240" s="13"/>
      <c r="AP1240" s="13"/>
      <c r="AQ1240" s="13"/>
      <c r="AR1240" s="13"/>
    </row>
    <row r="1241" spans="30:44" x14ac:dyDescent="0.3">
      <c r="AD1241" s="13"/>
      <c r="AE1241" s="13"/>
      <c r="AF1241" s="13"/>
      <c r="AJ1241" s="13"/>
      <c r="AK1241" s="13"/>
      <c r="AL1241" s="13"/>
      <c r="AM1241" s="13"/>
      <c r="AN1241" s="13"/>
      <c r="AO1241" s="13"/>
      <c r="AP1241" s="13"/>
      <c r="AQ1241" s="13"/>
      <c r="AR1241" s="13"/>
    </row>
    <row r="1242" spans="30:44" x14ac:dyDescent="0.3">
      <c r="AD1242" s="13"/>
      <c r="AE1242" s="13"/>
      <c r="AF1242" s="13"/>
      <c r="AJ1242" s="13"/>
      <c r="AK1242" s="13"/>
      <c r="AL1242" s="13"/>
      <c r="AM1242" s="13"/>
      <c r="AN1242" s="13"/>
      <c r="AO1242" s="13"/>
      <c r="AP1242" s="13"/>
      <c r="AQ1242" s="13"/>
      <c r="AR1242" s="13"/>
    </row>
    <row r="1243" spans="30:44" x14ac:dyDescent="0.3">
      <c r="AD1243" s="13"/>
      <c r="AE1243" s="13"/>
      <c r="AF1243" s="13"/>
      <c r="AJ1243" s="13"/>
      <c r="AK1243" s="13"/>
      <c r="AL1243" s="13"/>
      <c r="AM1243" s="13"/>
      <c r="AN1243" s="13"/>
      <c r="AO1243" s="13"/>
      <c r="AP1243" s="13"/>
      <c r="AQ1243" s="13"/>
      <c r="AR1243" s="13"/>
    </row>
    <row r="1244" spans="30:44" x14ac:dyDescent="0.3">
      <c r="AD1244" s="13"/>
      <c r="AE1244" s="13"/>
      <c r="AF1244" s="13"/>
      <c r="AJ1244" s="13"/>
      <c r="AK1244" s="13"/>
      <c r="AL1244" s="13"/>
      <c r="AM1244" s="13"/>
      <c r="AN1244" s="13"/>
      <c r="AO1244" s="13"/>
      <c r="AP1244" s="13"/>
      <c r="AQ1244" s="13"/>
      <c r="AR1244" s="13"/>
    </row>
    <row r="1245" spans="30:44" x14ac:dyDescent="0.3">
      <c r="AD1245" s="13"/>
      <c r="AE1245" s="13"/>
      <c r="AF1245" s="13"/>
      <c r="AJ1245" s="13"/>
      <c r="AK1245" s="13"/>
      <c r="AL1245" s="13"/>
      <c r="AM1245" s="13"/>
      <c r="AN1245" s="13"/>
      <c r="AO1245" s="13"/>
      <c r="AP1245" s="13"/>
      <c r="AQ1245" s="13"/>
      <c r="AR1245" s="13"/>
    </row>
    <row r="1246" spans="30:44" x14ac:dyDescent="0.3">
      <c r="AD1246" s="13"/>
      <c r="AE1246" s="13"/>
      <c r="AF1246" s="13"/>
      <c r="AJ1246" s="13"/>
      <c r="AK1246" s="13"/>
      <c r="AL1246" s="13"/>
      <c r="AM1246" s="13"/>
      <c r="AN1246" s="13"/>
      <c r="AO1246" s="13"/>
      <c r="AP1246" s="13"/>
      <c r="AQ1246" s="13"/>
      <c r="AR1246" s="13"/>
    </row>
    <row r="1247" spans="30:44" x14ac:dyDescent="0.3">
      <c r="AD1247" s="13"/>
      <c r="AE1247" s="13"/>
      <c r="AF1247" s="13"/>
      <c r="AJ1247" s="13"/>
      <c r="AK1247" s="13"/>
      <c r="AL1247" s="13"/>
      <c r="AM1247" s="13"/>
      <c r="AN1247" s="13"/>
      <c r="AO1247" s="13"/>
      <c r="AP1247" s="13"/>
      <c r="AQ1247" s="13"/>
      <c r="AR1247" s="13"/>
    </row>
    <row r="1248" spans="30:44" x14ac:dyDescent="0.3">
      <c r="AD1248" s="13"/>
      <c r="AE1248" s="13"/>
      <c r="AF1248" s="13"/>
      <c r="AJ1248" s="13"/>
      <c r="AK1248" s="13"/>
      <c r="AL1248" s="13"/>
      <c r="AM1248" s="13"/>
      <c r="AN1248" s="13"/>
      <c r="AO1248" s="13"/>
      <c r="AP1248" s="13"/>
      <c r="AQ1248" s="13"/>
      <c r="AR1248" s="13"/>
    </row>
    <row r="1249" spans="30:44" x14ac:dyDescent="0.3">
      <c r="AD1249" s="13"/>
      <c r="AE1249" s="13"/>
      <c r="AF1249" s="13"/>
      <c r="AJ1249" s="13"/>
      <c r="AK1249" s="13"/>
      <c r="AL1249" s="13"/>
      <c r="AM1249" s="13"/>
      <c r="AN1249" s="13"/>
      <c r="AO1249" s="13"/>
      <c r="AP1249" s="13"/>
      <c r="AQ1249" s="13"/>
      <c r="AR1249" s="13"/>
    </row>
    <row r="1250" spans="30:44" x14ac:dyDescent="0.3">
      <c r="AD1250" s="13"/>
      <c r="AE1250" s="13"/>
      <c r="AF1250" s="13"/>
      <c r="AJ1250" s="13"/>
      <c r="AK1250" s="13"/>
      <c r="AL1250" s="13"/>
      <c r="AM1250" s="13"/>
      <c r="AN1250" s="13"/>
      <c r="AO1250" s="13"/>
      <c r="AP1250" s="13"/>
      <c r="AQ1250" s="13"/>
      <c r="AR1250" s="13"/>
    </row>
    <row r="1251" spans="30:44" x14ac:dyDescent="0.3">
      <c r="AD1251" s="13"/>
      <c r="AE1251" s="13"/>
      <c r="AF1251" s="13"/>
      <c r="AJ1251" s="13"/>
      <c r="AK1251" s="13"/>
      <c r="AL1251" s="13"/>
      <c r="AM1251" s="13"/>
      <c r="AN1251" s="13"/>
      <c r="AO1251" s="13"/>
      <c r="AP1251" s="13"/>
      <c r="AQ1251" s="13"/>
      <c r="AR1251" s="13"/>
    </row>
    <row r="1252" spans="30:44" x14ac:dyDescent="0.3">
      <c r="AD1252" s="13"/>
      <c r="AE1252" s="13"/>
      <c r="AF1252" s="13"/>
      <c r="AJ1252" s="13"/>
      <c r="AK1252" s="13"/>
      <c r="AL1252" s="13"/>
      <c r="AM1252" s="13"/>
      <c r="AN1252" s="13"/>
      <c r="AO1252" s="13"/>
      <c r="AP1252" s="13"/>
      <c r="AQ1252" s="13"/>
      <c r="AR1252" s="13"/>
    </row>
    <row r="1253" spans="30:44" x14ac:dyDescent="0.3">
      <c r="AD1253" s="13"/>
      <c r="AE1253" s="13"/>
      <c r="AF1253" s="13"/>
      <c r="AJ1253" s="13"/>
      <c r="AK1253" s="13"/>
      <c r="AL1253" s="13"/>
      <c r="AM1253" s="13"/>
      <c r="AN1253" s="13"/>
      <c r="AO1253" s="13"/>
      <c r="AP1253" s="13"/>
      <c r="AQ1253" s="13"/>
      <c r="AR1253" s="13"/>
    </row>
    <row r="1254" spans="30:44" x14ac:dyDescent="0.3">
      <c r="AD1254" s="13"/>
      <c r="AE1254" s="13"/>
      <c r="AF1254" s="13"/>
      <c r="AJ1254" s="13"/>
      <c r="AK1254" s="13"/>
      <c r="AL1254" s="13"/>
      <c r="AM1254" s="13"/>
      <c r="AN1254" s="13"/>
      <c r="AO1254" s="13"/>
      <c r="AP1254" s="13"/>
      <c r="AQ1254" s="13"/>
      <c r="AR1254" s="13"/>
    </row>
    <row r="1255" spans="30:44" x14ac:dyDescent="0.3">
      <c r="AD1255" s="13"/>
      <c r="AE1255" s="13"/>
      <c r="AF1255" s="13"/>
      <c r="AJ1255" s="13"/>
      <c r="AK1255" s="13"/>
      <c r="AL1255" s="13"/>
      <c r="AM1255" s="13"/>
      <c r="AN1255" s="13"/>
      <c r="AO1255" s="13"/>
      <c r="AP1255" s="13"/>
      <c r="AQ1255" s="13"/>
      <c r="AR1255" s="13"/>
    </row>
    <row r="1256" spans="30:44" x14ac:dyDescent="0.3">
      <c r="AD1256" s="13"/>
      <c r="AE1256" s="13"/>
      <c r="AF1256" s="13"/>
      <c r="AJ1256" s="13"/>
      <c r="AK1256" s="13"/>
      <c r="AL1256" s="13"/>
      <c r="AM1256" s="13"/>
      <c r="AN1256" s="13"/>
      <c r="AO1256" s="13"/>
      <c r="AP1256" s="13"/>
      <c r="AQ1256" s="13"/>
      <c r="AR1256" s="13"/>
    </row>
    <row r="1257" spans="30:44" x14ac:dyDescent="0.3">
      <c r="AD1257" s="13"/>
      <c r="AE1257" s="13"/>
      <c r="AF1257" s="13"/>
      <c r="AJ1257" s="13"/>
      <c r="AK1257" s="13"/>
      <c r="AL1257" s="13"/>
      <c r="AM1257" s="13"/>
      <c r="AN1257" s="13"/>
      <c r="AO1257" s="13"/>
      <c r="AP1257" s="13"/>
      <c r="AQ1257" s="13"/>
      <c r="AR1257" s="13"/>
    </row>
    <row r="1258" spans="30:44" x14ac:dyDescent="0.3">
      <c r="AD1258" s="13"/>
      <c r="AE1258" s="13"/>
      <c r="AF1258" s="13"/>
      <c r="AJ1258" s="13"/>
      <c r="AK1258" s="13"/>
      <c r="AL1258" s="13"/>
      <c r="AM1258" s="13"/>
      <c r="AN1258" s="13"/>
      <c r="AO1258" s="13"/>
      <c r="AP1258" s="13"/>
      <c r="AQ1258" s="13"/>
      <c r="AR1258" s="13"/>
    </row>
    <row r="1259" spans="30:44" x14ac:dyDescent="0.3">
      <c r="AD1259" s="13"/>
      <c r="AE1259" s="13"/>
      <c r="AF1259" s="13"/>
      <c r="AJ1259" s="13"/>
      <c r="AK1259" s="13"/>
      <c r="AL1259" s="13"/>
      <c r="AM1259" s="13"/>
      <c r="AN1259" s="13"/>
      <c r="AO1259" s="13"/>
      <c r="AP1259" s="13"/>
      <c r="AQ1259" s="13"/>
      <c r="AR1259" s="13"/>
    </row>
    <row r="1260" spans="30:44" x14ac:dyDescent="0.3">
      <c r="AD1260" s="13"/>
      <c r="AE1260" s="13"/>
      <c r="AF1260" s="13"/>
      <c r="AJ1260" s="13"/>
      <c r="AK1260" s="13"/>
      <c r="AL1260" s="13"/>
      <c r="AM1260" s="13"/>
      <c r="AN1260" s="13"/>
      <c r="AO1260" s="13"/>
      <c r="AP1260" s="13"/>
      <c r="AQ1260" s="13"/>
      <c r="AR1260" s="13"/>
    </row>
    <row r="1261" spans="30:44" x14ac:dyDescent="0.3">
      <c r="AD1261" s="13"/>
      <c r="AE1261" s="13"/>
      <c r="AF1261" s="13"/>
      <c r="AJ1261" s="13"/>
      <c r="AK1261" s="13"/>
      <c r="AL1261" s="13"/>
      <c r="AM1261" s="13"/>
      <c r="AN1261" s="13"/>
      <c r="AO1261" s="13"/>
      <c r="AP1261" s="13"/>
      <c r="AQ1261" s="13"/>
      <c r="AR1261" s="13"/>
    </row>
  </sheetData>
  <sheetProtection algorithmName="SHA-512" hashValue="p3yARLPhHRjZoeTcMimCON6xpTeYncfGjMoIKQKjoHexM9dSxonL3k4Ys+pcSAp5dCnp1X8ES5E0az0TfROkRg==" saltValue="FSqPFvO2MiJdzDUkzHsRIQ==" spinCount="100000" sheet="1" objects="1" scenarios="1"/>
  <mergeCells count="16">
    <mergeCell ref="AS4:AS5"/>
    <mergeCell ref="AM4:AO4"/>
    <mergeCell ref="AP4:AR4"/>
    <mergeCell ref="T4:X4"/>
    <mergeCell ref="E3:AC3"/>
    <mergeCell ref="O4:S4"/>
    <mergeCell ref="Y4:AC4"/>
    <mergeCell ref="A4:A5"/>
    <mergeCell ref="AD4:AF4"/>
    <mergeCell ref="AG4:AI4"/>
    <mergeCell ref="AJ4:AL4"/>
    <mergeCell ref="B4:B5"/>
    <mergeCell ref="C4:C5"/>
    <mergeCell ref="D4:D5"/>
    <mergeCell ref="E4:I4"/>
    <mergeCell ref="J4:N4"/>
  </mergeCells>
  <conditionalFormatting sqref="C6:D154">
    <cfRule type="expression" dxfId="8" priority="1">
      <formula>$H6="x"</formula>
    </cfRule>
  </conditionalFormatting>
  <pageMargins left="0.7" right="0.7" top="0.78740157499999996" bottom="0.78740157499999996" header="0.3" footer="0.3"/>
  <pageSetup paperSize="9" scale="47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D2AB9-DA71-41E2-B1F1-6DC2841143E6}">
  <sheetPr codeName="Sheet7">
    <tabColor rgb="FF00FFFF"/>
    <pageSetUpPr fitToPage="1"/>
  </sheetPr>
  <dimension ref="A1:DE1995"/>
  <sheetViews>
    <sheetView zoomScale="85" zoomScaleNormal="85" workbookViewId="0">
      <pane xSplit="4" ySplit="6" topLeftCell="AJ7" activePane="bottomRight" state="frozen"/>
      <selection pane="topRight" activeCell="E1" sqref="E1"/>
      <selection pane="bottomLeft" activeCell="A7" sqref="A7"/>
      <selection pane="bottomRight" activeCell="AJ1" sqref="AJ1"/>
    </sheetView>
  </sheetViews>
  <sheetFormatPr baseColWidth="10" defaultColWidth="11.54296875" defaultRowHeight="14" x14ac:dyDescent="0.35"/>
  <cols>
    <col min="1" max="1" width="6.7265625" style="26" hidden="1" customWidth="1"/>
    <col min="2" max="2" width="6.7265625" style="26" customWidth="1"/>
    <col min="3" max="3" width="23.453125" style="45" customWidth="1"/>
    <col min="4" max="4" width="7.81640625" style="45" customWidth="1"/>
    <col min="5" max="16" width="6.7265625" style="97" customWidth="1"/>
    <col min="17" max="28" width="6.7265625" style="102" customWidth="1"/>
    <col min="29" max="31" width="6.7265625" style="97" customWidth="1"/>
    <col min="32" max="43" width="6.7265625" style="46" customWidth="1"/>
    <col min="44" max="55" width="6.7265625" style="102" customWidth="1"/>
    <col min="56" max="58" width="6.7265625" style="97" customWidth="1"/>
    <col min="59" max="64" width="6.453125" style="47" customWidth="1"/>
    <col min="65" max="65" width="7.1796875" style="47" customWidth="1"/>
    <col min="66" max="66" width="17.81640625" style="201" customWidth="1"/>
    <col min="67" max="16384" width="11.54296875" style="45"/>
  </cols>
  <sheetData>
    <row r="1" spans="1:109" s="122" customFormat="1" ht="20" x14ac:dyDescent="0.35">
      <c r="B1" s="701" t="s">
        <v>343</v>
      </c>
      <c r="C1" s="701"/>
      <c r="D1" s="701"/>
      <c r="E1" s="701"/>
      <c r="F1" s="701"/>
      <c r="G1" s="701"/>
      <c r="H1" s="701"/>
      <c r="I1" s="701"/>
      <c r="J1" s="701"/>
      <c r="K1" s="701"/>
      <c r="L1" s="695"/>
      <c r="M1" s="695"/>
      <c r="N1" s="695"/>
      <c r="O1" s="695"/>
      <c r="P1" s="695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3"/>
      <c r="AD1" s="123"/>
      <c r="AE1" s="123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3"/>
      <c r="BE1" s="123"/>
      <c r="BF1" s="123"/>
      <c r="BG1" s="126"/>
      <c r="BH1" s="126"/>
      <c r="BI1" s="126"/>
      <c r="BJ1" s="126"/>
      <c r="BK1" s="126"/>
      <c r="BL1" s="126"/>
      <c r="BM1" s="126"/>
      <c r="BN1" s="200"/>
    </row>
    <row r="2" spans="1:109" ht="18.5" thickBot="1" x14ac:dyDescent="0.4">
      <c r="C2" s="685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</row>
    <row r="3" spans="1:109" s="140" customFormat="1" ht="18.5" thickBot="1" x14ac:dyDescent="0.4">
      <c r="A3" s="139"/>
      <c r="B3" s="139"/>
      <c r="E3" s="833" t="s">
        <v>85</v>
      </c>
      <c r="F3" s="834"/>
      <c r="G3" s="834"/>
      <c r="H3" s="834"/>
      <c r="I3" s="834"/>
      <c r="J3" s="834"/>
      <c r="K3" s="834"/>
      <c r="L3" s="834"/>
      <c r="M3" s="834"/>
      <c r="N3" s="834"/>
      <c r="O3" s="834"/>
      <c r="P3" s="834"/>
      <c r="Q3" s="834"/>
      <c r="R3" s="834"/>
      <c r="S3" s="834"/>
      <c r="T3" s="834"/>
      <c r="U3" s="834"/>
      <c r="V3" s="834"/>
      <c r="W3" s="834"/>
      <c r="X3" s="834"/>
      <c r="Y3" s="834"/>
      <c r="Z3" s="834"/>
      <c r="AA3" s="834"/>
      <c r="AB3" s="834"/>
      <c r="AC3" s="834"/>
      <c r="AD3" s="834"/>
      <c r="AE3" s="835"/>
      <c r="AF3" s="851" t="s">
        <v>84</v>
      </c>
      <c r="AG3" s="852"/>
      <c r="AH3" s="852"/>
      <c r="AI3" s="852"/>
      <c r="AJ3" s="852"/>
      <c r="AK3" s="852"/>
      <c r="AL3" s="852"/>
      <c r="AM3" s="852"/>
      <c r="AN3" s="852"/>
      <c r="AO3" s="852"/>
      <c r="AP3" s="852"/>
      <c r="AQ3" s="852"/>
      <c r="AR3" s="852"/>
      <c r="AS3" s="852"/>
      <c r="AT3" s="852"/>
      <c r="AU3" s="852"/>
      <c r="AV3" s="852"/>
      <c r="AW3" s="852"/>
      <c r="AX3" s="852"/>
      <c r="AY3" s="852"/>
      <c r="AZ3" s="852"/>
      <c r="BA3" s="852"/>
      <c r="BB3" s="852"/>
      <c r="BC3" s="852"/>
      <c r="BD3" s="852"/>
      <c r="BE3" s="852"/>
      <c r="BF3" s="853"/>
      <c r="BG3" s="190"/>
      <c r="BH3" s="190"/>
      <c r="BI3" s="190"/>
      <c r="BJ3" s="190"/>
      <c r="BK3" s="190"/>
      <c r="BL3" s="190"/>
      <c r="BM3" s="190"/>
      <c r="BN3" s="202"/>
    </row>
    <row r="4" spans="1:109" s="240" customFormat="1" ht="18" x14ac:dyDescent="0.35">
      <c r="A4" s="768" t="s">
        <v>0</v>
      </c>
      <c r="B4" s="777" t="s">
        <v>10</v>
      </c>
      <c r="C4" s="766" t="s">
        <v>1</v>
      </c>
      <c r="D4" s="779" t="s">
        <v>2</v>
      </c>
      <c r="E4" s="836" t="s">
        <v>61</v>
      </c>
      <c r="F4" s="837"/>
      <c r="G4" s="838"/>
      <c r="H4" s="836" t="s">
        <v>62</v>
      </c>
      <c r="I4" s="837"/>
      <c r="J4" s="838"/>
      <c r="K4" s="836" t="s">
        <v>63</v>
      </c>
      <c r="L4" s="837"/>
      <c r="M4" s="838"/>
      <c r="N4" s="839" t="s">
        <v>101</v>
      </c>
      <c r="O4" s="840"/>
      <c r="P4" s="841"/>
      <c r="Q4" s="839" t="s">
        <v>100</v>
      </c>
      <c r="R4" s="840"/>
      <c r="S4" s="841"/>
      <c r="T4" s="842" t="s">
        <v>50</v>
      </c>
      <c r="U4" s="843"/>
      <c r="V4" s="844"/>
      <c r="W4" s="842" t="s">
        <v>51</v>
      </c>
      <c r="X4" s="843"/>
      <c r="Y4" s="844"/>
      <c r="Z4" s="842" t="s">
        <v>200</v>
      </c>
      <c r="AA4" s="843"/>
      <c r="AB4" s="844"/>
      <c r="AC4" s="848" t="s">
        <v>48</v>
      </c>
      <c r="AD4" s="849"/>
      <c r="AE4" s="850"/>
      <c r="AF4" s="861" t="s">
        <v>61</v>
      </c>
      <c r="AG4" s="861"/>
      <c r="AH4" s="862"/>
      <c r="AI4" s="860" t="s">
        <v>62</v>
      </c>
      <c r="AJ4" s="861"/>
      <c r="AK4" s="862"/>
      <c r="AL4" s="860" t="s">
        <v>63</v>
      </c>
      <c r="AM4" s="861"/>
      <c r="AN4" s="862"/>
      <c r="AO4" s="845" t="s">
        <v>101</v>
      </c>
      <c r="AP4" s="846"/>
      <c r="AQ4" s="847"/>
      <c r="AR4" s="839" t="s">
        <v>100</v>
      </c>
      <c r="AS4" s="840"/>
      <c r="AT4" s="841"/>
      <c r="AU4" s="830" t="s">
        <v>52</v>
      </c>
      <c r="AV4" s="831"/>
      <c r="AW4" s="832"/>
      <c r="AX4" s="830" t="s">
        <v>53</v>
      </c>
      <c r="AY4" s="831"/>
      <c r="AZ4" s="832"/>
      <c r="BA4" s="830" t="s">
        <v>196</v>
      </c>
      <c r="BB4" s="831"/>
      <c r="BC4" s="832"/>
      <c r="BD4" s="854" t="s">
        <v>48</v>
      </c>
      <c r="BE4" s="855"/>
      <c r="BF4" s="856"/>
      <c r="BG4" s="857" t="s">
        <v>327</v>
      </c>
      <c r="BH4" s="858"/>
      <c r="BI4" s="858"/>
      <c r="BJ4" s="858"/>
      <c r="BK4" s="858"/>
      <c r="BL4" s="859"/>
      <c r="BM4" s="363"/>
      <c r="BN4" s="254" t="s">
        <v>49</v>
      </c>
    </row>
    <row r="5" spans="1:109" s="240" customFormat="1" ht="18.5" thickBot="1" x14ac:dyDescent="0.4">
      <c r="A5" s="769"/>
      <c r="B5" s="778"/>
      <c r="C5" s="767"/>
      <c r="D5" s="780"/>
      <c r="E5" s="256" t="s">
        <v>50</v>
      </c>
      <c r="F5" s="518" t="s">
        <v>51</v>
      </c>
      <c r="G5" s="257" t="s">
        <v>200</v>
      </c>
      <c r="H5" s="256" t="s">
        <v>50</v>
      </c>
      <c r="I5" s="518" t="s">
        <v>51</v>
      </c>
      <c r="J5" s="257" t="s">
        <v>200</v>
      </c>
      <c r="K5" s="256" t="s">
        <v>50</v>
      </c>
      <c r="L5" s="518" t="s">
        <v>51</v>
      </c>
      <c r="M5" s="257" t="s">
        <v>200</v>
      </c>
      <c r="N5" s="258" t="s">
        <v>50</v>
      </c>
      <c r="O5" s="521" t="s">
        <v>51</v>
      </c>
      <c r="P5" s="259" t="s">
        <v>200</v>
      </c>
      <c r="Q5" s="258" t="s">
        <v>50</v>
      </c>
      <c r="R5" s="521" t="s">
        <v>51</v>
      </c>
      <c r="S5" s="259" t="s">
        <v>200</v>
      </c>
      <c r="T5" s="260" t="s">
        <v>105</v>
      </c>
      <c r="U5" s="261" t="s">
        <v>106</v>
      </c>
      <c r="V5" s="262" t="s">
        <v>102</v>
      </c>
      <c r="W5" s="260" t="s">
        <v>105</v>
      </c>
      <c r="X5" s="261" t="s">
        <v>106</v>
      </c>
      <c r="Y5" s="262" t="s">
        <v>102</v>
      </c>
      <c r="Z5" s="260" t="s">
        <v>105</v>
      </c>
      <c r="AA5" s="261" t="s">
        <v>106</v>
      </c>
      <c r="AB5" s="262" t="s">
        <v>102</v>
      </c>
      <c r="AC5" s="530" t="s">
        <v>50</v>
      </c>
      <c r="AD5" s="531" t="s">
        <v>51</v>
      </c>
      <c r="AE5" s="532" t="s">
        <v>200</v>
      </c>
      <c r="AF5" s="263" t="s">
        <v>52</v>
      </c>
      <c r="AG5" s="518" t="s">
        <v>53</v>
      </c>
      <c r="AH5" s="257" t="s">
        <v>196</v>
      </c>
      <c r="AI5" s="256" t="s">
        <v>52</v>
      </c>
      <c r="AJ5" s="518" t="s">
        <v>53</v>
      </c>
      <c r="AK5" s="257" t="s">
        <v>196</v>
      </c>
      <c r="AL5" s="256" t="s">
        <v>52</v>
      </c>
      <c r="AM5" s="518" t="s">
        <v>53</v>
      </c>
      <c r="AN5" s="257" t="s">
        <v>196</v>
      </c>
      <c r="AO5" s="258" t="s">
        <v>52</v>
      </c>
      <c r="AP5" s="521" t="s">
        <v>53</v>
      </c>
      <c r="AQ5" s="259" t="s">
        <v>196</v>
      </c>
      <c r="AR5" s="258" t="s">
        <v>52</v>
      </c>
      <c r="AS5" s="521" t="s">
        <v>53</v>
      </c>
      <c r="AT5" s="259" t="s">
        <v>196</v>
      </c>
      <c r="AU5" s="370" t="s">
        <v>105</v>
      </c>
      <c r="AV5" s="371" t="s">
        <v>106</v>
      </c>
      <c r="AW5" s="372" t="s">
        <v>102</v>
      </c>
      <c r="AX5" s="370" t="s">
        <v>105</v>
      </c>
      <c r="AY5" s="371" t="s">
        <v>106</v>
      </c>
      <c r="AZ5" s="372" t="s">
        <v>102</v>
      </c>
      <c r="BA5" s="370" t="s">
        <v>105</v>
      </c>
      <c r="BB5" s="371" t="s">
        <v>106</v>
      </c>
      <c r="BC5" s="372" t="s">
        <v>102</v>
      </c>
      <c r="BD5" s="373" t="s">
        <v>52</v>
      </c>
      <c r="BE5" s="536" t="s">
        <v>53</v>
      </c>
      <c r="BF5" s="374" t="s">
        <v>196</v>
      </c>
      <c r="BG5" s="364" t="s">
        <v>50</v>
      </c>
      <c r="BH5" s="365" t="s">
        <v>51</v>
      </c>
      <c r="BI5" s="365" t="s">
        <v>200</v>
      </c>
      <c r="BJ5" s="365" t="s">
        <v>52</v>
      </c>
      <c r="BK5" s="365" t="s">
        <v>53</v>
      </c>
      <c r="BL5" s="366" t="s">
        <v>196</v>
      </c>
      <c r="BM5" s="366" t="s">
        <v>54</v>
      </c>
      <c r="BN5" s="255" t="s">
        <v>55</v>
      </c>
    </row>
    <row r="6" spans="1:109" s="9" customFormat="1" ht="14.5" thickBot="1" x14ac:dyDescent="0.4">
      <c r="A6" s="251"/>
      <c r="B6" s="250"/>
      <c r="C6" s="8"/>
      <c r="D6" s="31"/>
      <c r="E6" s="863"/>
      <c r="F6" s="864"/>
      <c r="G6" s="864"/>
      <c r="H6" s="863"/>
      <c r="I6" s="864"/>
      <c r="J6" s="864"/>
      <c r="K6" s="863"/>
      <c r="L6" s="864"/>
      <c r="M6" s="864"/>
      <c r="N6" s="191"/>
      <c r="O6" s="522"/>
      <c r="P6" s="192"/>
      <c r="Q6" s="865"/>
      <c r="R6" s="866"/>
      <c r="S6" s="866"/>
      <c r="T6" s="23"/>
      <c r="U6" s="24"/>
      <c r="V6" s="25"/>
      <c r="W6" s="23"/>
      <c r="X6" s="24"/>
      <c r="Y6" s="25"/>
      <c r="Z6" s="23"/>
      <c r="AA6" s="24"/>
      <c r="AB6" s="24"/>
      <c r="AC6" s="533">
        <f>GRIDS!$Y$7</f>
        <v>1.3</v>
      </c>
      <c r="AD6" s="534">
        <f>GRIDS!$Z$7</f>
        <v>1.3</v>
      </c>
      <c r="AE6" s="353">
        <f>GRIDS!$AA$7</f>
        <v>1.3</v>
      </c>
      <c r="AF6" s="867"/>
      <c r="AG6" s="867"/>
      <c r="AH6" s="867"/>
      <c r="AI6" s="103"/>
      <c r="AJ6" s="507"/>
      <c r="AK6" s="104"/>
      <c r="AL6" s="183"/>
      <c r="AM6" s="507"/>
      <c r="AN6" s="184"/>
      <c r="AO6" s="394"/>
      <c r="AP6" s="395"/>
      <c r="AQ6" s="395"/>
      <c r="AR6" s="549"/>
      <c r="AS6" s="544"/>
      <c r="AT6" s="544"/>
      <c r="AU6" s="375"/>
      <c r="AV6" s="376"/>
      <c r="AW6" s="377"/>
      <c r="AX6" s="375"/>
      <c r="AY6" s="376"/>
      <c r="AZ6" s="377"/>
      <c r="BA6" s="375"/>
      <c r="BB6" s="376"/>
      <c r="BC6" s="377"/>
      <c r="BD6" s="537">
        <f>GRIDS!$AB$7</f>
        <v>1.7</v>
      </c>
      <c r="BE6" s="538">
        <f>GRIDS!$AC$7</f>
        <v>2.5</v>
      </c>
      <c r="BF6" s="539">
        <f>GRIDS!$AD$7</f>
        <v>2.5</v>
      </c>
      <c r="BG6" s="552"/>
      <c r="BH6" s="553"/>
      <c r="BI6" s="367"/>
      <c r="BJ6" s="367"/>
      <c r="BK6" s="367"/>
      <c r="BL6" s="368"/>
      <c r="BM6" s="550">
        <f>+AC6+AD6+AE6+BD6+BE6+BF6</f>
        <v>10.600000000000001</v>
      </c>
      <c r="BN6" s="210">
        <v>10</v>
      </c>
      <c r="BO6" s="347" t="s">
        <v>170</v>
      </c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</row>
    <row r="7" spans="1:109" ht="17.5" customHeight="1" x14ac:dyDescent="0.35">
      <c r="A7" s="252"/>
      <c r="B7" s="244">
        <v>1</v>
      </c>
      <c r="C7" s="142" t="str">
        <f>VLOOKUP(B:B,'START_LIST_JUN-ELI'!C:F,2,FALSE)</f>
        <v>BLASER Nélia</v>
      </c>
      <c r="D7" s="89" t="str">
        <f>VLOOKUP(B:B,'START_LIST_JUN-ELI'!C:F,4,FALSE)</f>
        <v>GN1885</v>
      </c>
      <c r="E7" s="354">
        <v>77</v>
      </c>
      <c r="F7" s="359">
        <v>73</v>
      </c>
      <c r="G7" s="355">
        <v>70</v>
      </c>
      <c r="H7" s="354">
        <v>75</v>
      </c>
      <c r="I7" s="359">
        <v>70</v>
      </c>
      <c r="J7" s="355">
        <v>76</v>
      </c>
      <c r="K7" s="354">
        <v>80</v>
      </c>
      <c r="L7" s="359">
        <v>68</v>
      </c>
      <c r="M7" s="355">
        <v>77</v>
      </c>
      <c r="N7" s="387">
        <f>+(E7+H7+K7)/3</f>
        <v>77.333333333333329</v>
      </c>
      <c r="O7" s="525">
        <f>+(F7+I7+L7)/3</f>
        <v>70.333333333333329</v>
      </c>
      <c r="P7" s="388">
        <f>+(G7+J7+M7)/3</f>
        <v>74.333333333333329</v>
      </c>
      <c r="Q7" s="391">
        <f>+(E7+H7+K7+N7)/4</f>
        <v>77.333333333333329</v>
      </c>
      <c r="R7" s="525">
        <f>+(F7+I7+L7+O7)/4</f>
        <v>70.333333333333329</v>
      </c>
      <c r="S7" s="523">
        <f>+(G7+J7+M7+P7)/4</f>
        <v>74.333333333333329</v>
      </c>
      <c r="T7" s="378">
        <f>MAX(E7,H7,K7,N7,Q7)</f>
        <v>80</v>
      </c>
      <c r="U7" s="378">
        <f>MIN(E7,H7,K7,N7,Q7)</f>
        <v>75</v>
      </c>
      <c r="V7" s="379">
        <f>(SUM(E7,H7,K7,N7,Q7)-T7-U7)/3</f>
        <v>77.222222222222214</v>
      </c>
      <c r="W7" s="378">
        <f>MAX(F7,I7,L7,O7,R7)</f>
        <v>73</v>
      </c>
      <c r="X7" s="378">
        <f>MIN(F7,I7,L7,O7,R7)</f>
        <v>68</v>
      </c>
      <c r="Y7" s="379">
        <f>(SUM(F7,I7,L7,O7,R7)-W7-X7)/3</f>
        <v>70.222222222222214</v>
      </c>
      <c r="Z7" s="378">
        <f>MAX(G7,J7,M7,P7,S7)</f>
        <v>77</v>
      </c>
      <c r="AA7" s="378">
        <f>MIN(G7,J7,M7,P7,S7)</f>
        <v>70</v>
      </c>
      <c r="AB7" s="379">
        <f>(SUM(G7,J7,M7,P7,S7)-Z7-AA7)/3</f>
        <v>74.888888888888872</v>
      </c>
      <c r="AC7" s="380">
        <f>+V7*$AC$6</f>
        <v>100.38888888888889</v>
      </c>
      <c r="AD7" s="528">
        <f>+Y7*$AD$6</f>
        <v>91.288888888888877</v>
      </c>
      <c r="AE7" s="386">
        <f>+AB7*$AE$6</f>
        <v>97.35555555555554</v>
      </c>
      <c r="AF7" s="359">
        <v>76</v>
      </c>
      <c r="AG7" s="359">
        <v>71</v>
      </c>
      <c r="AH7" s="355">
        <v>68</v>
      </c>
      <c r="AI7" s="354">
        <v>74</v>
      </c>
      <c r="AJ7" s="359">
        <v>72</v>
      </c>
      <c r="AK7" s="355">
        <v>72</v>
      </c>
      <c r="AL7" s="354">
        <v>66</v>
      </c>
      <c r="AM7" s="359">
        <v>63</v>
      </c>
      <c r="AN7" s="355">
        <v>68</v>
      </c>
      <c r="AO7" s="391">
        <f>+(AF7+AI7+AL7)/3</f>
        <v>72</v>
      </c>
      <c r="AP7" s="543">
        <f>+(AG7+AJ7+AM7)/3</f>
        <v>68.666666666666671</v>
      </c>
      <c r="AQ7" s="545">
        <f>+(AH7+AK7+AN7)/3</f>
        <v>69.333333333333329</v>
      </c>
      <c r="AR7" s="391">
        <f>+(AF7+AI7+AL7+AO7)/4</f>
        <v>72</v>
      </c>
      <c r="AS7" s="525">
        <f>+(AG7+AJ7+AM7+AP7)/4</f>
        <v>68.666666666666671</v>
      </c>
      <c r="AT7" s="392">
        <f>+(AH7+AK7+AN7+AQ7)/4</f>
        <v>69.333333333333329</v>
      </c>
      <c r="AU7" s="547">
        <f>MAX(AF7,AI7,AL7,AO7,AR7)</f>
        <v>76</v>
      </c>
      <c r="AV7" s="378">
        <f>MIN(AF7,AI7,AL7,AO7,AR7)</f>
        <v>66</v>
      </c>
      <c r="AW7" s="379">
        <f>(SUM(AF7,AI7,AL7,AO7,AR7)-AU7-AV7)/3</f>
        <v>72.666666666666671</v>
      </c>
      <c r="AX7" s="547">
        <f>MAX(AG7,AJ7,AM7,AP7,AS7)</f>
        <v>72</v>
      </c>
      <c r="AY7" s="378">
        <f>MIN(AG7,AJ7,AM7,AP7,AS7)</f>
        <v>63</v>
      </c>
      <c r="AZ7" s="379">
        <f>(SUM(AG7,AJ7,AM7,AP7,AS7)-AX7-AY7)/3</f>
        <v>69.444444444444457</v>
      </c>
      <c r="BA7" s="378">
        <f>MAX(AH7,AK7,AN7,AQ7,AT7)</f>
        <v>72</v>
      </c>
      <c r="BB7" s="378">
        <f>MIN(AH7,AK7,AN7,AQ7,AT7)</f>
        <v>68</v>
      </c>
      <c r="BC7" s="384">
        <f>(SUM(AH7,AK7,AN7,AQ7,AT7)-BA7-BB7)/3</f>
        <v>68.888888888888872</v>
      </c>
      <c r="BD7" s="380">
        <f>+AW7*$BD$6</f>
        <v>123.53333333333333</v>
      </c>
      <c r="BE7" s="529">
        <f>+AZ7*$BE$6</f>
        <v>173.61111111111114</v>
      </c>
      <c r="BF7" s="386">
        <f>+BC7*$BF$6</f>
        <v>172.22222222222217</v>
      </c>
      <c r="BG7" s="540">
        <f t="shared" ref="BG7:BG9" si="0">+AC7</f>
        <v>100.38888888888889</v>
      </c>
      <c r="BH7" s="660">
        <f t="shared" ref="BH7:BI9" si="1">+AD7-20</f>
        <v>71.288888888888877</v>
      </c>
      <c r="BI7" s="660">
        <f t="shared" si="1"/>
        <v>77.35555555555554</v>
      </c>
      <c r="BJ7" s="541">
        <f>+BD7</f>
        <v>123.53333333333333</v>
      </c>
      <c r="BK7" s="661">
        <f t="shared" ref="BK7:BL9" si="2">+BE7-20</f>
        <v>153.61111111111114</v>
      </c>
      <c r="BL7" s="662">
        <f t="shared" si="2"/>
        <v>152.22222222222217</v>
      </c>
      <c r="BM7" s="551">
        <f>SUM(BG7:BL7)</f>
        <v>678.39999999999986</v>
      </c>
      <c r="BN7" s="211">
        <f>IFERROR(+BM7/$BM$6/$BN$6," ")</f>
        <v>6.3999999999999977</v>
      </c>
      <c r="BO7" s="98"/>
    </row>
    <row r="8" spans="1:109" x14ac:dyDescent="0.35">
      <c r="A8" s="253"/>
      <c r="B8" s="88">
        <v>2</v>
      </c>
      <c r="C8" s="91" t="str">
        <f>VLOOKUP(B:B,'START_LIST_JUN-ELI'!C:F,2,FALSE)</f>
        <v>REULET Letizia</v>
      </c>
      <c r="D8" s="115" t="str">
        <f>VLOOKUP(B:B,'START_LIST_JUN-ELI'!C:F,4,FALSE)</f>
        <v>MORG</v>
      </c>
      <c r="E8" s="354">
        <v>64</v>
      </c>
      <c r="F8" s="359">
        <v>69</v>
      </c>
      <c r="G8" s="355">
        <v>64</v>
      </c>
      <c r="H8" s="354">
        <v>71</v>
      </c>
      <c r="I8" s="359">
        <v>69</v>
      </c>
      <c r="J8" s="355">
        <v>65</v>
      </c>
      <c r="K8" s="354">
        <v>69</v>
      </c>
      <c r="L8" s="359">
        <v>65</v>
      </c>
      <c r="M8" s="355">
        <v>60</v>
      </c>
      <c r="N8" s="387">
        <f t="shared" ref="N8:N71" si="3">+(E8+H8+K8)/3</f>
        <v>68</v>
      </c>
      <c r="O8" s="526">
        <f>+(F8+I8+L8)/3</f>
        <v>67.666666666666671</v>
      </c>
      <c r="P8" s="388">
        <f>+(G8+J8+M8)/3</f>
        <v>63</v>
      </c>
      <c r="Q8" s="387">
        <f t="shared" ref="Q8:Q71" si="4">+(E8+H8+K8+N8)/4</f>
        <v>68</v>
      </c>
      <c r="R8" s="527">
        <f>+(F8+I8+L8+O8)/4</f>
        <v>67.666666666666671</v>
      </c>
      <c r="S8" s="523">
        <f>+(G8+J8+M8+P8)/4</f>
        <v>63</v>
      </c>
      <c r="T8" s="378">
        <f>MAX(E8,H8,K8,N8,Q8)</f>
        <v>71</v>
      </c>
      <c r="U8" s="378">
        <f t="shared" ref="U8:U71" si="5">MIN(E8,H8,K8,N8,Q8)</f>
        <v>64</v>
      </c>
      <c r="V8" s="379">
        <f t="shared" ref="V8:V71" si="6">(SUM(E8,H8,K8,N8,Q8)-T8-U8)/3</f>
        <v>68.333333333333329</v>
      </c>
      <c r="W8" s="378">
        <f>MAX(F8,I8,L8,O8,R8)</f>
        <v>69</v>
      </c>
      <c r="X8" s="378">
        <f>MIN(F8,I8,L8,O8,R8)</f>
        <v>65</v>
      </c>
      <c r="Y8" s="379">
        <f>(SUM(F8,I8,L8,O8,R8)-W8-X8)/3</f>
        <v>68.111111111111128</v>
      </c>
      <c r="Z8" s="378">
        <f t="shared" ref="Z8:Z71" si="7">MAX(G8,J8,M8,P8,S8)</f>
        <v>65</v>
      </c>
      <c r="AA8" s="378">
        <f t="shared" ref="AA8:AA71" si="8">MIN(G8,J8,M8,P8,S8)</f>
        <v>60</v>
      </c>
      <c r="AB8" s="379">
        <f>(SUM(G8,J8,M8,P8,S8)-Z8-AA8)/3</f>
        <v>63.333333333333336</v>
      </c>
      <c r="AC8" s="380">
        <f>+V8*$AC$6</f>
        <v>88.833333333333329</v>
      </c>
      <c r="AD8" s="528">
        <f>+Y8*$AD$6</f>
        <v>88.544444444444466</v>
      </c>
      <c r="AE8" s="386">
        <f>+AB8*$AE$6</f>
        <v>82.333333333333343</v>
      </c>
      <c r="AF8" s="359">
        <v>68</v>
      </c>
      <c r="AG8" s="359">
        <v>69</v>
      </c>
      <c r="AH8" s="355">
        <v>64</v>
      </c>
      <c r="AI8" s="354">
        <v>68</v>
      </c>
      <c r="AJ8" s="359">
        <v>73</v>
      </c>
      <c r="AK8" s="355">
        <v>70</v>
      </c>
      <c r="AL8" s="354">
        <v>70</v>
      </c>
      <c r="AM8" s="359">
        <v>68</v>
      </c>
      <c r="AN8" s="355">
        <v>67</v>
      </c>
      <c r="AO8" s="389">
        <f t="shared" ref="AO8:AO71" si="9">+(AF8+AI8+AL8)/3</f>
        <v>68.666666666666671</v>
      </c>
      <c r="AP8" s="526">
        <f>+(AG8+AJ8+AM8)/3</f>
        <v>70</v>
      </c>
      <c r="AQ8" s="523">
        <f>+(AH8+AK8+AN8)/3</f>
        <v>67</v>
      </c>
      <c r="AR8" s="389">
        <f t="shared" ref="AR8:AR71" si="10">+(AF8+AI8+AL8+AO8)/4</f>
        <v>68.666666666666671</v>
      </c>
      <c r="AS8" s="526">
        <f>+(AG8+AJ8+AM8+AP8)/4</f>
        <v>70</v>
      </c>
      <c r="AT8" s="393">
        <f t="shared" ref="AT8:AT71" si="11">+(AH8+AK8+AN8+AQ8)/4</f>
        <v>67</v>
      </c>
      <c r="AU8" s="547">
        <f>MAX(AF8,AI8,AL8,AO8,AR8)</f>
        <v>70</v>
      </c>
      <c r="AV8" s="378">
        <f t="shared" ref="AV8:AV71" si="12">MIN(AF8,AI8,AL8,AO8,AR8)</f>
        <v>68</v>
      </c>
      <c r="AW8" s="379">
        <f>(SUM(AF8,AI8,AL8,AO8,AR8)-AU8-AV8)/3</f>
        <v>68.444444444444457</v>
      </c>
      <c r="AX8" s="547">
        <f>MAX(AG8,AJ8,AM8,AP8,AS8)</f>
        <v>73</v>
      </c>
      <c r="AY8" s="378">
        <f>MIN(AG8,AJ8,AM8,AP8,AS8)</f>
        <v>68</v>
      </c>
      <c r="AZ8" s="379">
        <f>(SUM(AG8,AJ8,AM8,AP8,AS8)-AX8-AY8)/3</f>
        <v>69.666666666666671</v>
      </c>
      <c r="BA8" s="378">
        <f>MAX(AH8,AK8,AN8,AQ8,AT8)</f>
        <v>70</v>
      </c>
      <c r="BB8" s="378">
        <f>MIN(AH8,AK8,AN8,AQ8,AT8)</f>
        <v>64</v>
      </c>
      <c r="BC8" s="379">
        <f>(SUM(AH8,AK8,AN8,AQ8,AT8)-BA8-BB8)/3</f>
        <v>67</v>
      </c>
      <c r="BD8" s="380">
        <f t="shared" ref="BD8:BD71" si="13">+AW8*$BD$6</f>
        <v>116.35555555555557</v>
      </c>
      <c r="BE8" s="529">
        <f>+AZ8*$BE$6</f>
        <v>174.16666666666669</v>
      </c>
      <c r="BF8" s="386">
        <f t="shared" ref="BF8:BF71" si="14">+BC8*$BF$6</f>
        <v>167.5</v>
      </c>
      <c r="BG8" s="52">
        <f t="shared" si="0"/>
        <v>88.833333333333329</v>
      </c>
      <c r="BH8" s="649">
        <f t="shared" si="1"/>
        <v>68.544444444444466</v>
      </c>
      <c r="BI8" s="649">
        <f t="shared" si="1"/>
        <v>62.333333333333343</v>
      </c>
      <c r="BJ8" s="369">
        <f t="shared" ref="BJ8:BJ9" si="15">+BD8</f>
        <v>116.35555555555557</v>
      </c>
      <c r="BK8" s="649">
        <f t="shared" si="2"/>
        <v>154.16666666666669</v>
      </c>
      <c r="BL8" s="650">
        <f t="shared" si="2"/>
        <v>147.5</v>
      </c>
      <c r="BM8" s="542">
        <f>SUM(BG8:BL8)</f>
        <v>637.73333333333335</v>
      </c>
      <c r="BN8" s="212">
        <f>IFERROR(+BM8/$BM$6/$BN$6," ")</f>
        <v>6.0163522012578614</v>
      </c>
    </row>
    <row r="9" spans="1:109" x14ac:dyDescent="0.35">
      <c r="A9" s="253"/>
      <c r="B9" s="88">
        <v>3</v>
      </c>
      <c r="C9" s="91" t="str">
        <f>VLOOKUP(B:B,'START_LIST_JUN-ELI'!C:F,2,FALSE)</f>
        <v>ROULLIER Eva</v>
      </c>
      <c r="D9" s="115" t="str">
        <f>VLOOKUP(B:B,'START_LIST_JUN-ELI'!C:F,4,FALSE)</f>
        <v>GN1885</v>
      </c>
      <c r="E9" s="354">
        <v>61</v>
      </c>
      <c r="F9" s="359">
        <v>57</v>
      </c>
      <c r="G9" s="355">
        <v>56</v>
      </c>
      <c r="H9" s="354">
        <v>62</v>
      </c>
      <c r="I9" s="359">
        <v>61</v>
      </c>
      <c r="J9" s="355">
        <v>59</v>
      </c>
      <c r="K9" s="354">
        <v>74</v>
      </c>
      <c r="L9" s="359">
        <v>62</v>
      </c>
      <c r="M9" s="355">
        <v>60</v>
      </c>
      <c r="N9" s="387">
        <f t="shared" si="3"/>
        <v>65.666666666666671</v>
      </c>
      <c r="O9" s="526">
        <f t="shared" ref="O9:O40" si="16">+(F9+I9+L9)/3</f>
        <v>60</v>
      </c>
      <c r="P9" s="388">
        <f t="shared" ref="P9:P71" si="17">+(G9+J9+M9)/3</f>
        <v>58.333333333333336</v>
      </c>
      <c r="Q9" s="387">
        <f t="shared" si="4"/>
        <v>65.666666666666671</v>
      </c>
      <c r="R9" s="527">
        <f t="shared" ref="R9:R72" si="18">+(F9+I9+L9+O9)/4</f>
        <v>60</v>
      </c>
      <c r="S9" s="523">
        <f t="shared" ref="S9:S71" si="19">+(G9+J9+M9+P9)/4</f>
        <v>58.333333333333336</v>
      </c>
      <c r="T9" s="378">
        <f t="shared" ref="T9:T72" si="20">MAX(E9,H9,K9,N9,Q9)</f>
        <v>74</v>
      </c>
      <c r="U9" s="378">
        <f t="shared" si="5"/>
        <v>61</v>
      </c>
      <c r="V9" s="379">
        <f t="shared" si="6"/>
        <v>64.444444444444457</v>
      </c>
      <c r="W9" s="378">
        <f t="shared" ref="W9:W72" si="21">MAX(F9,I9,L9,O9,R9)</f>
        <v>62</v>
      </c>
      <c r="X9" s="378">
        <f t="shared" ref="X9:X72" si="22">MIN(F9,I9,L9,O9,R9)</f>
        <v>57</v>
      </c>
      <c r="Y9" s="379">
        <f t="shared" ref="Y9:Y72" si="23">(SUM(F9,I9,L9,O9,R9)-W9-X9)/3</f>
        <v>60.333333333333336</v>
      </c>
      <c r="Z9" s="378">
        <f t="shared" si="7"/>
        <v>60</v>
      </c>
      <c r="AA9" s="378">
        <f t="shared" si="8"/>
        <v>56</v>
      </c>
      <c r="AB9" s="379">
        <f t="shared" ref="AB9:AB71" si="24">(SUM(G9,J9,M9,P9,S9)-Z9-AA9)/3</f>
        <v>58.555555555555564</v>
      </c>
      <c r="AC9" s="380">
        <f t="shared" ref="AC9:AC72" si="25">+V9*$AC$6</f>
        <v>83.7777777777778</v>
      </c>
      <c r="AD9" s="528">
        <f t="shared" ref="AD9:AD72" si="26">+Y9*$AD$6</f>
        <v>78.433333333333337</v>
      </c>
      <c r="AE9" s="386">
        <f t="shared" ref="AE9:AE72" si="27">+AB9*$AE$6</f>
        <v>76.122222222222234</v>
      </c>
      <c r="AF9" s="359">
        <v>66</v>
      </c>
      <c r="AG9" s="359">
        <v>59</v>
      </c>
      <c r="AH9" s="355">
        <v>57</v>
      </c>
      <c r="AI9" s="354">
        <v>70</v>
      </c>
      <c r="AJ9" s="359">
        <v>64</v>
      </c>
      <c r="AK9" s="355">
        <v>65</v>
      </c>
      <c r="AL9" s="354">
        <v>63</v>
      </c>
      <c r="AM9" s="359">
        <v>54</v>
      </c>
      <c r="AN9" s="355">
        <v>54</v>
      </c>
      <c r="AO9" s="389">
        <f t="shared" si="9"/>
        <v>66.333333333333329</v>
      </c>
      <c r="AP9" s="526">
        <f t="shared" ref="AP9:AP72" si="28">+(AG9+AJ9+AM9)/3</f>
        <v>59</v>
      </c>
      <c r="AQ9" s="523">
        <f t="shared" ref="AQ9:AQ72" si="29">+(AH9+AK9+AN9)/3</f>
        <v>58.666666666666664</v>
      </c>
      <c r="AR9" s="389">
        <f t="shared" si="10"/>
        <v>66.333333333333329</v>
      </c>
      <c r="AS9" s="526">
        <f t="shared" ref="AS9:AS72" si="30">+(AG9+AJ9+AM9+AP9)/4</f>
        <v>59</v>
      </c>
      <c r="AT9" s="393">
        <f t="shared" si="11"/>
        <v>58.666666666666664</v>
      </c>
      <c r="AU9" s="547">
        <f t="shared" ref="AU9:AU71" si="31">MAX(AF9,AI9,AL9,AO9,AR9)</f>
        <v>70</v>
      </c>
      <c r="AV9" s="378">
        <f t="shared" si="12"/>
        <v>63</v>
      </c>
      <c r="AW9" s="379">
        <f t="shared" ref="AW9:AW71" si="32">(SUM(AF9,AI9,AL9,AO9,AR9)-AU9-AV9)/3</f>
        <v>66.222222222222214</v>
      </c>
      <c r="AX9" s="547">
        <f t="shared" ref="AX9:AX72" si="33">MAX(AG9,AJ9,AM9,AP9,AS9)</f>
        <v>64</v>
      </c>
      <c r="AY9" s="378">
        <f t="shared" ref="AY9:AY72" si="34">MIN(AG9,AJ9,AM9,AP9,AS9)</f>
        <v>54</v>
      </c>
      <c r="AZ9" s="379">
        <f t="shared" ref="AZ9:AZ72" si="35">(SUM(AG9,AJ9,AM9,AP9,AS9)-AX9-AY9)/3</f>
        <v>59</v>
      </c>
      <c r="BA9" s="378">
        <f t="shared" ref="BA9:BA71" si="36">MAX(AH9,AK9,AN9,AQ9,AT9)</f>
        <v>65</v>
      </c>
      <c r="BB9" s="378">
        <f t="shared" ref="BB9:BB71" si="37">MIN(AH9,AK9,AN9,AQ9,AT9)</f>
        <v>54</v>
      </c>
      <c r="BC9" s="379">
        <f t="shared" ref="BC9:BC71" si="38">(SUM(AH9,AK9,AN9,AQ9,AT9)-BA9-BB9)/3</f>
        <v>58.111111111111107</v>
      </c>
      <c r="BD9" s="380">
        <f t="shared" si="13"/>
        <v>112.57777777777775</v>
      </c>
      <c r="BE9" s="529">
        <f t="shared" ref="BE9:BE72" si="39">+AZ9*$BE$6</f>
        <v>147.5</v>
      </c>
      <c r="BF9" s="386">
        <f t="shared" si="14"/>
        <v>145.27777777777777</v>
      </c>
      <c r="BG9" s="52">
        <f t="shared" si="0"/>
        <v>83.7777777777778</v>
      </c>
      <c r="BH9" s="649">
        <f t="shared" si="1"/>
        <v>58.433333333333337</v>
      </c>
      <c r="BI9" s="649">
        <f t="shared" si="1"/>
        <v>56.122222222222234</v>
      </c>
      <c r="BJ9" s="369">
        <f t="shared" si="15"/>
        <v>112.57777777777775</v>
      </c>
      <c r="BK9" s="649">
        <f t="shared" si="2"/>
        <v>127.5</v>
      </c>
      <c r="BL9" s="650">
        <f t="shared" si="2"/>
        <v>125.27777777777777</v>
      </c>
      <c r="BM9" s="542">
        <f t="shared" ref="BM9:BM71" si="40">SUM(BG9:BL9)</f>
        <v>563.68888888888887</v>
      </c>
      <c r="BN9" s="212">
        <f>IFERROR(+BM9/$BM$6/$BN$6," ")</f>
        <v>5.317819706498951</v>
      </c>
    </row>
    <row r="10" spans="1:109" x14ac:dyDescent="0.35">
      <c r="A10" s="253"/>
      <c r="B10" s="88">
        <v>4</v>
      </c>
      <c r="C10" s="91" t="str">
        <f>VLOOKUP(B:B,'START_LIST_JUN-ELI'!C:F,2,FALSE)</f>
        <v>SCHENK Lilou</v>
      </c>
      <c r="D10" s="115" t="str">
        <f>VLOOKUP(B:B,'START_LIST_JUN-ELI'!C:F,4,FALSE)</f>
        <v>MORG</v>
      </c>
      <c r="E10" s="354">
        <v>79</v>
      </c>
      <c r="F10" s="359">
        <v>77</v>
      </c>
      <c r="G10" s="355">
        <v>73</v>
      </c>
      <c r="H10" s="354">
        <v>76</v>
      </c>
      <c r="I10" s="359">
        <v>68</v>
      </c>
      <c r="J10" s="355">
        <v>70</v>
      </c>
      <c r="K10" s="354">
        <v>82</v>
      </c>
      <c r="L10" s="359">
        <v>69</v>
      </c>
      <c r="M10" s="355">
        <v>71</v>
      </c>
      <c r="N10" s="387">
        <f t="shared" si="3"/>
        <v>79</v>
      </c>
      <c r="O10" s="526">
        <f t="shared" si="16"/>
        <v>71.333333333333329</v>
      </c>
      <c r="P10" s="388">
        <f t="shared" si="17"/>
        <v>71.333333333333329</v>
      </c>
      <c r="Q10" s="387">
        <f t="shared" si="4"/>
        <v>79</v>
      </c>
      <c r="R10" s="527">
        <f t="shared" si="18"/>
        <v>71.333333333333329</v>
      </c>
      <c r="S10" s="523">
        <f t="shared" si="19"/>
        <v>71.333333333333329</v>
      </c>
      <c r="T10" s="378">
        <f t="shared" si="20"/>
        <v>82</v>
      </c>
      <c r="U10" s="378">
        <f t="shared" si="5"/>
        <v>76</v>
      </c>
      <c r="V10" s="379">
        <f t="shared" si="6"/>
        <v>79</v>
      </c>
      <c r="W10" s="378">
        <f t="shared" si="21"/>
        <v>77</v>
      </c>
      <c r="X10" s="378">
        <f t="shared" si="22"/>
        <v>68</v>
      </c>
      <c r="Y10" s="379">
        <f t="shared" si="23"/>
        <v>70.555555555555543</v>
      </c>
      <c r="Z10" s="378">
        <f t="shared" si="7"/>
        <v>73</v>
      </c>
      <c r="AA10" s="378">
        <f t="shared" si="8"/>
        <v>70</v>
      </c>
      <c r="AB10" s="379">
        <f t="shared" si="24"/>
        <v>71.222222222222214</v>
      </c>
      <c r="AC10" s="380">
        <f t="shared" si="25"/>
        <v>102.7</v>
      </c>
      <c r="AD10" s="528">
        <f t="shared" si="26"/>
        <v>91.722222222222214</v>
      </c>
      <c r="AE10" s="386">
        <f t="shared" si="27"/>
        <v>92.588888888888889</v>
      </c>
      <c r="AF10" s="359">
        <v>77</v>
      </c>
      <c r="AG10" s="359">
        <v>74</v>
      </c>
      <c r="AH10" s="355">
        <v>76</v>
      </c>
      <c r="AI10" s="354">
        <v>85</v>
      </c>
      <c r="AJ10" s="359">
        <v>82</v>
      </c>
      <c r="AK10" s="355">
        <v>74</v>
      </c>
      <c r="AL10" s="354">
        <v>84</v>
      </c>
      <c r="AM10" s="359">
        <v>79</v>
      </c>
      <c r="AN10" s="355">
        <v>79</v>
      </c>
      <c r="AO10" s="389">
        <f t="shared" si="9"/>
        <v>82</v>
      </c>
      <c r="AP10" s="526">
        <f t="shared" si="28"/>
        <v>78.333333333333329</v>
      </c>
      <c r="AQ10" s="523">
        <f t="shared" si="29"/>
        <v>76.333333333333329</v>
      </c>
      <c r="AR10" s="389">
        <f t="shared" si="10"/>
        <v>82</v>
      </c>
      <c r="AS10" s="526">
        <f t="shared" si="30"/>
        <v>78.333333333333329</v>
      </c>
      <c r="AT10" s="393">
        <f t="shared" si="11"/>
        <v>76.333333333333329</v>
      </c>
      <c r="AU10" s="547">
        <f t="shared" si="31"/>
        <v>85</v>
      </c>
      <c r="AV10" s="378">
        <f t="shared" si="12"/>
        <v>77</v>
      </c>
      <c r="AW10" s="379">
        <f t="shared" si="32"/>
        <v>82.666666666666671</v>
      </c>
      <c r="AX10" s="547">
        <f t="shared" si="33"/>
        <v>82</v>
      </c>
      <c r="AY10" s="378">
        <f t="shared" si="34"/>
        <v>74</v>
      </c>
      <c r="AZ10" s="379">
        <f t="shared" si="35"/>
        <v>78.555555555555543</v>
      </c>
      <c r="BA10" s="378">
        <f t="shared" si="36"/>
        <v>79</v>
      </c>
      <c r="BB10" s="378">
        <f t="shared" si="37"/>
        <v>74</v>
      </c>
      <c r="BC10" s="379">
        <f t="shared" si="38"/>
        <v>76.222222222222214</v>
      </c>
      <c r="BD10" s="380">
        <f t="shared" si="13"/>
        <v>140.53333333333333</v>
      </c>
      <c r="BE10" s="529">
        <f t="shared" si="39"/>
        <v>196.38888888888886</v>
      </c>
      <c r="BF10" s="386">
        <f t="shared" si="14"/>
        <v>190.55555555555554</v>
      </c>
      <c r="BG10" s="52">
        <f t="shared" ref="BG10:BG73" si="41">+AC10</f>
        <v>102.7</v>
      </c>
      <c r="BH10" s="649">
        <f>+AD10-20</f>
        <v>71.722222222222214</v>
      </c>
      <c r="BI10" s="369">
        <f>+AE10</f>
        <v>92.588888888888889</v>
      </c>
      <c r="BJ10" s="369">
        <f>+BD10</f>
        <v>140.53333333333333</v>
      </c>
      <c r="BK10" s="649">
        <f>+BE10-20</f>
        <v>176.38888888888886</v>
      </c>
      <c r="BL10" s="554">
        <f>+BF10</f>
        <v>190.55555555555554</v>
      </c>
      <c r="BM10" s="542">
        <f>SUM(BG10:BL10)</f>
        <v>774.48888888888894</v>
      </c>
      <c r="BN10" s="212">
        <f>IFERROR(+BM10/$BM$6/$BN$6," ")</f>
        <v>7.3064989517819701</v>
      </c>
    </row>
    <row r="11" spans="1:109" x14ac:dyDescent="0.35">
      <c r="A11" s="253"/>
      <c r="B11" s="88">
        <v>5</v>
      </c>
      <c r="C11" s="91" t="str">
        <f>VLOOKUP(B:B,'START_LIST_JUN-ELI'!C:F,2,FALSE)</f>
        <v>RÜEGG Lena</v>
      </c>
      <c r="D11" s="115" t="str">
        <f>VLOOKUP(B:B,'START_LIST_JUN-ELI'!C:F,4,FALSE)</f>
        <v>ASB</v>
      </c>
      <c r="E11" s="354">
        <v>78</v>
      </c>
      <c r="F11" s="359">
        <v>78</v>
      </c>
      <c r="G11" s="355">
        <v>77</v>
      </c>
      <c r="H11" s="354">
        <v>67</v>
      </c>
      <c r="I11" s="359">
        <v>67</v>
      </c>
      <c r="J11" s="355">
        <v>74</v>
      </c>
      <c r="K11" s="354">
        <v>71</v>
      </c>
      <c r="L11" s="359">
        <v>63</v>
      </c>
      <c r="M11" s="355">
        <v>64</v>
      </c>
      <c r="N11" s="387">
        <f t="shared" si="3"/>
        <v>72</v>
      </c>
      <c r="O11" s="526">
        <f t="shared" si="16"/>
        <v>69.333333333333329</v>
      </c>
      <c r="P11" s="388">
        <f t="shared" si="17"/>
        <v>71.666666666666671</v>
      </c>
      <c r="Q11" s="387">
        <f t="shared" si="4"/>
        <v>72</v>
      </c>
      <c r="R11" s="527">
        <f t="shared" si="18"/>
        <v>69.333333333333329</v>
      </c>
      <c r="S11" s="523">
        <f t="shared" si="19"/>
        <v>71.666666666666671</v>
      </c>
      <c r="T11" s="378">
        <f t="shared" si="20"/>
        <v>78</v>
      </c>
      <c r="U11" s="378">
        <f t="shared" si="5"/>
        <v>67</v>
      </c>
      <c r="V11" s="379">
        <f t="shared" si="6"/>
        <v>71.666666666666671</v>
      </c>
      <c r="W11" s="378">
        <f t="shared" si="21"/>
        <v>78</v>
      </c>
      <c r="X11" s="378">
        <f t="shared" si="22"/>
        <v>63</v>
      </c>
      <c r="Y11" s="379">
        <f t="shared" si="23"/>
        <v>68.555555555555543</v>
      </c>
      <c r="Z11" s="378">
        <f t="shared" si="7"/>
        <v>77</v>
      </c>
      <c r="AA11" s="378">
        <f t="shared" si="8"/>
        <v>64</v>
      </c>
      <c r="AB11" s="379">
        <f t="shared" si="24"/>
        <v>72.444444444444457</v>
      </c>
      <c r="AC11" s="380">
        <f t="shared" si="25"/>
        <v>93.166666666666671</v>
      </c>
      <c r="AD11" s="528">
        <f t="shared" si="26"/>
        <v>89.122222222222206</v>
      </c>
      <c r="AE11" s="386">
        <f t="shared" si="27"/>
        <v>94.177777777777791</v>
      </c>
      <c r="AF11" s="359">
        <v>72</v>
      </c>
      <c r="AG11" s="359">
        <v>70</v>
      </c>
      <c r="AH11" s="355">
        <v>68</v>
      </c>
      <c r="AI11" s="354">
        <v>71</v>
      </c>
      <c r="AJ11" s="359">
        <v>70</v>
      </c>
      <c r="AK11" s="355">
        <v>70</v>
      </c>
      <c r="AL11" s="354">
        <v>73</v>
      </c>
      <c r="AM11" s="359">
        <v>68</v>
      </c>
      <c r="AN11" s="355">
        <v>68</v>
      </c>
      <c r="AO11" s="389">
        <f t="shared" si="9"/>
        <v>72</v>
      </c>
      <c r="AP11" s="526">
        <f t="shared" si="28"/>
        <v>69.333333333333329</v>
      </c>
      <c r="AQ11" s="523">
        <f t="shared" si="29"/>
        <v>68.666666666666671</v>
      </c>
      <c r="AR11" s="389">
        <f t="shared" si="10"/>
        <v>72</v>
      </c>
      <c r="AS11" s="526">
        <f t="shared" si="30"/>
        <v>69.333333333333329</v>
      </c>
      <c r="AT11" s="393">
        <f t="shared" si="11"/>
        <v>68.666666666666671</v>
      </c>
      <c r="AU11" s="547">
        <f t="shared" si="31"/>
        <v>73</v>
      </c>
      <c r="AV11" s="378">
        <f t="shared" si="12"/>
        <v>71</v>
      </c>
      <c r="AW11" s="379">
        <f t="shared" si="32"/>
        <v>72</v>
      </c>
      <c r="AX11" s="547">
        <f t="shared" si="33"/>
        <v>70</v>
      </c>
      <c r="AY11" s="378">
        <f t="shared" si="34"/>
        <v>68</v>
      </c>
      <c r="AZ11" s="379">
        <f t="shared" si="35"/>
        <v>69.555555555555543</v>
      </c>
      <c r="BA11" s="378">
        <f t="shared" si="36"/>
        <v>70</v>
      </c>
      <c r="BB11" s="378">
        <f t="shared" si="37"/>
        <v>68</v>
      </c>
      <c r="BC11" s="379">
        <f t="shared" si="38"/>
        <v>68.444444444444457</v>
      </c>
      <c r="BD11" s="380">
        <f t="shared" si="13"/>
        <v>122.39999999999999</v>
      </c>
      <c r="BE11" s="529">
        <f t="shared" si="39"/>
        <v>173.88888888888886</v>
      </c>
      <c r="BF11" s="386">
        <f t="shared" si="14"/>
        <v>171.11111111111114</v>
      </c>
      <c r="BG11" s="52">
        <f t="shared" si="41"/>
        <v>93.166666666666671</v>
      </c>
      <c r="BH11" s="369">
        <f>+AD11</f>
        <v>89.122222222222206</v>
      </c>
      <c r="BI11" s="369">
        <f t="shared" ref="BI11:BI73" si="42">+AE11</f>
        <v>94.177777777777791</v>
      </c>
      <c r="BJ11" s="369">
        <f t="shared" ref="BJ11:BJ73" si="43">+BD11</f>
        <v>122.39999999999999</v>
      </c>
      <c r="BK11" s="369">
        <f>+BE11</f>
        <v>173.88888888888886</v>
      </c>
      <c r="BL11" s="554">
        <f t="shared" ref="BL11:BL73" si="44">+BF11</f>
        <v>171.11111111111114</v>
      </c>
      <c r="BM11" s="542">
        <f t="shared" si="40"/>
        <v>743.86666666666656</v>
      </c>
      <c r="BN11" s="212">
        <f>IFERROR(+BM11/$BM$6/$BN$6," ")</f>
        <v>7.0176100628930795</v>
      </c>
    </row>
    <row r="12" spans="1:109" x14ac:dyDescent="0.35">
      <c r="A12" s="253"/>
      <c r="B12" s="88">
        <v>6</v>
      </c>
      <c r="C12" s="91" t="str">
        <f>VLOOKUP(B:B,'START_LIST_JUN-ELI'!C:F,2,FALSE)</f>
        <v>DUDNIK Nelli</v>
      </c>
      <c r="D12" s="115" t="str">
        <f>VLOOKUP(B:B,'START_LIST_JUN-ELI'!C:F,4,FALSE)</f>
        <v>ASB</v>
      </c>
      <c r="E12" s="354">
        <v>72</v>
      </c>
      <c r="F12" s="359">
        <v>68</v>
      </c>
      <c r="G12" s="355">
        <v>64</v>
      </c>
      <c r="H12" s="354">
        <v>73</v>
      </c>
      <c r="I12" s="359">
        <v>70</v>
      </c>
      <c r="J12" s="355">
        <v>66</v>
      </c>
      <c r="K12" s="354">
        <v>75</v>
      </c>
      <c r="L12" s="359">
        <v>64</v>
      </c>
      <c r="M12" s="355">
        <v>66</v>
      </c>
      <c r="N12" s="387">
        <f t="shared" si="3"/>
        <v>73.333333333333329</v>
      </c>
      <c r="O12" s="526">
        <f t="shared" si="16"/>
        <v>67.333333333333329</v>
      </c>
      <c r="P12" s="388">
        <f t="shared" si="17"/>
        <v>65.333333333333329</v>
      </c>
      <c r="Q12" s="387">
        <f t="shared" si="4"/>
        <v>73.333333333333329</v>
      </c>
      <c r="R12" s="527">
        <f t="shared" si="18"/>
        <v>67.333333333333329</v>
      </c>
      <c r="S12" s="523">
        <f t="shared" si="19"/>
        <v>65.333333333333329</v>
      </c>
      <c r="T12" s="378">
        <f t="shared" si="20"/>
        <v>75</v>
      </c>
      <c r="U12" s="378">
        <f t="shared" si="5"/>
        <v>72</v>
      </c>
      <c r="V12" s="379">
        <f t="shared" si="6"/>
        <v>73.222222222222214</v>
      </c>
      <c r="W12" s="378">
        <f t="shared" si="21"/>
        <v>70</v>
      </c>
      <c r="X12" s="378">
        <f t="shared" si="22"/>
        <v>64</v>
      </c>
      <c r="Y12" s="379">
        <f t="shared" si="23"/>
        <v>67.555555555555543</v>
      </c>
      <c r="Z12" s="378">
        <f t="shared" si="7"/>
        <v>66</v>
      </c>
      <c r="AA12" s="378">
        <f t="shared" si="8"/>
        <v>64</v>
      </c>
      <c r="AB12" s="379">
        <f t="shared" si="24"/>
        <v>65.555555555555543</v>
      </c>
      <c r="AC12" s="380">
        <f t="shared" si="25"/>
        <v>95.188888888888883</v>
      </c>
      <c r="AD12" s="528">
        <f t="shared" si="26"/>
        <v>87.822222222222209</v>
      </c>
      <c r="AE12" s="386">
        <f t="shared" si="27"/>
        <v>85.222222222222214</v>
      </c>
      <c r="AF12" s="359">
        <v>74</v>
      </c>
      <c r="AG12" s="359">
        <v>68</v>
      </c>
      <c r="AH12" s="355">
        <v>61</v>
      </c>
      <c r="AI12" s="354">
        <v>73</v>
      </c>
      <c r="AJ12" s="359">
        <v>66</v>
      </c>
      <c r="AK12" s="355">
        <v>64</v>
      </c>
      <c r="AL12" s="354">
        <v>74</v>
      </c>
      <c r="AM12" s="359">
        <v>73</v>
      </c>
      <c r="AN12" s="355">
        <v>70</v>
      </c>
      <c r="AO12" s="389">
        <f t="shared" si="9"/>
        <v>73.666666666666671</v>
      </c>
      <c r="AP12" s="526">
        <f t="shared" si="28"/>
        <v>69</v>
      </c>
      <c r="AQ12" s="523">
        <f t="shared" si="29"/>
        <v>65</v>
      </c>
      <c r="AR12" s="389">
        <f t="shared" si="10"/>
        <v>73.666666666666671</v>
      </c>
      <c r="AS12" s="526">
        <f t="shared" si="30"/>
        <v>69</v>
      </c>
      <c r="AT12" s="393">
        <f t="shared" si="11"/>
        <v>65</v>
      </c>
      <c r="AU12" s="547">
        <f t="shared" si="31"/>
        <v>74</v>
      </c>
      <c r="AV12" s="378">
        <f t="shared" si="12"/>
        <v>73</v>
      </c>
      <c r="AW12" s="379">
        <f t="shared" si="32"/>
        <v>73.777777777777786</v>
      </c>
      <c r="AX12" s="547">
        <f t="shared" si="33"/>
        <v>73</v>
      </c>
      <c r="AY12" s="378">
        <f t="shared" si="34"/>
        <v>66</v>
      </c>
      <c r="AZ12" s="379">
        <f t="shared" si="35"/>
        <v>68.666666666666671</v>
      </c>
      <c r="BA12" s="378">
        <f t="shared" si="36"/>
        <v>70</v>
      </c>
      <c r="BB12" s="378">
        <f t="shared" si="37"/>
        <v>61</v>
      </c>
      <c r="BC12" s="379">
        <f t="shared" si="38"/>
        <v>64.666666666666671</v>
      </c>
      <c r="BD12" s="380">
        <f t="shared" si="13"/>
        <v>125.42222222222223</v>
      </c>
      <c r="BE12" s="529">
        <f t="shared" si="39"/>
        <v>171.66666666666669</v>
      </c>
      <c r="BF12" s="386">
        <f t="shared" si="14"/>
        <v>161.66666666666669</v>
      </c>
      <c r="BG12" s="52">
        <f t="shared" si="41"/>
        <v>95.188888888888883</v>
      </c>
      <c r="BH12" s="369">
        <f t="shared" ref="BH12:BH73" si="45">+AD12</f>
        <v>87.822222222222209</v>
      </c>
      <c r="BI12" s="369">
        <f t="shared" si="42"/>
        <v>85.222222222222214</v>
      </c>
      <c r="BJ12" s="649">
        <f>+BD12-20</f>
        <v>105.42222222222223</v>
      </c>
      <c r="BK12" s="369">
        <f t="shared" ref="BK12:BK73" si="46">+BE12</f>
        <v>171.66666666666669</v>
      </c>
      <c r="BL12" s="554">
        <f t="shared" si="44"/>
        <v>161.66666666666669</v>
      </c>
      <c r="BM12" s="542">
        <f t="shared" si="40"/>
        <v>706.98888888888882</v>
      </c>
      <c r="BN12" s="212">
        <f t="shared" ref="BN12:BN75" si="47">IFERROR(+BM12/$BM$6/$BN$6," ")</f>
        <v>6.66970649895178</v>
      </c>
    </row>
    <row r="13" spans="1:109" x14ac:dyDescent="0.35">
      <c r="A13" s="253"/>
      <c r="B13" s="88">
        <v>7</v>
      </c>
      <c r="C13" s="91" t="str">
        <f>VLOOKUP(B:B,'START_LIST_JUN-ELI'!C:F,2,FALSE)</f>
        <v>AESCHBACHER Anna-Sophia</v>
      </c>
      <c r="D13" s="115" t="str">
        <f>VLOOKUP(B:B,'START_LIST_JUN-ELI'!C:F,4,FALSE)</f>
        <v>ASB</v>
      </c>
      <c r="E13" s="354">
        <v>84</v>
      </c>
      <c r="F13" s="359">
        <v>81</v>
      </c>
      <c r="G13" s="355">
        <v>79</v>
      </c>
      <c r="H13" s="354">
        <v>74</v>
      </c>
      <c r="I13" s="359">
        <v>77</v>
      </c>
      <c r="J13" s="355">
        <v>75</v>
      </c>
      <c r="K13" s="354">
        <v>78</v>
      </c>
      <c r="L13" s="359">
        <v>66</v>
      </c>
      <c r="M13" s="355">
        <v>61</v>
      </c>
      <c r="N13" s="387">
        <f t="shared" si="3"/>
        <v>78.666666666666671</v>
      </c>
      <c r="O13" s="526">
        <f t="shared" si="16"/>
        <v>74.666666666666671</v>
      </c>
      <c r="P13" s="388">
        <f t="shared" si="17"/>
        <v>71.666666666666671</v>
      </c>
      <c r="Q13" s="387">
        <f t="shared" si="4"/>
        <v>78.666666666666671</v>
      </c>
      <c r="R13" s="527">
        <f t="shared" si="18"/>
        <v>74.666666666666671</v>
      </c>
      <c r="S13" s="523">
        <f t="shared" si="19"/>
        <v>71.666666666666671</v>
      </c>
      <c r="T13" s="378">
        <f t="shared" si="20"/>
        <v>84</v>
      </c>
      <c r="U13" s="378">
        <f t="shared" si="5"/>
        <v>74</v>
      </c>
      <c r="V13" s="379">
        <f t="shared" si="6"/>
        <v>78.444444444444457</v>
      </c>
      <c r="W13" s="378">
        <f t="shared" si="21"/>
        <v>81</v>
      </c>
      <c r="X13" s="378">
        <f t="shared" si="22"/>
        <v>66</v>
      </c>
      <c r="Y13" s="379">
        <f t="shared" si="23"/>
        <v>75.444444444444457</v>
      </c>
      <c r="Z13" s="378">
        <f t="shared" si="7"/>
        <v>79</v>
      </c>
      <c r="AA13" s="378">
        <f t="shared" si="8"/>
        <v>61</v>
      </c>
      <c r="AB13" s="379">
        <f t="shared" si="24"/>
        <v>72.777777777777786</v>
      </c>
      <c r="AC13" s="380">
        <f t="shared" si="25"/>
        <v>101.9777777777778</v>
      </c>
      <c r="AD13" s="528">
        <f t="shared" si="26"/>
        <v>98.077777777777797</v>
      </c>
      <c r="AE13" s="386">
        <f t="shared" si="27"/>
        <v>94.611111111111128</v>
      </c>
      <c r="AF13" s="359">
        <v>72</v>
      </c>
      <c r="AG13" s="359">
        <v>71</v>
      </c>
      <c r="AH13" s="355">
        <v>69</v>
      </c>
      <c r="AI13" s="354">
        <v>88</v>
      </c>
      <c r="AJ13" s="359">
        <v>79</v>
      </c>
      <c r="AK13" s="355">
        <v>78</v>
      </c>
      <c r="AL13" s="354">
        <v>87</v>
      </c>
      <c r="AM13" s="359">
        <v>78</v>
      </c>
      <c r="AN13" s="355">
        <v>77</v>
      </c>
      <c r="AO13" s="389">
        <f t="shared" si="9"/>
        <v>82.333333333333329</v>
      </c>
      <c r="AP13" s="526">
        <f t="shared" si="28"/>
        <v>76</v>
      </c>
      <c r="AQ13" s="523">
        <f t="shared" si="29"/>
        <v>74.666666666666671</v>
      </c>
      <c r="AR13" s="389">
        <f t="shared" si="10"/>
        <v>82.333333333333329</v>
      </c>
      <c r="AS13" s="526">
        <f t="shared" si="30"/>
        <v>76</v>
      </c>
      <c r="AT13" s="393">
        <f t="shared" si="11"/>
        <v>74.666666666666671</v>
      </c>
      <c r="AU13" s="547">
        <f t="shared" si="31"/>
        <v>88</v>
      </c>
      <c r="AV13" s="378">
        <f t="shared" si="12"/>
        <v>72</v>
      </c>
      <c r="AW13" s="379">
        <f t="shared" si="32"/>
        <v>83.888888888888872</v>
      </c>
      <c r="AX13" s="547">
        <f t="shared" si="33"/>
        <v>79</v>
      </c>
      <c r="AY13" s="378">
        <f t="shared" si="34"/>
        <v>71</v>
      </c>
      <c r="AZ13" s="379">
        <f t="shared" si="35"/>
        <v>76.666666666666671</v>
      </c>
      <c r="BA13" s="378">
        <f t="shared" si="36"/>
        <v>78</v>
      </c>
      <c r="BB13" s="378">
        <f t="shared" si="37"/>
        <v>69</v>
      </c>
      <c r="BC13" s="379">
        <f t="shared" si="38"/>
        <v>75.444444444444457</v>
      </c>
      <c r="BD13" s="380">
        <f t="shared" si="13"/>
        <v>142.61111111111109</v>
      </c>
      <c r="BE13" s="529">
        <f t="shared" si="39"/>
        <v>191.66666666666669</v>
      </c>
      <c r="BF13" s="386">
        <f t="shared" si="14"/>
        <v>188.61111111111114</v>
      </c>
      <c r="BG13" s="52">
        <f t="shared" si="41"/>
        <v>101.9777777777778</v>
      </c>
      <c r="BH13" s="649">
        <f>+AD13-20</f>
        <v>78.077777777777797</v>
      </c>
      <c r="BI13" s="649">
        <f>+AE13-20</f>
        <v>74.611111111111128</v>
      </c>
      <c r="BJ13" s="369">
        <f t="shared" si="43"/>
        <v>142.61111111111109</v>
      </c>
      <c r="BK13" s="649">
        <f>+BE13-20</f>
        <v>171.66666666666669</v>
      </c>
      <c r="BL13" s="650">
        <f>+BF13-20</f>
        <v>168.61111111111114</v>
      </c>
      <c r="BM13" s="542">
        <f t="shared" si="40"/>
        <v>737.55555555555566</v>
      </c>
      <c r="BN13" s="212">
        <f t="shared" si="47"/>
        <v>6.9580712788259955</v>
      </c>
    </row>
    <row r="14" spans="1:109" x14ac:dyDescent="0.35">
      <c r="A14" s="253"/>
      <c r="B14" s="88">
        <v>8</v>
      </c>
      <c r="C14" s="91" t="str">
        <f>VLOOKUP(B:B,'START_LIST_JUN-ELI'!C:F,2,FALSE)</f>
        <v>CASATI Greta</v>
      </c>
      <c r="D14" s="115" t="str">
        <f>VLOOKUP(B:B,'START_LIST_JUN-ELI'!C:F,4,FALSE)</f>
        <v>LUG</v>
      </c>
      <c r="E14" s="354">
        <v>73</v>
      </c>
      <c r="F14" s="359">
        <v>64</v>
      </c>
      <c r="G14" s="355">
        <v>57</v>
      </c>
      <c r="H14" s="354">
        <v>76</v>
      </c>
      <c r="I14" s="359">
        <v>74</v>
      </c>
      <c r="J14" s="355">
        <v>74</v>
      </c>
      <c r="K14" s="354">
        <v>65</v>
      </c>
      <c r="L14" s="359">
        <v>61</v>
      </c>
      <c r="M14" s="355">
        <v>64</v>
      </c>
      <c r="N14" s="387">
        <f t="shared" si="3"/>
        <v>71.333333333333329</v>
      </c>
      <c r="O14" s="526">
        <f t="shared" si="16"/>
        <v>66.333333333333329</v>
      </c>
      <c r="P14" s="388">
        <f t="shared" si="17"/>
        <v>65</v>
      </c>
      <c r="Q14" s="387">
        <f t="shared" si="4"/>
        <v>71.333333333333329</v>
      </c>
      <c r="R14" s="527">
        <f t="shared" si="18"/>
        <v>66.333333333333329</v>
      </c>
      <c r="S14" s="523">
        <f t="shared" si="19"/>
        <v>65</v>
      </c>
      <c r="T14" s="378">
        <f t="shared" si="20"/>
        <v>76</v>
      </c>
      <c r="U14" s="378">
        <f t="shared" si="5"/>
        <v>65</v>
      </c>
      <c r="V14" s="379">
        <f t="shared" si="6"/>
        <v>71.888888888888872</v>
      </c>
      <c r="W14" s="378">
        <f t="shared" si="21"/>
        <v>74</v>
      </c>
      <c r="X14" s="378">
        <f t="shared" si="22"/>
        <v>61</v>
      </c>
      <c r="Y14" s="379">
        <f t="shared" si="23"/>
        <v>65.555555555555543</v>
      </c>
      <c r="Z14" s="378">
        <f t="shared" si="7"/>
        <v>74</v>
      </c>
      <c r="AA14" s="378">
        <f t="shared" si="8"/>
        <v>57</v>
      </c>
      <c r="AB14" s="379">
        <f t="shared" si="24"/>
        <v>64.666666666666671</v>
      </c>
      <c r="AC14" s="380">
        <f t="shared" si="25"/>
        <v>93.455555555555534</v>
      </c>
      <c r="AD14" s="528">
        <f t="shared" si="26"/>
        <v>85.222222222222214</v>
      </c>
      <c r="AE14" s="386">
        <f t="shared" si="27"/>
        <v>84.066666666666677</v>
      </c>
      <c r="AF14" s="359">
        <v>77</v>
      </c>
      <c r="AG14" s="359">
        <v>70</v>
      </c>
      <c r="AH14" s="355">
        <v>63</v>
      </c>
      <c r="AI14" s="354">
        <v>83</v>
      </c>
      <c r="AJ14" s="359">
        <v>69</v>
      </c>
      <c r="AK14" s="355">
        <v>65</v>
      </c>
      <c r="AL14" s="354">
        <v>85</v>
      </c>
      <c r="AM14" s="359">
        <v>73</v>
      </c>
      <c r="AN14" s="355">
        <v>71</v>
      </c>
      <c r="AO14" s="389">
        <f t="shared" si="9"/>
        <v>81.666666666666671</v>
      </c>
      <c r="AP14" s="526">
        <f t="shared" si="28"/>
        <v>70.666666666666671</v>
      </c>
      <c r="AQ14" s="523">
        <f t="shared" si="29"/>
        <v>66.333333333333329</v>
      </c>
      <c r="AR14" s="389">
        <f t="shared" si="10"/>
        <v>81.666666666666671</v>
      </c>
      <c r="AS14" s="526">
        <f t="shared" si="30"/>
        <v>70.666666666666671</v>
      </c>
      <c r="AT14" s="393">
        <f t="shared" si="11"/>
        <v>66.333333333333329</v>
      </c>
      <c r="AU14" s="547">
        <f t="shared" si="31"/>
        <v>85</v>
      </c>
      <c r="AV14" s="378">
        <f t="shared" si="12"/>
        <v>77</v>
      </c>
      <c r="AW14" s="379">
        <f t="shared" si="32"/>
        <v>82.111111111111128</v>
      </c>
      <c r="AX14" s="547">
        <f t="shared" si="33"/>
        <v>73</v>
      </c>
      <c r="AY14" s="378">
        <f t="shared" si="34"/>
        <v>69</v>
      </c>
      <c r="AZ14" s="379">
        <f t="shared" si="35"/>
        <v>70.444444444444457</v>
      </c>
      <c r="BA14" s="378">
        <f t="shared" si="36"/>
        <v>71</v>
      </c>
      <c r="BB14" s="378">
        <f t="shared" si="37"/>
        <v>63</v>
      </c>
      <c r="BC14" s="379">
        <f t="shared" si="38"/>
        <v>65.888888888888872</v>
      </c>
      <c r="BD14" s="380">
        <f t="shared" si="13"/>
        <v>139.5888888888889</v>
      </c>
      <c r="BE14" s="529">
        <f t="shared" si="39"/>
        <v>176.11111111111114</v>
      </c>
      <c r="BF14" s="386">
        <f t="shared" si="14"/>
        <v>164.72222222222217</v>
      </c>
      <c r="BG14" s="52">
        <f t="shared" si="41"/>
        <v>93.455555555555534</v>
      </c>
      <c r="BH14" s="649">
        <f>+AD14-20</f>
        <v>65.222222222222214</v>
      </c>
      <c r="BI14" s="649">
        <f>+AE14-20</f>
        <v>64.066666666666677</v>
      </c>
      <c r="BJ14" s="649">
        <f>+BD14-20</f>
        <v>119.5888888888889</v>
      </c>
      <c r="BK14" s="649">
        <f>+BE14-20</f>
        <v>156.11111111111114</v>
      </c>
      <c r="BL14" s="650">
        <f>+BF14-20</f>
        <v>144.72222222222217</v>
      </c>
      <c r="BM14" s="542">
        <f t="shared" si="40"/>
        <v>643.16666666666663</v>
      </c>
      <c r="BN14" s="212">
        <f t="shared" si="47"/>
        <v>6.0676100628930802</v>
      </c>
    </row>
    <row r="15" spans="1:109" x14ac:dyDescent="0.35">
      <c r="A15" s="253"/>
      <c r="B15" s="88">
        <v>9</v>
      </c>
      <c r="C15" s="91" t="str">
        <f>VLOOKUP(B:B,'START_LIST_JUN-ELI'!C:F,2,FALSE)</f>
        <v>ZUCCHETTO Chiara</v>
      </c>
      <c r="D15" s="115" t="str">
        <f>VLOOKUP(B:B,'START_LIST_JUN-ELI'!C:F,4,FALSE)</f>
        <v>GN1885</v>
      </c>
      <c r="E15" s="354">
        <v>74</v>
      </c>
      <c r="F15" s="359">
        <v>72</v>
      </c>
      <c r="G15" s="355">
        <v>76</v>
      </c>
      <c r="H15" s="354">
        <v>75</v>
      </c>
      <c r="I15" s="359">
        <v>76</v>
      </c>
      <c r="J15" s="355">
        <v>76</v>
      </c>
      <c r="K15" s="354">
        <v>73</v>
      </c>
      <c r="L15" s="359">
        <v>68</v>
      </c>
      <c r="M15" s="355">
        <v>66</v>
      </c>
      <c r="N15" s="387">
        <f t="shared" si="3"/>
        <v>74</v>
      </c>
      <c r="O15" s="526">
        <f t="shared" si="16"/>
        <v>72</v>
      </c>
      <c r="P15" s="388">
        <f t="shared" si="17"/>
        <v>72.666666666666671</v>
      </c>
      <c r="Q15" s="387">
        <f t="shared" si="4"/>
        <v>74</v>
      </c>
      <c r="R15" s="527">
        <f t="shared" si="18"/>
        <v>72</v>
      </c>
      <c r="S15" s="523">
        <f t="shared" si="19"/>
        <v>72.666666666666671</v>
      </c>
      <c r="T15" s="378">
        <f t="shared" si="20"/>
        <v>75</v>
      </c>
      <c r="U15" s="378">
        <f t="shared" si="5"/>
        <v>73</v>
      </c>
      <c r="V15" s="379">
        <f t="shared" si="6"/>
        <v>74</v>
      </c>
      <c r="W15" s="378">
        <f t="shared" si="21"/>
        <v>76</v>
      </c>
      <c r="X15" s="378">
        <f t="shared" si="22"/>
        <v>68</v>
      </c>
      <c r="Y15" s="379">
        <f t="shared" si="23"/>
        <v>72</v>
      </c>
      <c r="Z15" s="378">
        <f t="shared" si="7"/>
        <v>76</v>
      </c>
      <c r="AA15" s="378">
        <f t="shared" si="8"/>
        <v>66</v>
      </c>
      <c r="AB15" s="379">
        <f t="shared" si="24"/>
        <v>73.777777777777786</v>
      </c>
      <c r="AC15" s="380">
        <f t="shared" si="25"/>
        <v>96.2</v>
      </c>
      <c r="AD15" s="528">
        <f t="shared" si="26"/>
        <v>93.600000000000009</v>
      </c>
      <c r="AE15" s="386">
        <f t="shared" si="27"/>
        <v>95.911111111111126</v>
      </c>
      <c r="AF15" s="359">
        <v>70</v>
      </c>
      <c r="AG15" s="359">
        <v>69</v>
      </c>
      <c r="AH15" s="355">
        <v>67</v>
      </c>
      <c r="AI15" s="354">
        <v>82</v>
      </c>
      <c r="AJ15" s="359">
        <v>76</v>
      </c>
      <c r="AK15" s="355">
        <v>73</v>
      </c>
      <c r="AL15" s="354">
        <v>76</v>
      </c>
      <c r="AM15" s="359">
        <v>76</v>
      </c>
      <c r="AN15" s="355">
        <v>74</v>
      </c>
      <c r="AO15" s="389">
        <f t="shared" si="9"/>
        <v>76</v>
      </c>
      <c r="AP15" s="526">
        <f t="shared" si="28"/>
        <v>73.666666666666671</v>
      </c>
      <c r="AQ15" s="523">
        <f t="shared" si="29"/>
        <v>71.333333333333329</v>
      </c>
      <c r="AR15" s="389">
        <f t="shared" si="10"/>
        <v>76</v>
      </c>
      <c r="AS15" s="526">
        <f t="shared" si="30"/>
        <v>73.666666666666671</v>
      </c>
      <c r="AT15" s="393">
        <f t="shared" si="11"/>
        <v>71.333333333333329</v>
      </c>
      <c r="AU15" s="547">
        <f t="shared" si="31"/>
        <v>82</v>
      </c>
      <c r="AV15" s="378">
        <f t="shared" si="12"/>
        <v>70</v>
      </c>
      <c r="AW15" s="379">
        <f t="shared" si="32"/>
        <v>76</v>
      </c>
      <c r="AX15" s="547">
        <f t="shared" si="33"/>
        <v>76</v>
      </c>
      <c r="AY15" s="378">
        <f t="shared" si="34"/>
        <v>69</v>
      </c>
      <c r="AZ15" s="379">
        <f t="shared" si="35"/>
        <v>74.444444444444457</v>
      </c>
      <c r="BA15" s="378">
        <f t="shared" si="36"/>
        <v>74</v>
      </c>
      <c r="BB15" s="378">
        <f t="shared" si="37"/>
        <v>67</v>
      </c>
      <c r="BC15" s="379">
        <f t="shared" si="38"/>
        <v>71.888888888888872</v>
      </c>
      <c r="BD15" s="380">
        <f t="shared" si="13"/>
        <v>129.19999999999999</v>
      </c>
      <c r="BE15" s="529">
        <f t="shared" si="39"/>
        <v>186.11111111111114</v>
      </c>
      <c r="BF15" s="386">
        <f t="shared" si="14"/>
        <v>179.72222222222217</v>
      </c>
      <c r="BG15" s="52">
        <f t="shared" si="41"/>
        <v>96.2</v>
      </c>
      <c r="BH15" s="369">
        <f t="shared" si="45"/>
        <v>93.600000000000009</v>
      </c>
      <c r="BI15" s="369">
        <f t="shared" si="42"/>
        <v>95.911111111111126</v>
      </c>
      <c r="BJ15" s="369">
        <f t="shared" si="43"/>
        <v>129.19999999999999</v>
      </c>
      <c r="BK15" s="369">
        <f t="shared" si="46"/>
        <v>186.11111111111114</v>
      </c>
      <c r="BL15" s="554">
        <f t="shared" si="44"/>
        <v>179.72222222222217</v>
      </c>
      <c r="BM15" s="542">
        <f t="shared" si="40"/>
        <v>780.74444444444441</v>
      </c>
      <c r="BN15" s="212">
        <f t="shared" si="47"/>
        <v>7.3655136268343799</v>
      </c>
    </row>
    <row r="16" spans="1:109" x14ac:dyDescent="0.35">
      <c r="A16" s="253"/>
      <c r="B16" s="88">
        <v>10</v>
      </c>
      <c r="C16" s="91" t="str">
        <f>VLOOKUP(B:B,'START_LIST_JUN-ELI'!C:F,2,FALSE)</f>
        <v>HASLER Yael</v>
      </c>
      <c r="D16" s="115" t="str">
        <f>VLOOKUP(B:B,'START_LIST_JUN-ELI'!C:F,4,FALSE)</f>
        <v>ASB</v>
      </c>
      <c r="E16" s="354">
        <v>75</v>
      </c>
      <c r="F16" s="359">
        <v>78</v>
      </c>
      <c r="G16" s="355">
        <v>74</v>
      </c>
      <c r="H16" s="354">
        <v>80</v>
      </c>
      <c r="I16" s="359">
        <v>81</v>
      </c>
      <c r="J16" s="355">
        <v>84</v>
      </c>
      <c r="K16" s="354">
        <v>81</v>
      </c>
      <c r="L16" s="359">
        <v>80</v>
      </c>
      <c r="M16" s="355">
        <v>81</v>
      </c>
      <c r="N16" s="387">
        <f t="shared" si="3"/>
        <v>78.666666666666671</v>
      </c>
      <c r="O16" s="526">
        <f t="shared" si="16"/>
        <v>79.666666666666671</v>
      </c>
      <c r="P16" s="388">
        <f t="shared" si="17"/>
        <v>79.666666666666671</v>
      </c>
      <c r="Q16" s="387">
        <f t="shared" si="4"/>
        <v>78.666666666666671</v>
      </c>
      <c r="R16" s="527">
        <f t="shared" si="18"/>
        <v>79.666666666666671</v>
      </c>
      <c r="S16" s="523">
        <f t="shared" si="19"/>
        <v>79.666666666666671</v>
      </c>
      <c r="T16" s="378">
        <f t="shared" si="20"/>
        <v>81</v>
      </c>
      <c r="U16" s="378">
        <f t="shared" si="5"/>
        <v>75</v>
      </c>
      <c r="V16" s="379">
        <f t="shared" si="6"/>
        <v>79.111111111111128</v>
      </c>
      <c r="W16" s="378">
        <f t="shared" si="21"/>
        <v>81</v>
      </c>
      <c r="X16" s="378">
        <f t="shared" si="22"/>
        <v>78</v>
      </c>
      <c r="Y16" s="379">
        <f t="shared" si="23"/>
        <v>79.777777777777786</v>
      </c>
      <c r="Z16" s="378">
        <f t="shared" si="7"/>
        <v>84</v>
      </c>
      <c r="AA16" s="378">
        <f t="shared" si="8"/>
        <v>74</v>
      </c>
      <c r="AB16" s="379">
        <f t="shared" si="24"/>
        <v>80.111111111111128</v>
      </c>
      <c r="AC16" s="380">
        <f t="shared" si="25"/>
        <v>102.84444444444448</v>
      </c>
      <c r="AD16" s="528">
        <f t="shared" si="26"/>
        <v>103.71111111111112</v>
      </c>
      <c r="AE16" s="386">
        <f t="shared" si="27"/>
        <v>104.14444444444447</v>
      </c>
      <c r="AF16" s="359">
        <v>76</v>
      </c>
      <c r="AG16" s="359">
        <v>75</v>
      </c>
      <c r="AH16" s="355">
        <v>74</v>
      </c>
      <c r="AI16" s="354">
        <v>85</v>
      </c>
      <c r="AJ16" s="359">
        <v>72</v>
      </c>
      <c r="AK16" s="355">
        <v>70</v>
      </c>
      <c r="AL16" s="354">
        <v>83</v>
      </c>
      <c r="AM16" s="359">
        <v>76</v>
      </c>
      <c r="AN16" s="355">
        <v>77</v>
      </c>
      <c r="AO16" s="389">
        <f t="shared" si="9"/>
        <v>81.333333333333329</v>
      </c>
      <c r="AP16" s="526">
        <f t="shared" si="28"/>
        <v>74.333333333333329</v>
      </c>
      <c r="AQ16" s="523">
        <f t="shared" si="29"/>
        <v>73.666666666666671</v>
      </c>
      <c r="AR16" s="389">
        <f t="shared" si="10"/>
        <v>81.333333333333329</v>
      </c>
      <c r="AS16" s="526">
        <f t="shared" si="30"/>
        <v>74.333333333333329</v>
      </c>
      <c r="AT16" s="393">
        <f t="shared" si="11"/>
        <v>73.666666666666671</v>
      </c>
      <c r="AU16" s="547">
        <f t="shared" si="31"/>
        <v>85</v>
      </c>
      <c r="AV16" s="378">
        <f t="shared" si="12"/>
        <v>76</v>
      </c>
      <c r="AW16" s="379">
        <f t="shared" si="32"/>
        <v>81.888888888888872</v>
      </c>
      <c r="AX16" s="547">
        <f t="shared" si="33"/>
        <v>76</v>
      </c>
      <c r="AY16" s="378">
        <f t="shared" si="34"/>
        <v>72</v>
      </c>
      <c r="AZ16" s="379">
        <f t="shared" si="35"/>
        <v>74.555555555555543</v>
      </c>
      <c r="BA16" s="378">
        <f t="shared" si="36"/>
        <v>77</v>
      </c>
      <c r="BB16" s="378">
        <f t="shared" si="37"/>
        <v>70</v>
      </c>
      <c r="BC16" s="379">
        <f t="shared" si="38"/>
        <v>73.777777777777786</v>
      </c>
      <c r="BD16" s="380">
        <f t="shared" si="13"/>
        <v>139.21111111111108</v>
      </c>
      <c r="BE16" s="529">
        <f t="shared" si="39"/>
        <v>186.38888888888886</v>
      </c>
      <c r="BF16" s="386">
        <f t="shared" si="14"/>
        <v>184.44444444444446</v>
      </c>
      <c r="BG16" s="52">
        <f t="shared" si="41"/>
        <v>102.84444444444448</v>
      </c>
      <c r="BH16" s="369">
        <f t="shared" si="45"/>
        <v>103.71111111111112</v>
      </c>
      <c r="BI16" s="369">
        <f t="shared" si="42"/>
        <v>104.14444444444447</v>
      </c>
      <c r="BJ16" s="369">
        <f t="shared" si="43"/>
        <v>139.21111111111108</v>
      </c>
      <c r="BK16" s="369">
        <f t="shared" si="46"/>
        <v>186.38888888888886</v>
      </c>
      <c r="BL16" s="554">
        <f t="shared" si="44"/>
        <v>184.44444444444446</v>
      </c>
      <c r="BM16" s="542">
        <f t="shared" si="40"/>
        <v>820.74444444444441</v>
      </c>
      <c r="BN16" s="212">
        <f t="shared" si="47"/>
        <v>7.7428721174004185</v>
      </c>
    </row>
    <row r="17" spans="1:66" x14ac:dyDescent="0.35">
      <c r="A17" s="253"/>
      <c r="B17" s="88">
        <v>11</v>
      </c>
      <c r="C17" s="91" t="str">
        <f>VLOOKUP(B:B,'START_LIST_JUN-ELI'!C:F,2,FALSE)</f>
        <v>MICHEL Aimée</v>
      </c>
      <c r="D17" s="115" t="str">
        <f>VLOOKUP(B:B,'START_LIST_JUN-ELI'!C:F,4,FALSE)</f>
        <v>ASB</v>
      </c>
      <c r="E17" s="354">
        <v>83</v>
      </c>
      <c r="F17" s="359">
        <v>84</v>
      </c>
      <c r="G17" s="355">
        <v>82</v>
      </c>
      <c r="H17" s="354">
        <v>80</v>
      </c>
      <c r="I17" s="359">
        <v>80</v>
      </c>
      <c r="J17" s="355">
        <v>84</v>
      </c>
      <c r="K17" s="354">
        <v>83</v>
      </c>
      <c r="L17" s="359">
        <v>78</v>
      </c>
      <c r="M17" s="355">
        <v>85</v>
      </c>
      <c r="N17" s="387">
        <f t="shared" si="3"/>
        <v>82</v>
      </c>
      <c r="O17" s="526">
        <f t="shared" si="16"/>
        <v>80.666666666666671</v>
      </c>
      <c r="P17" s="388">
        <f t="shared" si="17"/>
        <v>83.666666666666671</v>
      </c>
      <c r="Q17" s="387">
        <f t="shared" si="4"/>
        <v>82</v>
      </c>
      <c r="R17" s="527">
        <f t="shared" si="18"/>
        <v>80.666666666666671</v>
      </c>
      <c r="S17" s="523">
        <f t="shared" si="19"/>
        <v>83.666666666666671</v>
      </c>
      <c r="T17" s="378">
        <f t="shared" si="20"/>
        <v>83</v>
      </c>
      <c r="U17" s="378">
        <f t="shared" si="5"/>
        <v>80</v>
      </c>
      <c r="V17" s="379">
        <f t="shared" si="6"/>
        <v>82.333333333333329</v>
      </c>
      <c r="W17" s="378">
        <f t="shared" si="21"/>
        <v>84</v>
      </c>
      <c r="X17" s="378">
        <f t="shared" si="22"/>
        <v>78</v>
      </c>
      <c r="Y17" s="379">
        <f t="shared" si="23"/>
        <v>80.444444444444457</v>
      </c>
      <c r="Z17" s="378">
        <f t="shared" si="7"/>
        <v>85</v>
      </c>
      <c r="AA17" s="378">
        <f t="shared" si="8"/>
        <v>82</v>
      </c>
      <c r="AB17" s="379">
        <f t="shared" si="24"/>
        <v>83.777777777777786</v>
      </c>
      <c r="AC17" s="380">
        <f t="shared" si="25"/>
        <v>107.03333333333333</v>
      </c>
      <c r="AD17" s="528">
        <f t="shared" si="26"/>
        <v>104.5777777777778</v>
      </c>
      <c r="AE17" s="386">
        <f t="shared" si="27"/>
        <v>108.91111111111113</v>
      </c>
      <c r="AF17" s="359">
        <v>73</v>
      </c>
      <c r="AG17" s="359">
        <v>70</v>
      </c>
      <c r="AH17" s="355">
        <v>69</v>
      </c>
      <c r="AI17" s="354">
        <v>80</v>
      </c>
      <c r="AJ17" s="359">
        <v>80</v>
      </c>
      <c r="AK17" s="355">
        <v>75</v>
      </c>
      <c r="AL17" s="354">
        <v>86</v>
      </c>
      <c r="AM17" s="359">
        <v>75</v>
      </c>
      <c r="AN17" s="355">
        <v>74</v>
      </c>
      <c r="AO17" s="389">
        <f t="shared" si="9"/>
        <v>79.666666666666671</v>
      </c>
      <c r="AP17" s="526">
        <f t="shared" si="28"/>
        <v>75</v>
      </c>
      <c r="AQ17" s="523">
        <f t="shared" si="29"/>
        <v>72.666666666666671</v>
      </c>
      <c r="AR17" s="389">
        <f t="shared" si="10"/>
        <v>79.666666666666671</v>
      </c>
      <c r="AS17" s="526">
        <f t="shared" si="30"/>
        <v>75</v>
      </c>
      <c r="AT17" s="393">
        <f t="shared" si="11"/>
        <v>72.666666666666671</v>
      </c>
      <c r="AU17" s="547">
        <f t="shared" si="31"/>
        <v>86</v>
      </c>
      <c r="AV17" s="378">
        <f t="shared" si="12"/>
        <v>73</v>
      </c>
      <c r="AW17" s="379">
        <f t="shared" si="32"/>
        <v>79.777777777777786</v>
      </c>
      <c r="AX17" s="547">
        <f t="shared" si="33"/>
        <v>80</v>
      </c>
      <c r="AY17" s="378">
        <f t="shared" si="34"/>
        <v>70</v>
      </c>
      <c r="AZ17" s="379">
        <f t="shared" si="35"/>
        <v>75</v>
      </c>
      <c r="BA17" s="378">
        <f t="shared" si="36"/>
        <v>75</v>
      </c>
      <c r="BB17" s="378">
        <f t="shared" si="37"/>
        <v>69</v>
      </c>
      <c r="BC17" s="379">
        <f t="shared" si="38"/>
        <v>73.111111111111128</v>
      </c>
      <c r="BD17" s="380">
        <f t="shared" si="13"/>
        <v>135.62222222222223</v>
      </c>
      <c r="BE17" s="529">
        <f t="shared" si="39"/>
        <v>187.5</v>
      </c>
      <c r="BF17" s="386">
        <f t="shared" si="14"/>
        <v>182.77777777777783</v>
      </c>
      <c r="BG17" s="52">
        <f t="shared" si="41"/>
        <v>107.03333333333333</v>
      </c>
      <c r="BH17" s="369">
        <f t="shared" si="45"/>
        <v>104.5777777777778</v>
      </c>
      <c r="BI17" s="369">
        <f t="shared" si="42"/>
        <v>108.91111111111113</v>
      </c>
      <c r="BJ17" s="369">
        <f t="shared" si="43"/>
        <v>135.62222222222223</v>
      </c>
      <c r="BK17" s="369">
        <f t="shared" si="46"/>
        <v>187.5</v>
      </c>
      <c r="BL17" s="554">
        <f t="shared" si="44"/>
        <v>182.77777777777783</v>
      </c>
      <c r="BM17" s="542">
        <f t="shared" si="40"/>
        <v>826.42222222222233</v>
      </c>
      <c r="BN17" s="212">
        <f t="shared" si="47"/>
        <v>7.7964360587002091</v>
      </c>
    </row>
    <row r="18" spans="1:66" x14ac:dyDescent="0.35">
      <c r="A18" s="253"/>
      <c r="B18" s="88">
        <v>12</v>
      </c>
      <c r="C18" s="91" t="str">
        <f>VLOOKUP(B:B,'START_LIST_JUN-ELI'!C:F,2,FALSE)</f>
        <v>NAKOURI Sofia</v>
      </c>
      <c r="D18" s="115" t="str">
        <f>VLOOKUP(B:B,'START_LIST_JUN-ELI'!C:F,4,FALSE)</f>
        <v>VA</v>
      </c>
      <c r="E18" s="354">
        <v>62</v>
      </c>
      <c r="F18" s="359">
        <v>59</v>
      </c>
      <c r="G18" s="355">
        <v>52</v>
      </c>
      <c r="H18" s="354">
        <v>63</v>
      </c>
      <c r="I18" s="359">
        <v>63</v>
      </c>
      <c r="J18" s="355">
        <v>61</v>
      </c>
      <c r="K18" s="354">
        <v>63</v>
      </c>
      <c r="L18" s="359">
        <v>60</v>
      </c>
      <c r="M18" s="355">
        <v>57</v>
      </c>
      <c r="N18" s="387">
        <f t="shared" si="3"/>
        <v>62.666666666666664</v>
      </c>
      <c r="O18" s="526">
        <f t="shared" si="16"/>
        <v>60.666666666666664</v>
      </c>
      <c r="P18" s="388">
        <f t="shared" si="17"/>
        <v>56.666666666666664</v>
      </c>
      <c r="Q18" s="387">
        <f t="shared" si="4"/>
        <v>62.666666666666664</v>
      </c>
      <c r="R18" s="527">
        <f t="shared" si="18"/>
        <v>60.666666666666664</v>
      </c>
      <c r="S18" s="523">
        <f t="shared" si="19"/>
        <v>56.666666666666664</v>
      </c>
      <c r="T18" s="378">
        <f t="shared" si="20"/>
        <v>63</v>
      </c>
      <c r="U18" s="378">
        <f t="shared" si="5"/>
        <v>62</v>
      </c>
      <c r="V18" s="379">
        <f t="shared" si="6"/>
        <v>62.777777777777771</v>
      </c>
      <c r="W18" s="378">
        <f t="shared" si="21"/>
        <v>63</v>
      </c>
      <c r="X18" s="378">
        <f t="shared" si="22"/>
        <v>59</v>
      </c>
      <c r="Y18" s="379">
        <f t="shared" si="23"/>
        <v>60.444444444444436</v>
      </c>
      <c r="Z18" s="378">
        <f t="shared" si="7"/>
        <v>61</v>
      </c>
      <c r="AA18" s="378">
        <f t="shared" si="8"/>
        <v>52</v>
      </c>
      <c r="AB18" s="379">
        <f t="shared" si="24"/>
        <v>56.777777777777771</v>
      </c>
      <c r="AC18" s="380">
        <f t="shared" si="25"/>
        <v>81.6111111111111</v>
      </c>
      <c r="AD18" s="528">
        <f t="shared" si="26"/>
        <v>78.577777777777769</v>
      </c>
      <c r="AE18" s="386">
        <f t="shared" si="27"/>
        <v>73.811111111111103</v>
      </c>
      <c r="AF18" s="359">
        <v>60</v>
      </c>
      <c r="AG18" s="359">
        <v>55</v>
      </c>
      <c r="AH18" s="355">
        <v>52</v>
      </c>
      <c r="AI18" s="354">
        <v>63</v>
      </c>
      <c r="AJ18" s="359">
        <v>62</v>
      </c>
      <c r="AK18" s="355">
        <v>57</v>
      </c>
      <c r="AL18" s="354">
        <v>62</v>
      </c>
      <c r="AM18" s="359">
        <v>63</v>
      </c>
      <c r="AN18" s="355">
        <v>57</v>
      </c>
      <c r="AO18" s="389">
        <f t="shared" si="9"/>
        <v>61.666666666666664</v>
      </c>
      <c r="AP18" s="526">
        <f t="shared" si="28"/>
        <v>60</v>
      </c>
      <c r="AQ18" s="523">
        <f t="shared" si="29"/>
        <v>55.333333333333336</v>
      </c>
      <c r="AR18" s="389">
        <f t="shared" si="10"/>
        <v>61.666666666666664</v>
      </c>
      <c r="AS18" s="526">
        <f t="shared" si="30"/>
        <v>60</v>
      </c>
      <c r="AT18" s="393">
        <f t="shared" si="11"/>
        <v>55.333333333333336</v>
      </c>
      <c r="AU18" s="547">
        <f t="shared" si="31"/>
        <v>63</v>
      </c>
      <c r="AV18" s="378">
        <f t="shared" si="12"/>
        <v>60</v>
      </c>
      <c r="AW18" s="379">
        <f t="shared" si="32"/>
        <v>61.777777777777771</v>
      </c>
      <c r="AX18" s="547">
        <f t="shared" si="33"/>
        <v>63</v>
      </c>
      <c r="AY18" s="378">
        <f t="shared" si="34"/>
        <v>55</v>
      </c>
      <c r="AZ18" s="379">
        <f t="shared" si="35"/>
        <v>60.666666666666664</v>
      </c>
      <c r="BA18" s="378">
        <f t="shared" si="36"/>
        <v>57</v>
      </c>
      <c r="BB18" s="378">
        <f t="shared" si="37"/>
        <v>52</v>
      </c>
      <c r="BC18" s="379">
        <f t="shared" si="38"/>
        <v>55.888888888888893</v>
      </c>
      <c r="BD18" s="380">
        <f t="shared" si="13"/>
        <v>105.02222222222221</v>
      </c>
      <c r="BE18" s="529">
        <f t="shared" si="39"/>
        <v>151.66666666666666</v>
      </c>
      <c r="BF18" s="386">
        <f t="shared" si="14"/>
        <v>139.72222222222223</v>
      </c>
      <c r="BG18" s="52">
        <f t="shared" si="41"/>
        <v>81.6111111111111</v>
      </c>
      <c r="BH18" s="649">
        <f>+AD18-20</f>
        <v>58.577777777777769</v>
      </c>
      <c r="BI18" s="649">
        <f>+AE18-20</f>
        <v>53.811111111111103</v>
      </c>
      <c r="BJ18" s="649">
        <f>+BD18-20</f>
        <v>85.022222222222211</v>
      </c>
      <c r="BK18" s="649">
        <f>+BE18-20</f>
        <v>131.66666666666666</v>
      </c>
      <c r="BL18" s="650">
        <f>+BF18-20</f>
        <v>119.72222222222223</v>
      </c>
      <c r="BM18" s="542">
        <f t="shared" si="40"/>
        <v>530.41111111111104</v>
      </c>
      <c r="BN18" s="212">
        <f t="shared" si="47"/>
        <v>5.0038784067085942</v>
      </c>
    </row>
    <row r="19" spans="1:66" x14ac:dyDescent="0.35">
      <c r="A19" s="253"/>
      <c r="B19" s="88">
        <v>13</v>
      </c>
      <c r="C19" s="91" t="str">
        <f>VLOOKUP(B:B,'START_LIST_JUN-ELI'!C:F,2,FALSE)</f>
        <v>PÄFFGEN Siri Charlotte</v>
      </c>
      <c r="D19" s="115" t="str">
        <f>VLOOKUP(B:B,'START_LIST_JUN-ELI'!C:F,4,FALSE)</f>
        <v>ASB</v>
      </c>
      <c r="E19" s="354">
        <v>74</v>
      </c>
      <c r="F19" s="359">
        <v>72</v>
      </c>
      <c r="G19" s="355">
        <v>70</v>
      </c>
      <c r="H19" s="354">
        <v>75</v>
      </c>
      <c r="I19" s="359">
        <v>76</v>
      </c>
      <c r="J19" s="355">
        <v>73</v>
      </c>
      <c r="K19" s="354">
        <v>70</v>
      </c>
      <c r="L19" s="359">
        <v>67</v>
      </c>
      <c r="M19" s="355">
        <v>63</v>
      </c>
      <c r="N19" s="387">
        <f t="shared" si="3"/>
        <v>73</v>
      </c>
      <c r="O19" s="526">
        <f t="shared" si="16"/>
        <v>71.666666666666671</v>
      </c>
      <c r="P19" s="388">
        <f t="shared" si="17"/>
        <v>68.666666666666671</v>
      </c>
      <c r="Q19" s="387">
        <f t="shared" si="4"/>
        <v>73</v>
      </c>
      <c r="R19" s="527">
        <f t="shared" si="18"/>
        <v>71.666666666666671</v>
      </c>
      <c r="S19" s="523">
        <f t="shared" si="19"/>
        <v>68.666666666666671</v>
      </c>
      <c r="T19" s="378">
        <f t="shared" si="20"/>
        <v>75</v>
      </c>
      <c r="U19" s="378">
        <f t="shared" si="5"/>
        <v>70</v>
      </c>
      <c r="V19" s="379">
        <f t="shared" si="6"/>
        <v>73.333333333333329</v>
      </c>
      <c r="W19" s="378">
        <f t="shared" si="21"/>
        <v>76</v>
      </c>
      <c r="X19" s="378">
        <f t="shared" si="22"/>
        <v>67</v>
      </c>
      <c r="Y19" s="379">
        <f t="shared" si="23"/>
        <v>71.777777777777786</v>
      </c>
      <c r="Z19" s="378">
        <f t="shared" si="7"/>
        <v>73</v>
      </c>
      <c r="AA19" s="378">
        <f t="shared" si="8"/>
        <v>63</v>
      </c>
      <c r="AB19" s="379">
        <f t="shared" si="24"/>
        <v>69.111111111111128</v>
      </c>
      <c r="AC19" s="380">
        <f t="shared" si="25"/>
        <v>95.333333333333329</v>
      </c>
      <c r="AD19" s="528">
        <f t="shared" si="26"/>
        <v>93.311111111111131</v>
      </c>
      <c r="AE19" s="386">
        <f t="shared" si="27"/>
        <v>89.844444444444477</v>
      </c>
      <c r="AF19" s="359">
        <v>73</v>
      </c>
      <c r="AG19" s="359">
        <v>67</v>
      </c>
      <c r="AH19" s="355">
        <v>62</v>
      </c>
      <c r="AI19" s="354">
        <v>75</v>
      </c>
      <c r="AJ19" s="359">
        <v>68</v>
      </c>
      <c r="AK19" s="355">
        <v>60</v>
      </c>
      <c r="AL19" s="354">
        <v>75</v>
      </c>
      <c r="AM19" s="359">
        <v>61</v>
      </c>
      <c r="AN19" s="355">
        <v>64</v>
      </c>
      <c r="AO19" s="389">
        <f t="shared" si="9"/>
        <v>74.333333333333329</v>
      </c>
      <c r="AP19" s="526">
        <f t="shared" si="28"/>
        <v>65.333333333333329</v>
      </c>
      <c r="AQ19" s="523">
        <f t="shared" si="29"/>
        <v>62</v>
      </c>
      <c r="AR19" s="389">
        <f t="shared" si="10"/>
        <v>74.333333333333329</v>
      </c>
      <c r="AS19" s="526">
        <f t="shared" si="30"/>
        <v>65.333333333333329</v>
      </c>
      <c r="AT19" s="393">
        <f t="shared" si="11"/>
        <v>62</v>
      </c>
      <c r="AU19" s="547">
        <f t="shared" si="31"/>
        <v>75</v>
      </c>
      <c r="AV19" s="378">
        <f t="shared" si="12"/>
        <v>73</v>
      </c>
      <c r="AW19" s="379">
        <f t="shared" si="32"/>
        <v>74.555555555555543</v>
      </c>
      <c r="AX19" s="547">
        <f t="shared" si="33"/>
        <v>68</v>
      </c>
      <c r="AY19" s="378">
        <f t="shared" si="34"/>
        <v>61</v>
      </c>
      <c r="AZ19" s="379">
        <f t="shared" si="35"/>
        <v>65.888888888888872</v>
      </c>
      <c r="BA19" s="378">
        <f t="shared" si="36"/>
        <v>64</v>
      </c>
      <c r="BB19" s="378">
        <f t="shared" si="37"/>
        <v>60</v>
      </c>
      <c r="BC19" s="379">
        <f t="shared" si="38"/>
        <v>62</v>
      </c>
      <c r="BD19" s="380">
        <f t="shared" si="13"/>
        <v>126.74444444444443</v>
      </c>
      <c r="BE19" s="529">
        <f t="shared" si="39"/>
        <v>164.72222222222217</v>
      </c>
      <c r="BF19" s="386">
        <f t="shared" si="14"/>
        <v>155</v>
      </c>
      <c r="BG19" s="52">
        <f t="shared" si="41"/>
        <v>95.333333333333329</v>
      </c>
      <c r="BH19" s="369">
        <f t="shared" si="45"/>
        <v>93.311111111111131</v>
      </c>
      <c r="BI19" s="649">
        <f>+AE19-20</f>
        <v>69.844444444444477</v>
      </c>
      <c r="BJ19" s="369">
        <f t="shared" si="43"/>
        <v>126.74444444444443</v>
      </c>
      <c r="BK19" s="369">
        <f t="shared" si="46"/>
        <v>164.72222222222217</v>
      </c>
      <c r="BL19" s="650">
        <f>+BF19-20</f>
        <v>135</v>
      </c>
      <c r="BM19" s="542">
        <f t="shared" si="40"/>
        <v>684.95555555555552</v>
      </c>
      <c r="BN19" s="212">
        <f t="shared" si="47"/>
        <v>6.4618448637316543</v>
      </c>
    </row>
    <row r="20" spans="1:66" x14ac:dyDescent="0.35">
      <c r="A20" s="253"/>
      <c r="B20" s="88">
        <v>14</v>
      </c>
      <c r="C20" s="91" t="str">
        <f>VLOOKUP(B:B,'START_LIST_JUN-ELI'!C:F,2,FALSE)</f>
        <v>MARCLAY Iris</v>
      </c>
      <c r="D20" s="115" t="str">
        <f>VLOOKUP(B:B,'START_LIST_JUN-ELI'!C:F,4,FALSE)</f>
        <v>GN1885</v>
      </c>
      <c r="E20" s="354">
        <v>76</v>
      </c>
      <c r="F20" s="359">
        <v>78</v>
      </c>
      <c r="G20" s="355">
        <v>77</v>
      </c>
      <c r="H20" s="354">
        <v>74</v>
      </c>
      <c r="I20" s="359">
        <v>76</v>
      </c>
      <c r="J20" s="355">
        <v>72</v>
      </c>
      <c r="K20" s="354">
        <v>82</v>
      </c>
      <c r="L20" s="359">
        <v>80</v>
      </c>
      <c r="M20" s="355">
        <v>81</v>
      </c>
      <c r="N20" s="387">
        <f t="shared" si="3"/>
        <v>77.333333333333329</v>
      </c>
      <c r="O20" s="526">
        <f t="shared" si="16"/>
        <v>78</v>
      </c>
      <c r="P20" s="388">
        <f t="shared" si="17"/>
        <v>76.666666666666671</v>
      </c>
      <c r="Q20" s="387">
        <f t="shared" si="4"/>
        <v>77.333333333333329</v>
      </c>
      <c r="R20" s="527">
        <f t="shared" si="18"/>
        <v>78</v>
      </c>
      <c r="S20" s="523">
        <f t="shared" si="19"/>
        <v>76.666666666666671</v>
      </c>
      <c r="T20" s="378">
        <f t="shared" si="20"/>
        <v>82</v>
      </c>
      <c r="U20" s="378">
        <f t="shared" si="5"/>
        <v>74</v>
      </c>
      <c r="V20" s="379">
        <f t="shared" si="6"/>
        <v>76.888888888888872</v>
      </c>
      <c r="W20" s="378">
        <f t="shared" si="21"/>
        <v>80</v>
      </c>
      <c r="X20" s="378">
        <f t="shared" si="22"/>
        <v>76</v>
      </c>
      <c r="Y20" s="379">
        <f t="shared" si="23"/>
        <v>78</v>
      </c>
      <c r="Z20" s="378">
        <f t="shared" si="7"/>
        <v>81</v>
      </c>
      <c r="AA20" s="378">
        <f t="shared" si="8"/>
        <v>72</v>
      </c>
      <c r="AB20" s="379">
        <f t="shared" si="24"/>
        <v>76.777777777777786</v>
      </c>
      <c r="AC20" s="380">
        <f t="shared" si="25"/>
        <v>99.955555555555534</v>
      </c>
      <c r="AD20" s="528">
        <f t="shared" si="26"/>
        <v>101.4</v>
      </c>
      <c r="AE20" s="386">
        <f t="shared" si="27"/>
        <v>99.811111111111131</v>
      </c>
      <c r="AF20" s="359">
        <v>76</v>
      </c>
      <c r="AG20" s="359">
        <v>73</v>
      </c>
      <c r="AH20" s="355">
        <v>62</v>
      </c>
      <c r="AI20" s="354">
        <v>83</v>
      </c>
      <c r="AJ20" s="359">
        <v>80</v>
      </c>
      <c r="AK20" s="355">
        <v>64</v>
      </c>
      <c r="AL20" s="354">
        <v>76</v>
      </c>
      <c r="AM20" s="359">
        <v>73</v>
      </c>
      <c r="AN20" s="355">
        <v>68</v>
      </c>
      <c r="AO20" s="389">
        <f t="shared" si="9"/>
        <v>78.333333333333329</v>
      </c>
      <c r="AP20" s="526">
        <f t="shared" si="28"/>
        <v>75.333333333333329</v>
      </c>
      <c r="AQ20" s="523">
        <f t="shared" si="29"/>
        <v>64.666666666666671</v>
      </c>
      <c r="AR20" s="389">
        <f t="shared" si="10"/>
        <v>78.333333333333329</v>
      </c>
      <c r="AS20" s="526">
        <f t="shared" si="30"/>
        <v>75.333333333333329</v>
      </c>
      <c r="AT20" s="393">
        <f t="shared" si="11"/>
        <v>64.666666666666671</v>
      </c>
      <c r="AU20" s="547">
        <f t="shared" si="31"/>
        <v>83</v>
      </c>
      <c r="AV20" s="378">
        <f t="shared" si="12"/>
        <v>76</v>
      </c>
      <c r="AW20" s="379">
        <f t="shared" si="32"/>
        <v>77.555555555555543</v>
      </c>
      <c r="AX20" s="547">
        <f t="shared" si="33"/>
        <v>80</v>
      </c>
      <c r="AY20" s="378">
        <f t="shared" si="34"/>
        <v>73</v>
      </c>
      <c r="AZ20" s="379">
        <f t="shared" si="35"/>
        <v>74.555555555555543</v>
      </c>
      <c r="BA20" s="378">
        <f t="shared" si="36"/>
        <v>68</v>
      </c>
      <c r="BB20" s="378">
        <f t="shared" si="37"/>
        <v>62</v>
      </c>
      <c r="BC20" s="379">
        <f t="shared" si="38"/>
        <v>64.444444444444457</v>
      </c>
      <c r="BD20" s="380">
        <f t="shared" si="13"/>
        <v>131.84444444444441</v>
      </c>
      <c r="BE20" s="529">
        <f t="shared" si="39"/>
        <v>186.38888888888886</v>
      </c>
      <c r="BF20" s="386">
        <f t="shared" si="14"/>
        <v>161.11111111111114</v>
      </c>
      <c r="BG20" s="52">
        <f t="shared" si="41"/>
        <v>99.955555555555534</v>
      </c>
      <c r="BH20" s="649">
        <f>+AD20-20</f>
        <v>81.400000000000006</v>
      </c>
      <c r="BI20" s="369">
        <f t="shared" si="42"/>
        <v>99.811111111111131</v>
      </c>
      <c r="BJ20" s="369">
        <f t="shared" si="43"/>
        <v>131.84444444444441</v>
      </c>
      <c r="BK20" s="649">
        <f>+BE20-20</f>
        <v>166.38888888888886</v>
      </c>
      <c r="BL20" s="650">
        <f>+BF20-20</f>
        <v>141.11111111111114</v>
      </c>
      <c r="BM20" s="542">
        <f t="shared" si="40"/>
        <v>720.51111111111095</v>
      </c>
      <c r="BN20" s="212">
        <f t="shared" si="47"/>
        <v>6.7972746331236875</v>
      </c>
    </row>
    <row r="21" spans="1:66" x14ac:dyDescent="0.35">
      <c r="A21" s="253"/>
      <c r="B21" s="88">
        <v>15</v>
      </c>
      <c r="C21" s="91" t="str">
        <f>VLOOKUP(B:B,'START_LIST_JUN-ELI'!C:F,2,FALSE)</f>
        <v>HEIZMANN Lana</v>
      </c>
      <c r="D21" s="115" t="str">
        <f>VLOOKUP(B:B,'START_LIST_JUN-ELI'!C:F,4,FALSE)</f>
        <v>MORG</v>
      </c>
      <c r="E21" s="354">
        <v>83</v>
      </c>
      <c r="F21" s="359">
        <v>81</v>
      </c>
      <c r="G21" s="355">
        <v>79</v>
      </c>
      <c r="H21" s="354">
        <v>78</v>
      </c>
      <c r="I21" s="359">
        <v>78</v>
      </c>
      <c r="J21" s="355">
        <v>78</v>
      </c>
      <c r="K21" s="354">
        <v>84</v>
      </c>
      <c r="L21" s="359">
        <v>83</v>
      </c>
      <c r="M21" s="355">
        <v>85</v>
      </c>
      <c r="N21" s="387">
        <f t="shared" si="3"/>
        <v>81.666666666666671</v>
      </c>
      <c r="O21" s="526">
        <f t="shared" si="16"/>
        <v>80.666666666666671</v>
      </c>
      <c r="P21" s="388">
        <f t="shared" si="17"/>
        <v>80.666666666666671</v>
      </c>
      <c r="Q21" s="387">
        <f t="shared" si="4"/>
        <v>81.666666666666671</v>
      </c>
      <c r="R21" s="527">
        <f t="shared" si="18"/>
        <v>80.666666666666671</v>
      </c>
      <c r="S21" s="523">
        <f t="shared" si="19"/>
        <v>80.666666666666671</v>
      </c>
      <c r="T21" s="378">
        <f t="shared" si="20"/>
        <v>84</v>
      </c>
      <c r="U21" s="378">
        <f t="shared" si="5"/>
        <v>78</v>
      </c>
      <c r="V21" s="379">
        <f t="shared" si="6"/>
        <v>82.111111111111128</v>
      </c>
      <c r="W21" s="378">
        <f t="shared" si="21"/>
        <v>83</v>
      </c>
      <c r="X21" s="378">
        <f t="shared" si="22"/>
        <v>78</v>
      </c>
      <c r="Y21" s="379">
        <f t="shared" si="23"/>
        <v>80.777777777777786</v>
      </c>
      <c r="Z21" s="378">
        <f t="shared" si="7"/>
        <v>85</v>
      </c>
      <c r="AA21" s="378">
        <f t="shared" si="8"/>
        <v>78</v>
      </c>
      <c r="AB21" s="379">
        <f t="shared" si="24"/>
        <v>80.111111111111128</v>
      </c>
      <c r="AC21" s="380">
        <f t="shared" si="25"/>
        <v>106.74444444444447</v>
      </c>
      <c r="AD21" s="528">
        <f t="shared" si="26"/>
        <v>105.01111111111112</v>
      </c>
      <c r="AE21" s="386">
        <f t="shared" si="27"/>
        <v>104.14444444444447</v>
      </c>
      <c r="AF21" s="359">
        <v>80</v>
      </c>
      <c r="AG21" s="359">
        <v>78</v>
      </c>
      <c r="AH21" s="355">
        <v>75</v>
      </c>
      <c r="AI21" s="354">
        <v>90</v>
      </c>
      <c r="AJ21" s="359">
        <v>76</v>
      </c>
      <c r="AK21" s="355">
        <v>83</v>
      </c>
      <c r="AL21" s="354">
        <v>86</v>
      </c>
      <c r="AM21" s="359">
        <v>81</v>
      </c>
      <c r="AN21" s="355">
        <v>83</v>
      </c>
      <c r="AO21" s="389">
        <f t="shared" si="9"/>
        <v>85.333333333333329</v>
      </c>
      <c r="AP21" s="526">
        <f t="shared" si="28"/>
        <v>78.333333333333329</v>
      </c>
      <c r="AQ21" s="523">
        <f t="shared" si="29"/>
        <v>80.333333333333329</v>
      </c>
      <c r="AR21" s="389">
        <f t="shared" si="10"/>
        <v>85.333333333333329</v>
      </c>
      <c r="AS21" s="526">
        <f t="shared" si="30"/>
        <v>78.333333333333329</v>
      </c>
      <c r="AT21" s="393">
        <f t="shared" si="11"/>
        <v>80.333333333333329</v>
      </c>
      <c r="AU21" s="547">
        <f t="shared" si="31"/>
        <v>90</v>
      </c>
      <c r="AV21" s="378">
        <f t="shared" si="12"/>
        <v>80</v>
      </c>
      <c r="AW21" s="379">
        <f t="shared" si="32"/>
        <v>85.555555555555543</v>
      </c>
      <c r="AX21" s="547">
        <f t="shared" si="33"/>
        <v>81</v>
      </c>
      <c r="AY21" s="378">
        <f t="shared" si="34"/>
        <v>76</v>
      </c>
      <c r="AZ21" s="379">
        <f t="shared" si="35"/>
        <v>78.222222222222214</v>
      </c>
      <c r="BA21" s="378">
        <f t="shared" si="36"/>
        <v>83</v>
      </c>
      <c r="BB21" s="378">
        <f t="shared" si="37"/>
        <v>75</v>
      </c>
      <c r="BC21" s="379">
        <f t="shared" si="38"/>
        <v>81.222222222222214</v>
      </c>
      <c r="BD21" s="380">
        <f t="shared" si="13"/>
        <v>145.44444444444443</v>
      </c>
      <c r="BE21" s="529">
        <f t="shared" si="39"/>
        <v>195.55555555555554</v>
      </c>
      <c r="BF21" s="386">
        <f t="shared" si="14"/>
        <v>203.05555555555554</v>
      </c>
      <c r="BG21" s="52">
        <f t="shared" si="41"/>
        <v>106.74444444444447</v>
      </c>
      <c r="BH21" s="369">
        <f t="shared" si="45"/>
        <v>105.01111111111112</v>
      </c>
      <c r="BI21" s="369">
        <f t="shared" si="42"/>
        <v>104.14444444444447</v>
      </c>
      <c r="BJ21" s="369">
        <f t="shared" si="43"/>
        <v>145.44444444444443</v>
      </c>
      <c r="BK21" s="369">
        <f t="shared" si="46"/>
        <v>195.55555555555554</v>
      </c>
      <c r="BL21" s="554">
        <f t="shared" si="44"/>
        <v>203.05555555555554</v>
      </c>
      <c r="BM21" s="542">
        <f t="shared" si="40"/>
        <v>859.95555555555563</v>
      </c>
      <c r="BN21" s="212">
        <f t="shared" si="47"/>
        <v>8.1127882599580712</v>
      </c>
    </row>
    <row r="22" spans="1:66" x14ac:dyDescent="0.35">
      <c r="A22" s="253"/>
      <c r="B22" s="88">
        <v>16</v>
      </c>
      <c r="C22" s="91" t="str">
        <f>VLOOKUP(B:B,'START_LIST_JUN-ELI'!C:F,2,FALSE)</f>
        <v>KRONAUER Daria</v>
      </c>
      <c r="D22" s="115" t="str">
        <f>VLOOKUP(B:B,'START_LIST_JUN-ELI'!C:F,4,FALSE)</f>
        <v>LNZ</v>
      </c>
      <c r="E22" s="354">
        <v>74</v>
      </c>
      <c r="F22" s="359">
        <v>76</v>
      </c>
      <c r="G22" s="355">
        <v>78</v>
      </c>
      <c r="H22" s="354">
        <v>77</v>
      </c>
      <c r="I22" s="359">
        <v>77</v>
      </c>
      <c r="J22" s="355">
        <v>76</v>
      </c>
      <c r="K22" s="354">
        <v>68</v>
      </c>
      <c r="L22" s="359">
        <v>69</v>
      </c>
      <c r="M22" s="355">
        <v>72</v>
      </c>
      <c r="N22" s="387">
        <f t="shared" si="3"/>
        <v>73</v>
      </c>
      <c r="O22" s="526">
        <f t="shared" si="16"/>
        <v>74</v>
      </c>
      <c r="P22" s="388">
        <f t="shared" si="17"/>
        <v>75.333333333333329</v>
      </c>
      <c r="Q22" s="387">
        <f t="shared" si="4"/>
        <v>73</v>
      </c>
      <c r="R22" s="527">
        <f t="shared" si="18"/>
        <v>74</v>
      </c>
      <c r="S22" s="523">
        <f t="shared" si="19"/>
        <v>75.333333333333329</v>
      </c>
      <c r="T22" s="378">
        <f t="shared" si="20"/>
        <v>77</v>
      </c>
      <c r="U22" s="378">
        <f t="shared" si="5"/>
        <v>68</v>
      </c>
      <c r="V22" s="379">
        <f t="shared" si="6"/>
        <v>73.333333333333329</v>
      </c>
      <c r="W22" s="378">
        <f t="shared" si="21"/>
        <v>77</v>
      </c>
      <c r="X22" s="378">
        <f t="shared" si="22"/>
        <v>69</v>
      </c>
      <c r="Y22" s="379">
        <f t="shared" si="23"/>
        <v>74.666666666666671</v>
      </c>
      <c r="Z22" s="378">
        <f t="shared" si="7"/>
        <v>78</v>
      </c>
      <c r="AA22" s="378">
        <f t="shared" si="8"/>
        <v>72</v>
      </c>
      <c r="AB22" s="379">
        <f t="shared" si="24"/>
        <v>75.555555555555543</v>
      </c>
      <c r="AC22" s="380">
        <f t="shared" si="25"/>
        <v>95.333333333333329</v>
      </c>
      <c r="AD22" s="528">
        <f t="shared" si="26"/>
        <v>97.066666666666677</v>
      </c>
      <c r="AE22" s="386">
        <f t="shared" si="27"/>
        <v>98.222222222222214</v>
      </c>
      <c r="AF22" s="359">
        <v>69</v>
      </c>
      <c r="AG22" s="359">
        <v>71</v>
      </c>
      <c r="AH22" s="355">
        <v>72</v>
      </c>
      <c r="AI22" s="354">
        <v>72</v>
      </c>
      <c r="AJ22" s="359">
        <v>70</v>
      </c>
      <c r="AK22" s="355">
        <v>67</v>
      </c>
      <c r="AL22" s="354">
        <v>69</v>
      </c>
      <c r="AM22" s="359">
        <v>68</v>
      </c>
      <c r="AN22" s="355">
        <v>69</v>
      </c>
      <c r="AO22" s="389">
        <f t="shared" si="9"/>
        <v>70</v>
      </c>
      <c r="AP22" s="526">
        <f t="shared" si="28"/>
        <v>69.666666666666671</v>
      </c>
      <c r="AQ22" s="523">
        <f t="shared" si="29"/>
        <v>69.333333333333329</v>
      </c>
      <c r="AR22" s="389">
        <f t="shared" si="10"/>
        <v>70</v>
      </c>
      <c r="AS22" s="526">
        <f t="shared" si="30"/>
        <v>69.666666666666671</v>
      </c>
      <c r="AT22" s="393">
        <f t="shared" si="11"/>
        <v>69.333333333333329</v>
      </c>
      <c r="AU22" s="547">
        <f t="shared" si="31"/>
        <v>72</v>
      </c>
      <c r="AV22" s="378">
        <f t="shared" si="12"/>
        <v>69</v>
      </c>
      <c r="AW22" s="379">
        <f t="shared" si="32"/>
        <v>69.666666666666671</v>
      </c>
      <c r="AX22" s="547">
        <f t="shared" si="33"/>
        <v>71</v>
      </c>
      <c r="AY22" s="378">
        <f t="shared" si="34"/>
        <v>68</v>
      </c>
      <c r="AZ22" s="379">
        <f t="shared" si="35"/>
        <v>69.777777777777786</v>
      </c>
      <c r="BA22" s="378">
        <f t="shared" si="36"/>
        <v>72</v>
      </c>
      <c r="BB22" s="378">
        <f t="shared" si="37"/>
        <v>67</v>
      </c>
      <c r="BC22" s="379">
        <f t="shared" si="38"/>
        <v>69.222222222222214</v>
      </c>
      <c r="BD22" s="380">
        <f t="shared" si="13"/>
        <v>118.43333333333334</v>
      </c>
      <c r="BE22" s="529">
        <f t="shared" si="39"/>
        <v>174.44444444444446</v>
      </c>
      <c r="BF22" s="386">
        <f t="shared" si="14"/>
        <v>173.05555555555554</v>
      </c>
      <c r="BG22" s="52">
        <f t="shared" si="41"/>
        <v>95.333333333333329</v>
      </c>
      <c r="BH22" s="649">
        <f>+AD22-20</f>
        <v>77.066666666666677</v>
      </c>
      <c r="BI22" s="649">
        <f>+AE22-20</f>
        <v>78.222222222222214</v>
      </c>
      <c r="BJ22" s="369">
        <f t="shared" si="43"/>
        <v>118.43333333333334</v>
      </c>
      <c r="BK22" s="649">
        <f>+BE22-20</f>
        <v>154.44444444444446</v>
      </c>
      <c r="BL22" s="650">
        <f>+BF22-20</f>
        <v>153.05555555555554</v>
      </c>
      <c r="BM22" s="542">
        <f t="shared" si="40"/>
        <v>676.55555555555554</v>
      </c>
      <c r="BN22" s="212">
        <f t="shared" si="47"/>
        <v>6.3825995807127871</v>
      </c>
    </row>
    <row r="23" spans="1:66" x14ac:dyDescent="0.35">
      <c r="A23" s="253"/>
      <c r="B23" s="88">
        <v>17</v>
      </c>
      <c r="C23" s="91" t="str">
        <f>VLOOKUP(B:B,'START_LIST_JUN-ELI'!C:F,2,FALSE)</f>
        <v>HÖNER Ixchel</v>
      </c>
      <c r="D23" s="115" t="str">
        <f>VLOOKUP(B:B,'START_LIST_JUN-ELI'!C:F,4,FALSE)</f>
        <v>SVB</v>
      </c>
      <c r="E23" s="354">
        <v>85</v>
      </c>
      <c r="F23" s="359">
        <v>84</v>
      </c>
      <c r="G23" s="355">
        <v>81</v>
      </c>
      <c r="H23" s="354">
        <v>84</v>
      </c>
      <c r="I23" s="359">
        <v>84</v>
      </c>
      <c r="J23" s="355">
        <v>85</v>
      </c>
      <c r="K23" s="354">
        <v>83</v>
      </c>
      <c r="L23" s="359">
        <v>78</v>
      </c>
      <c r="M23" s="355">
        <v>73</v>
      </c>
      <c r="N23" s="387">
        <f t="shared" si="3"/>
        <v>84</v>
      </c>
      <c r="O23" s="526">
        <f t="shared" si="16"/>
        <v>82</v>
      </c>
      <c r="P23" s="388">
        <f t="shared" si="17"/>
        <v>79.666666666666671</v>
      </c>
      <c r="Q23" s="387">
        <f t="shared" si="4"/>
        <v>84</v>
      </c>
      <c r="R23" s="527">
        <f t="shared" si="18"/>
        <v>82</v>
      </c>
      <c r="S23" s="523">
        <f t="shared" si="19"/>
        <v>79.666666666666671</v>
      </c>
      <c r="T23" s="378">
        <f t="shared" si="20"/>
        <v>85</v>
      </c>
      <c r="U23" s="378">
        <f t="shared" si="5"/>
        <v>83</v>
      </c>
      <c r="V23" s="379">
        <f t="shared" si="6"/>
        <v>84</v>
      </c>
      <c r="W23" s="378">
        <f t="shared" si="21"/>
        <v>84</v>
      </c>
      <c r="X23" s="378">
        <f t="shared" si="22"/>
        <v>78</v>
      </c>
      <c r="Y23" s="379">
        <f t="shared" si="23"/>
        <v>82.666666666666671</v>
      </c>
      <c r="Z23" s="378">
        <f t="shared" si="7"/>
        <v>85</v>
      </c>
      <c r="AA23" s="378">
        <f t="shared" si="8"/>
        <v>73</v>
      </c>
      <c r="AB23" s="379">
        <f t="shared" si="24"/>
        <v>80.111111111111128</v>
      </c>
      <c r="AC23" s="380">
        <f t="shared" si="25"/>
        <v>109.2</v>
      </c>
      <c r="AD23" s="528">
        <f t="shared" si="26"/>
        <v>107.46666666666668</v>
      </c>
      <c r="AE23" s="386">
        <f t="shared" si="27"/>
        <v>104.14444444444447</v>
      </c>
      <c r="AF23" s="359">
        <v>85</v>
      </c>
      <c r="AG23" s="359">
        <v>82</v>
      </c>
      <c r="AH23" s="355">
        <v>80</v>
      </c>
      <c r="AI23" s="354">
        <v>90</v>
      </c>
      <c r="AJ23" s="359">
        <v>88</v>
      </c>
      <c r="AK23" s="355">
        <v>85</v>
      </c>
      <c r="AL23" s="354">
        <v>87</v>
      </c>
      <c r="AM23" s="359">
        <v>83</v>
      </c>
      <c r="AN23" s="355">
        <v>78</v>
      </c>
      <c r="AO23" s="389">
        <f t="shared" si="9"/>
        <v>87.333333333333329</v>
      </c>
      <c r="AP23" s="526">
        <f t="shared" si="28"/>
        <v>84.333333333333329</v>
      </c>
      <c r="AQ23" s="523">
        <f t="shared" si="29"/>
        <v>81</v>
      </c>
      <c r="AR23" s="389">
        <f t="shared" si="10"/>
        <v>87.333333333333329</v>
      </c>
      <c r="AS23" s="526">
        <f t="shared" si="30"/>
        <v>84.333333333333329</v>
      </c>
      <c r="AT23" s="393">
        <f t="shared" si="11"/>
        <v>81</v>
      </c>
      <c r="AU23" s="547">
        <f t="shared" si="31"/>
        <v>90</v>
      </c>
      <c r="AV23" s="378">
        <f t="shared" si="12"/>
        <v>85</v>
      </c>
      <c r="AW23" s="379">
        <f t="shared" si="32"/>
        <v>87.222222222222214</v>
      </c>
      <c r="AX23" s="547">
        <f t="shared" si="33"/>
        <v>88</v>
      </c>
      <c r="AY23" s="378">
        <f t="shared" si="34"/>
        <v>82</v>
      </c>
      <c r="AZ23" s="379">
        <f t="shared" si="35"/>
        <v>83.888888888888872</v>
      </c>
      <c r="BA23" s="378">
        <f t="shared" si="36"/>
        <v>85</v>
      </c>
      <c r="BB23" s="378">
        <f t="shared" si="37"/>
        <v>78</v>
      </c>
      <c r="BC23" s="379">
        <f t="shared" si="38"/>
        <v>80.666666666666671</v>
      </c>
      <c r="BD23" s="380">
        <f t="shared" si="13"/>
        <v>148.27777777777777</v>
      </c>
      <c r="BE23" s="529">
        <f t="shared" si="39"/>
        <v>209.72222222222217</v>
      </c>
      <c r="BF23" s="386">
        <f t="shared" si="14"/>
        <v>201.66666666666669</v>
      </c>
      <c r="BG23" s="52">
        <f t="shared" si="41"/>
        <v>109.2</v>
      </c>
      <c r="BH23" s="369">
        <f t="shared" si="45"/>
        <v>107.46666666666668</v>
      </c>
      <c r="BI23" s="369">
        <f t="shared" si="42"/>
        <v>104.14444444444447</v>
      </c>
      <c r="BJ23" s="369">
        <f t="shared" si="43"/>
        <v>148.27777777777777</v>
      </c>
      <c r="BK23" s="649">
        <f>+BE23-20</f>
        <v>189.72222222222217</v>
      </c>
      <c r="BL23" s="554">
        <f t="shared" si="44"/>
        <v>201.66666666666669</v>
      </c>
      <c r="BM23" s="542">
        <f t="shared" si="40"/>
        <v>860.47777777777787</v>
      </c>
      <c r="BN23" s="212">
        <f t="shared" si="47"/>
        <v>8.1177148846960172</v>
      </c>
    </row>
    <row r="24" spans="1:66" x14ac:dyDescent="0.35">
      <c r="A24" s="253"/>
      <c r="B24" s="88">
        <v>18</v>
      </c>
      <c r="C24" s="91" t="str">
        <f>VLOOKUP(B:B,'START_LIST_JUN-ELI'!C:F,2,FALSE)</f>
        <v>TALLERI Samantha</v>
      </c>
      <c r="D24" s="115" t="str">
        <f>VLOOKUP(B:B,'START_LIST_JUN-ELI'!C:F,4,FALSE)</f>
        <v>LUG</v>
      </c>
      <c r="E24" s="354">
        <v>71</v>
      </c>
      <c r="F24" s="359">
        <v>67</v>
      </c>
      <c r="G24" s="355">
        <v>64</v>
      </c>
      <c r="H24" s="354">
        <v>74</v>
      </c>
      <c r="I24" s="359">
        <v>69</v>
      </c>
      <c r="J24" s="355">
        <v>64</v>
      </c>
      <c r="K24" s="354">
        <v>71</v>
      </c>
      <c r="L24" s="359">
        <v>61</v>
      </c>
      <c r="M24" s="355">
        <v>62</v>
      </c>
      <c r="N24" s="387">
        <f t="shared" si="3"/>
        <v>72</v>
      </c>
      <c r="O24" s="526">
        <f t="shared" si="16"/>
        <v>65.666666666666671</v>
      </c>
      <c r="P24" s="388">
        <f t="shared" si="17"/>
        <v>63.333333333333336</v>
      </c>
      <c r="Q24" s="387">
        <f t="shared" si="4"/>
        <v>72</v>
      </c>
      <c r="R24" s="527">
        <f t="shared" si="18"/>
        <v>65.666666666666671</v>
      </c>
      <c r="S24" s="523">
        <f t="shared" si="19"/>
        <v>63.333333333333336</v>
      </c>
      <c r="T24" s="378">
        <f t="shared" si="20"/>
        <v>74</v>
      </c>
      <c r="U24" s="378">
        <f t="shared" si="5"/>
        <v>71</v>
      </c>
      <c r="V24" s="379">
        <f t="shared" si="6"/>
        <v>71.666666666666671</v>
      </c>
      <c r="W24" s="378">
        <f t="shared" si="21"/>
        <v>69</v>
      </c>
      <c r="X24" s="378">
        <f t="shared" si="22"/>
        <v>61</v>
      </c>
      <c r="Y24" s="379">
        <f t="shared" si="23"/>
        <v>66.111111111111128</v>
      </c>
      <c r="Z24" s="378">
        <f t="shared" si="7"/>
        <v>64</v>
      </c>
      <c r="AA24" s="378">
        <f t="shared" si="8"/>
        <v>62</v>
      </c>
      <c r="AB24" s="379">
        <f t="shared" si="24"/>
        <v>63.555555555555564</v>
      </c>
      <c r="AC24" s="380">
        <f t="shared" si="25"/>
        <v>93.166666666666671</v>
      </c>
      <c r="AD24" s="528">
        <f t="shared" si="26"/>
        <v>85.944444444444471</v>
      </c>
      <c r="AE24" s="386">
        <f t="shared" si="27"/>
        <v>82.622222222222234</v>
      </c>
      <c r="AF24" s="359">
        <v>74</v>
      </c>
      <c r="AG24" s="359">
        <v>70</v>
      </c>
      <c r="AH24" s="355">
        <v>69</v>
      </c>
      <c r="AI24" s="354">
        <v>74</v>
      </c>
      <c r="AJ24" s="359">
        <v>73</v>
      </c>
      <c r="AK24" s="355">
        <v>68</v>
      </c>
      <c r="AL24" s="354">
        <v>78</v>
      </c>
      <c r="AM24" s="359">
        <v>75</v>
      </c>
      <c r="AN24" s="355">
        <v>74</v>
      </c>
      <c r="AO24" s="389">
        <f t="shared" si="9"/>
        <v>75.333333333333329</v>
      </c>
      <c r="AP24" s="526">
        <f t="shared" si="28"/>
        <v>72.666666666666671</v>
      </c>
      <c r="AQ24" s="523">
        <f t="shared" si="29"/>
        <v>70.333333333333329</v>
      </c>
      <c r="AR24" s="389">
        <f t="shared" si="10"/>
        <v>75.333333333333329</v>
      </c>
      <c r="AS24" s="526">
        <f t="shared" si="30"/>
        <v>72.666666666666671</v>
      </c>
      <c r="AT24" s="393">
        <f t="shared" si="11"/>
        <v>70.333333333333329</v>
      </c>
      <c r="AU24" s="547">
        <f t="shared" si="31"/>
        <v>78</v>
      </c>
      <c r="AV24" s="378">
        <f t="shared" si="12"/>
        <v>74</v>
      </c>
      <c r="AW24" s="379">
        <f t="shared" si="32"/>
        <v>74.888888888888872</v>
      </c>
      <c r="AX24" s="547">
        <f t="shared" si="33"/>
        <v>75</v>
      </c>
      <c r="AY24" s="378">
        <f t="shared" si="34"/>
        <v>70</v>
      </c>
      <c r="AZ24" s="379">
        <f t="shared" si="35"/>
        <v>72.777777777777786</v>
      </c>
      <c r="BA24" s="378">
        <f t="shared" si="36"/>
        <v>74</v>
      </c>
      <c r="BB24" s="378">
        <f t="shared" si="37"/>
        <v>68</v>
      </c>
      <c r="BC24" s="379">
        <f t="shared" si="38"/>
        <v>69.888888888888872</v>
      </c>
      <c r="BD24" s="380">
        <f t="shared" si="13"/>
        <v>127.31111111111107</v>
      </c>
      <c r="BE24" s="529">
        <f t="shared" si="39"/>
        <v>181.94444444444446</v>
      </c>
      <c r="BF24" s="386">
        <f t="shared" si="14"/>
        <v>174.72222222222217</v>
      </c>
      <c r="BG24" s="52">
        <f t="shared" si="41"/>
        <v>93.166666666666671</v>
      </c>
      <c r="BH24" s="369">
        <f t="shared" si="45"/>
        <v>85.944444444444471</v>
      </c>
      <c r="BI24" s="649">
        <f>+AE24-20</f>
        <v>62.622222222222234</v>
      </c>
      <c r="BJ24" s="369">
        <f t="shared" si="43"/>
        <v>127.31111111111107</v>
      </c>
      <c r="BK24" s="369">
        <f t="shared" si="46"/>
        <v>181.94444444444446</v>
      </c>
      <c r="BL24" s="650">
        <f>+BF24-20</f>
        <v>154.72222222222217</v>
      </c>
      <c r="BM24" s="542">
        <f t="shared" si="40"/>
        <v>705.71111111111111</v>
      </c>
      <c r="BN24" s="212">
        <f t="shared" si="47"/>
        <v>6.6576519916142542</v>
      </c>
    </row>
    <row r="25" spans="1:66" x14ac:dyDescent="0.35">
      <c r="A25" s="253"/>
      <c r="B25" s="88">
        <v>19</v>
      </c>
      <c r="C25" s="91" t="str">
        <f>VLOOKUP(B:B,'START_LIST_JUN-ELI'!C:F,2,FALSE)</f>
        <v>MARAI Anaïs</v>
      </c>
      <c r="D25" s="115" t="str">
        <f>VLOOKUP(B:B,'START_LIST_JUN-ELI'!C:F,4,FALSE)</f>
        <v>ASB</v>
      </c>
      <c r="E25" s="354">
        <v>72</v>
      </c>
      <c r="F25" s="359">
        <v>68</v>
      </c>
      <c r="G25" s="355">
        <v>61</v>
      </c>
      <c r="H25" s="354">
        <v>68</v>
      </c>
      <c r="I25" s="359">
        <v>70</v>
      </c>
      <c r="J25" s="355">
        <v>70</v>
      </c>
      <c r="K25" s="354">
        <v>67</v>
      </c>
      <c r="L25" s="359">
        <v>70</v>
      </c>
      <c r="M25" s="355">
        <v>69</v>
      </c>
      <c r="N25" s="387">
        <f t="shared" si="3"/>
        <v>69</v>
      </c>
      <c r="O25" s="526">
        <f t="shared" si="16"/>
        <v>69.333333333333329</v>
      </c>
      <c r="P25" s="388">
        <f t="shared" si="17"/>
        <v>66.666666666666671</v>
      </c>
      <c r="Q25" s="387">
        <f t="shared" si="4"/>
        <v>69</v>
      </c>
      <c r="R25" s="527">
        <f t="shared" si="18"/>
        <v>69.333333333333329</v>
      </c>
      <c r="S25" s="523">
        <f t="shared" si="19"/>
        <v>66.666666666666671</v>
      </c>
      <c r="T25" s="378">
        <f t="shared" si="20"/>
        <v>72</v>
      </c>
      <c r="U25" s="378">
        <f t="shared" si="5"/>
        <v>67</v>
      </c>
      <c r="V25" s="379">
        <f t="shared" si="6"/>
        <v>68.666666666666671</v>
      </c>
      <c r="W25" s="378">
        <f t="shared" si="21"/>
        <v>70</v>
      </c>
      <c r="X25" s="378">
        <f t="shared" si="22"/>
        <v>68</v>
      </c>
      <c r="Y25" s="379">
        <f t="shared" si="23"/>
        <v>69.555555555555543</v>
      </c>
      <c r="Z25" s="378">
        <f t="shared" si="7"/>
        <v>70</v>
      </c>
      <c r="AA25" s="378">
        <f t="shared" si="8"/>
        <v>61</v>
      </c>
      <c r="AB25" s="379">
        <f t="shared" si="24"/>
        <v>67.444444444444457</v>
      </c>
      <c r="AC25" s="380">
        <f t="shared" si="25"/>
        <v>89.26666666666668</v>
      </c>
      <c r="AD25" s="528">
        <f t="shared" si="26"/>
        <v>90.422222222222203</v>
      </c>
      <c r="AE25" s="386">
        <f t="shared" si="27"/>
        <v>87.677777777777791</v>
      </c>
      <c r="AF25" s="359">
        <v>68</v>
      </c>
      <c r="AG25" s="359">
        <v>66</v>
      </c>
      <c r="AH25" s="355">
        <v>56</v>
      </c>
      <c r="AI25" s="354">
        <v>75</v>
      </c>
      <c r="AJ25" s="359">
        <v>67</v>
      </c>
      <c r="AK25" s="355">
        <v>58</v>
      </c>
      <c r="AL25" s="354">
        <v>70</v>
      </c>
      <c r="AM25" s="359">
        <v>64</v>
      </c>
      <c r="AN25" s="355">
        <v>59</v>
      </c>
      <c r="AO25" s="389">
        <f t="shared" si="9"/>
        <v>71</v>
      </c>
      <c r="AP25" s="526">
        <f t="shared" si="28"/>
        <v>65.666666666666671</v>
      </c>
      <c r="AQ25" s="523">
        <f t="shared" si="29"/>
        <v>57.666666666666664</v>
      </c>
      <c r="AR25" s="389">
        <f t="shared" si="10"/>
        <v>71</v>
      </c>
      <c r="AS25" s="526">
        <f t="shared" si="30"/>
        <v>65.666666666666671</v>
      </c>
      <c r="AT25" s="393">
        <f t="shared" si="11"/>
        <v>57.666666666666664</v>
      </c>
      <c r="AU25" s="547">
        <f t="shared" si="31"/>
        <v>75</v>
      </c>
      <c r="AV25" s="378">
        <f t="shared" si="12"/>
        <v>68</v>
      </c>
      <c r="AW25" s="379">
        <f t="shared" si="32"/>
        <v>70.666666666666671</v>
      </c>
      <c r="AX25" s="547">
        <f t="shared" si="33"/>
        <v>67</v>
      </c>
      <c r="AY25" s="378">
        <f t="shared" si="34"/>
        <v>64</v>
      </c>
      <c r="AZ25" s="379">
        <f t="shared" si="35"/>
        <v>65.777777777777786</v>
      </c>
      <c r="BA25" s="378">
        <f t="shared" si="36"/>
        <v>59</v>
      </c>
      <c r="BB25" s="378">
        <f t="shared" si="37"/>
        <v>56</v>
      </c>
      <c r="BC25" s="379">
        <f t="shared" si="38"/>
        <v>57.777777777777771</v>
      </c>
      <c r="BD25" s="380">
        <f t="shared" si="13"/>
        <v>120.13333333333334</v>
      </c>
      <c r="BE25" s="529">
        <f t="shared" si="39"/>
        <v>164.44444444444446</v>
      </c>
      <c r="BF25" s="386">
        <f t="shared" si="14"/>
        <v>144.44444444444443</v>
      </c>
      <c r="BG25" s="52">
        <f t="shared" si="41"/>
        <v>89.26666666666668</v>
      </c>
      <c r="BH25" s="649">
        <f>+AD25-20</f>
        <v>70.422222222222203</v>
      </c>
      <c r="BI25" s="649">
        <f>+AE25-20</f>
        <v>67.677777777777791</v>
      </c>
      <c r="BJ25" s="369">
        <f t="shared" si="43"/>
        <v>120.13333333333334</v>
      </c>
      <c r="BK25" s="649">
        <f>+BE25-20</f>
        <v>144.44444444444446</v>
      </c>
      <c r="BL25" s="650">
        <f>+BF25-20</f>
        <v>124.44444444444443</v>
      </c>
      <c r="BM25" s="542">
        <f t="shared" si="40"/>
        <v>616.38888888888891</v>
      </c>
      <c r="BN25" s="212">
        <f t="shared" si="47"/>
        <v>5.814989517819706</v>
      </c>
    </row>
    <row r="26" spans="1:66" x14ac:dyDescent="0.35">
      <c r="A26" s="253"/>
      <c r="B26" s="88">
        <v>20</v>
      </c>
      <c r="C26" s="91" t="str">
        <f>VLOOKUP(B:B,'START_LIST_JUN-ELI'!C:F,2,FALSE)</f>
        <v>WILLIMANN Léni</v>
      </c>
      <c r="D26" s="115" t="str">
        <f>VLOOKUP(B:B,'START_LIST_JUN-ELI'!C:F,4,FALSE)</f>
        <v>GN1885</v>
      </c>
      <c r="E26" s="354">
        <v>73</v>
      </c>
      <c r="F26" s="359">
        <v>67</v>
      </c>
      <c r="G26" s="355">
        <v>60</v>
      </c>
      <c r="H26" s="354">
        <v>68</v>
      </c>
      <c r="I26" s="359">
        <v>67</v>
      </c>
      <c r="J26" s="355">
        <v>65</v>
      </c>
      <c r="K26" s="354">
        <v>62</v>
      </c>
      <c r="L26" s="359">
        <v>60</v>
      </c>
      <c r="M26" s="355">
        <v>65</v>
      </c>
      <c r="N26" s="387">
        <f t="shared" si="3"/>
        <v>67.666666666666671</v>
      </c>
      <c r="O26" s="526">
        <f t="shared" si="16"/>
        <v>64.666666666666671</v>
      </c>
      <c r="P26" s="388">
        <f t="shared" si="17"/>
        <v>63.333333333333336</v>
      </c>
      <c r="Q26" s="387">
        <f t="shared" si="4"/>
        <v>67.666666666666671</v>
      </c>
      <c r="R26" s="527">
        <f t="shared" si="18"/>
        <v>64.666666666666671</v>
      </c>
      <c r="S26" s="523">
        <f t="shared" si="19"/>
        <v>63.333333333333336</v>
      </c>
      <c r="T26" s="378">
        <f t="shared" si="20"/>
        <v>73</v>
      </c>
      <c r="U26" s="378">
        <f t="shared" si="5"/>
        <v>62</v>
      </c>
      <c r="V26" s="379">
        <f t="shared" si="6"/>
        <v>67.777777777777786</v>
      </c>
      <c r="W26" s="378">
        <f t="shared" si="21"/>
        <v>67</v>
      </c>
      <c r="X26" s="378">
        <f t="shared" si="22"/>
        <v>60</v>
      </c>
      <c r="Y26" s="379">
        <f t="shared" si="23"/>
        <v>65.444444444444457</v>
      </c>
      <c r="Z26" s="378">
        <f t="shared" si="7"/>
        <v>65</v>
      </c>
      <c r="AA26" s="378">
        <f t="shared" si="8"/>
        <v>60</v>
      </c>
      <c r="AB26" s="379">
        <f t="shared" si="24"/>
        <v>63.888888888888893</v>
      </c>
      <c r="AC26" s="380">
        <f t="shared" si="25"/>
        <v>88.111111111111128</v>
      </c>
      <c r="AD26" s="528">
        <f t="shared" si="26"/>
        <v>85.077777777777797</v>
      </c>
      <c r="AE26" s="386">
        <f t="shared" si="27"/>
        <v>83.055555555555557</v>
      </c>
      <c r="AF26" s="359">
        <v>60</v>
      </c>
      <c r="AG26" s="359">
        <v>59</v>
      </c>
      <c r="AH26" s="355">
        <v>60</v>
      </c>
      <c r="AI26" s="354">
        <v>73</v>
      </c>
      <c r="AJ26" s="359">
        <v>74</v>
      </c>
      <c r="AK26" s="355">
        <v>70</v>
      </c>
      <c r="AL26" s="354">
        <v>62</v>
      </c>
      <c r="AM26" s="359">
        <v>61</v>
      </c>
      <c r="AN26" s="355">
        <v>64</v>
      </c>
      <c r="AO26" s="389">
        <f t="shared" si="9"/>
        <v>65</v>
      </c>
      <c r="AP26" s="526">
        <f t="shared" si="28"/>
        <v>64.666666666666671</v>
      </c>
      <c r="AQ26" s="523">
        <f t="shared" si="29"/>
        <v>64.666666666666671</v>
      </c>
      <c r="AR26" s="389">
        <f t="shared" si="10"/>
        <v>65</v>
      </c>
      <c r="AS26" s="526">
        <f t="shared" si="30"/>
        <v>64.666666666666671</v>
      </c>
      <c r="AT26" s="393">
        <f t="shared" si="11"/>
        <v>64.666666666666671</v>
      </c>
      <c r="AU26" s="547">
        <f t="shared" si="31"/>
        <v>73</v>
      </c>
      <c r="AV26" s="378">
        <f t="shared" si="12"/>
        <v>60</v>
      </c>
      <c r="AW26" s="379">
        <f t="shared" si="32"/>
        <v>64</v>
      </c>
      <c r="AX26" s="547">
        <f t="shared" si="33"/>
        <v>74</v>
      </c>
      <c r="AY26" s="378">
        <f t="shared" si="34"/>
        <v>59</v>
      </c>
      <c r="AZ26" s="379">
        <f t="shared" si="35"/>
        <v>63.444444444444457</v>
      </c>
      <c r="BA26" s="378">
        <f t="shared" si="36"/>
        <v>70</v>
      </c>
      <c r="BB26" s="378">
        <f t="shared" si="37"/>
        <v>60</v>
      </c>
      <c r="BC26" s="379">
        <f t="shared" si="38"/>
        <v>64.444444444444457</v>
      </c>
      <c r="BD26" s="380">
        <f t="shared" si="13"/>
        <v>108.8</v>
      </c>
      <c r="BE26" s="529">
        <f t="shared" si="39"/>
        <v>158.61111111111114</v>
      </c>
      <c r="BF26" s="386">
        <f t="shared" si="14"/>
        <v>161.11111111111114</v>
      </c>
      <c r="BG26" s="52">
        <f t="shared" si="41"/>
        <v>88.111111111111128</v>
      </c>
      <c r="BH26" s="649">
        <f>+AD26-20</f>
        <v>65.077777777777797</v>
      </c>
      <c r="BI26" s="369">
        <f t="shared" si="42"/>
        <v>83.055555555555557</v>
      </c>
      <c r="BJ26" s="369">
        <f t="shared" si="43"/>
        <v>108.8</v>
      </c>
      <c r="BK26" s="649">
        <f>+BE26-20</f>
        <v>138.61111111111114</v>
      </c>
      <c r="BL26" s="650">
        <f>+BF26-20</f>
        <v>141.11111111111114</v>
      </c>
      <c r="BM26" s="542">
        <f t="shared" si="40"/>
        <v>624.76666666666677</v>
      </c>
      <c r="BN26" s="212">
        <f t="shared" si="47"/>
        <v>5.8940251572327043</v>
      </c>
    </row>
    <row r="27" spans="1:66" x14ac:dyDescent="0.35">
      <c r="A27" s="253"/>
      <c r="B27" s="88">
        <v>21</v>
      </c>
      <c r="C27" s="91" t="str">
        <f>VLOOKUP(B:B,'START_LIST_JUN-ELI'!C:F,2,FALSE)</f>
        <v>FILIPOVIC Liliana</v>
      </c>
      <c r="D27" s="115" t="str">
        <f>VLOOKUP(B:B,'START_LIST_JUN-ELI'!C:F,4,FALSE)</f>
        <v>VA</v>
      </c>
      <c r="E27" s="354">
        <v>71</v>
      </c>
      <c r="F27" s="359">
        <v>68</v>
      </c>
      <c r="G27" s="355">
        <v>66</v>
      </c>
      <c r="H27" s="354">
        <v>68</v>
      </c>
      <c r="I27" s="359">
        <v>68</v>
      </c>
      <c r="J27" s="355">
        <v>65</v>
      </c>
      <c r="K27" s="354">
        <v>73</v>
      </c>
      <c r="L27" s="359">
        <v>70</v>
      </c>
      <c r="M27" s="355">
        <v>67</v>
      </c>
      <c r="N27" s="387">
        <f t="shared" si="3"/>
        <v>70.666666666666671</v>
      </c>
      <c r="O27" s="526">
        <f t="shared" si="16"/>
        <v>68.666666666666671</v>
      </c>
      <c r="P27" s="388">
        <f t="shared" si="17"/>
        <v>66</v>
      </c>
      <c r="Q27" s="387">
        <f t="shared" si="4"/>
        <v>70.666666666666671</v>
      </c>
      <c r="R27" s="527">
        <f t="shared" si="18"/>
        <v>68.666666666666671</v>
      </c>
      <c r="S27" s="523">
        <f t="shared" si="19"/>
        <v>66</v>
      </c>
      <c r="T27" s="378">
        <f t="shared" si="20"/>
        <v>73</v>
      </c>
      <c r="U27" s="378">
        <f t="shared" si="5"/>
        <v>68</v>
      </c>
      <c r="V27" s="379">
        <f t="shared" si="6"/>
        <v>70.777777777777786</v>
      </c>
      <c r="W27" s="378">
        <f t="shared" si="21"/>
        <v>70</v>
      </c>
      <c r="X27" s="378">
        <f t="shared" si="22"/>
        <v>68</v>
      </c>
      <c r="Y27" s="379">
        <f t="shared" si="23"/>
        <v>68.444444444444457</v>
      </c>
      <c r="Z27" s="378">
        <f t="shared" si="7"/>
        <v>67</v>
      </c>
      <c r="AA27" s="378">
        <f t="shared" si="8"/>
        <v>65</v>
      </c>
      <c r="AB27" s="379">
        <f t="shared" si="24"/>
        <v>66</v>
      </c>
      <c r="AC27" s="380">
        <f t="shared" si="25"/>
        <v>92.01111111111112</v>
      </c>
      <c r="AD27" s="528">
        <f t="shared" si="26"/>
        <v>88.977777777777803</v>
      </c>
      <c r="AE27" s="386">
        <f t="shared" si="27"/>
        <v>85.8</v>
      </c>
      <c r="AF27" s="359">
        <v>66</v>
      </c>
      <c r="AG27" s="359">
        <v>68</v>
      </c>
      <c r="AH27" s="355">
        <v>63</v>
      </c>
      <c r="AI27" s="354">
        <v>68</v>
      </c>
      <c r="AJ27" s="359">
        <v>64</v>
      </c>
      <c r="AK27" s="355">
        <v>67</v>
      </c>
      <c r="AL27" s="354">
        <v>64</v>
      </c>
      <c r="AM27" s="359">
        <v>66</v>
      </c>
      <c r="AN27" s="355">
        <v>67</v>
      </c>
      <c r="AO27" s="389">
        <f t="shared" si="9"/>
        <v>66</v>
      </c>
      <c r="AP27" s="526">
        <f t="shared" si="28"/>
        <v>66</v>
      </c>
      <c r="AQ27" s="523">
        <f t="shared" si="29"/>
        <v>65.666666666666671</v>
      </c>
      <c r="AR27" s="389">
        <f t="shared" si="10"/>
        <v>66</v>
      </c>
      <c r="AS27" s="526">
        <f t="shared" si="30"/>
        <v>66</v>
      </c>
      <c r="AT27" s="393">
        <f t="shared" si="11"/>
        <v>65.666666666666671</v>
      </c>
      <c r="AU27" s="547">
        <f t="shared" si="31"/>
        <v>68</v>
      </c>
      <c r="AV27" s="378">
        <f t="shared" si="12"/>
        <v>64</v>
      </c>
      <c r="AW27" s="379">
        <f t="shared" si="32"/>
        <v>66</v>
      </c>
      <c r="AX27" s="547">
        <f t="shared" si="33"/>
        <v>68</v>
      </c>
      <c r="AY27" s="378">
        <f t="shared" si="34"/>
        <v>64</v>
      </c>
      <c r="AZ27" s="379">
        <f t="shared" si="35"/>
        <v>66</v>
      </c>
      <c r="BA27" s="378">
        <f t="shared" si="36"/>
        <v>67</v>
      </c>
      <c r="BB27" s="378">
        <f t="shared" si="37"/>
        <v>63</v>
      </c>
      <c r="BC27" s="379">
        <f t="shared" si="38"/>
        <v>66.111111111111128</v>
      </c>
      <c r="BD27" s="380">
        <f t="shared" si="13"/>
        <v>112.2</v>
      </c>
      <c r="BE27" s="529">
        <f t="shared" si="39"/>
        <v>165</v>
      </c>
      <c r="BF27" s="386">
        <f t="shared" si="14"/>
        <v>165.27777777777783</v>
      </c>
      <c r="BG27" s="52">
        <f>+AC27</f>
        <v>92.01111111111112</v>
      </c>
      <c r="BH27" s="649">
        <f>+AD27-20</f>
        <v>68.977777777777803</v>
      </c>
      <c r="BI27" s="649">
        <f>+AE27-20</f>
        <v>65.8</v>
      </c>
      <c r="BJ27" s="649">
        <f>+BD27-20</f>
        <v>92.2</v>
      </c>
      <c r="BK27" s="649">
        <f>+BE27-20</f>
        <v>145</v>
      </c>
      <c r="BL27" s="650">
        <f>+BF27-20</f>
        <v>145.27777777777783</v>
      </c>
      <c r="BM27" s="542">
        <f t="shared" si="40"/>
        <v>609.26666666666677</v>
      </c>
      <c r="BN27" s="212">
        <f t="shared" si="47"/>
        <v>5.7477987421383654</v>
      </c>
    </row>
    <row r="28" spans="1:66" x14ac:dyDescent="0.35">
      <c r="A28" s="253"/>
      <c r="B28" s="88">
        <v>22</v>
      </c>
      <c r="C28" s="91" t="str">
        <f>VLOOKUP(B:B,'START_LIST_JUN-ELI'!C:F,2,FALSE)</f>
        <v>CARNOVALE Sabrina</v>
      </c>
      <c r="D28" s="115" t="str">
        <f>VLOOKUP(B:B,'START_LIST_JUN-ELI'!C:F,4,FALSE)</f>
        <v>LUG</v>
      </c>
      <c r="E28" s="354">
        <v>70</v>
      </c>
      <c r="F28" s="359">
        <v>66</v>
      </c>
      <c r="G28" s="355">
        <v>65</v>
      </c>
      <c r="H28" s="354">
        <v>65</v>
      </c>
      <c r="I28" s="359">
        <v>62</v>
      </c>
      <c r="J28" s="355">
        <v>60</v>
      </c>
      <c r="K28" s="354">
        <v>64</v>
      </c>
      <c r="L28" s="359">
        <v>65</v>
      </c>
      <c r="M28" s="355">
        <v>65</v>
      </c>
      <c r="N28" s="387">
        <f t="shared" si="3"/>
        <v>66.333333333333329</v>
      </c>
      <c r="O28" s="526">
        <f t="shared" si="16"/>
        <v>64.333333333333329</v>
      </c>
      <c r="P28" s="388">
        <f t="shared" si="17"/>
        <v>63.333333333333336</v>
      </c>
      <c r="Q28" s="387">
        <f t="shared" si="4"/>
        <v>66.333333333333329</v>
      </c>
      <c r="R28" s="527">
        <f t="shared" si="18"/>
        <v>64.333333333333329</v>
      </c>
      <c r="S28" s="523">
        <f t="shared" si="19"/>
        <v>63.333333333333336</v>
      </c>
      <c r="T28" s="378">
        <f t="shared" si="20"/>
        <v>70</v>
      </c>
      <c r="U28" s="378">
        <f t="shared" si="5"/>
        <v>64</v>
      </c>
      <c r="V28" s="379">
        <f t="shared" si="6"/>
        <v>65.888888888888872</v>
      </c>
      <c r="W28" s="378">
        <f t="shared" si="21"/>
        <v>66</v>
      </c>
      <c r="X28" s="378">
        <f t="shared" si="22"/>
        <v>62</v>
      </c>
      <c r="Y28" s="379">
        <f t="shared" si="23"/>
        <v>64.555555555555543</v>
      </c>
      <c r="Z28" s="378">
        <f t="shared" si="7"/>
        <v>65</v>
      </c>
      <c r="AA28" s="378">
        <f t="shared" si="8"/>
        <v>60</v>
      </c>
      <c r="AB28" s="379">
        <f t="shared" si="24"/>
        <v>63.888888888888893</v>
      </c>
      <c r="AC28" s="380">
        <f t="shared" si="25"/>
        <v>85.655555555555537</v>
      </c>
      <c r="AD28" s="528">
        <f t="shared" si="26"/>
        <v>83.922222222222203</v>
      </c>
      <c r="AE28" s="386">
        <f t="shared" si="27"/>
        <v>83.055555555555557</v>
      </c>
      <c r="AF28" s="359">
        <v>69</v>
      </c>
      <c r="AG28" s="359">
        <v>68</v>
      </c>
      <c r="AH28" s="355">
        <v>62</v>
      </c>
      <c r="AI28" s="354">
        <v>69</v>
      </c>
      <c r="AJ28" s="359">
        <v>63</v>
      </c>
      <c r="AK28" s="355">
        <v>60</v>
      </c>
      <c r="AL28" s="354">
        <v>69</v>
      </c>
      <c r="AM28" s="359">
        <v>70</v>
      </c>
      <c r="AN28" s="355">
        <v>66</v>
      </c>
      <c r="AO28" s="389">
        <f t="shared" si="9"/>
        <v>69</v>
      </c>
      <c r="AP28" s="526">
        <f t="shared" si="28"/>
        <v>67</v>
      </c>
      <c r="AQ28" s="523">
        <f t="shared" si="29"/>
        <v>62.666666666666664</v>
      </c>
      <c r="AR28" s="389">
        <f t="shared" si="10"/>
        <v>69</v>
      </c>
      <c r="AS28" s="526">
        <f t="shared" si="30"/>
        <v>67</v>
      </c>
      <c r="AT28" s="393">
        <f t="shared" si="11"/>
        <v>62.666666666666664</v>
      </c>
      <c r="AU28" s="547">
        <f t="shared" si="31"/>
        <v>69</v>
      </c>
      <c r="AV28" s="378">
        <f t="shared" si="12"/>
        <v>69</v>
      </c>
      <c r="AW28" s="379">
        <f t="shared" si="32"/>
        <v>69</v>
      </c>
      <c r="AX28" s="547">
        <f t="shared" si="33"/>
        <v>70</v>
      </c>
      <c r="AY28" s="378">
        <f t="shared" si="34"/>
        <v>63</v>
      </c>
      <c r="AZ28" s="379">
        <f t="shared" si="35"/>
        <v>67.333333333333329</v>
      </c>
      <c r="BA28" s="378">
        <f t="shared" si="36"/>
        <v>66</v>
      </c>
      <c r="BB28" s="378">
        <f t="shared" si="37"/>
        <v>60</v>
      </c>
      <c r="BC28" s="379">
        <f t="shared" si="38"/>
        <v>62.444444444444436</v>
      </c>
      <c r="BD28" s="380">
        <f t="shared" si="13"/>
        <v>117.3</v>
      </c>
      <c r="BE28" s="529">
        <f t="shared" si="39"/>
        <v>168.33333333333331</v>
      </c>
      <c r="BF28" s="386">
        <f t="shared" si="14"/>
        <v>156.11111111111109</v>
      </c>
      <c r="BG28" s="52">
        <f t="shared" si="41"/>
        <v>85.655555555555537</v>
      </c>
      <c r="BH28" s="369">
        <f t="shared" si="45"/>
        <v>83.922222222222203</v>
      </c>
      <c r="BI28" s="369">
        <f t="shared" si="42"/>
        <v>83.055555555555557</v>
      </c>
      <c r="BJ28" s="369">
        <f t="shared" si="43"/>
        <v>117.3</v>
      </c>
      <c r="BK28" s="369">
        <f t="shared" si="46"/>
        <v>168.33333333333331</v>
      </c>
      <c r="BL28" s="554">
        <f t="shared" si="44"/>
        <v>156.11111111111109</v>
      </c>
      <c r="BM28" s="542">
        <f t="shared" si="40"/>
        <v>694.37777777777774</v>
      </c>
      <c r="BN28" s="212">
        <f t="shared" si="47"/>
        <v>6.5507337526205429</v>
      </c>
    </row>
    <row r="29" spans="1:66" x14ac:dyDescent="0.35">
      <c r="A29" s="253"/>
      <c r="B29" s="631">
        <v>23</v>
      </c>
      <c r="C29" s="629" t="str">
        <f>VLOOKUP(B:B,'START_LIST_JUN-ELI'!C:F,2,FALSE)</f>
        <v>EMCH Nadja</v>
      </c>
      <c r="D29" s="630" t="str">
        <f>VLOOKUP(B:B,'START_LIST_JUN-ELI'!C:F,4,FALSE)</f>
        <v>ASB</v>
      </c>
      <c r="E29" s="354" t="s">
        <v>322</v>
      </c>
      <c r="F29" s="359" t="s">
        <v>322</v>
      </c>
      <c r="G29" s="355" t="s">
        <v>322</v>
      </c>
      <c r="H29" s="354" t="s">
        <v>322</v>
      </c>
      <c r="I29" s="359" t="s">
        <v>322</v>
      </c>
      <c r="J29" s="355" t="s">
        <v>322</v>
      </c>
      <c r="K29" s="354" t="s">
        <v>322</v>
      </c>
      <c r="L29" s="359" t="s">
        <v>322</v>
      </c>
      <c r="M29" s="355" t="s">
        <v>322</v>
      </c>
      <c r="N29" s="387" t="e">
        <f t="shared" si="3"/>
        <v>#VALUE!</v>
      </c>
      <c r="O29" s="526" t="e">
        <f t="shared" si="16"/>
        <v>#VALUE!</v>
      </c>
      <c r="P29" s="388" t="e">
        <f t="shared" si="17"/>
        <v>#VALUE!</v>
      </c>
      <c r="Q29" s="387" t="e">
        <f t="shared" si="4"/>
        <v>#VALUE!</v>
      </c>
      <c r="R29" s="527" t="e">
        <f t="shared" si="18"/>
        <v>#VALUE!</v>
      </c>
      <c r="S29" s="523" t="e">
        <f t="shared" si="19"/>
        <v>#VALUE!</v>
      </c>
      <c r="T29" s="378" t="e">
        <f t="shared" si="20"/>
        <v>#VALUE!</v>
      </c>
      <c r="U29" s="378" t="e">
        <f t="shared" si="5"/>
        <v>#VALUE!</v>
      </c>
      <c r="V29" s="379" t="e">
        <f t="shared" si="6"/>
        <v>#VALUE!</v>
      </c>
      <c r="W29" s="378" t="e">
        <f t="shared" si="21"/>
        <v>#VALUE!</v>
      </c>
      <c r="X29" s="378" t="e">
        <f t="shared" si="22"/>
        <v>#VALUE!</v>
      </c>
      <c r="Y29" s="379" t="e">
        <f t="shared" si="23"/>
        <v>#VALUE!</v>
      </c>
      <c r="Z29" s="378" t="e">
        <f t="shared" si="7"/>
        <v>#VALUE!</v>
      </c>
      <c r="AA29" s="378" t="e">
        <f t="shared" si="8"/>
        <v>#VALUE!</v>
      </c>
      <c r="AB29" s="379" t="e">
        <f t="shared" si="24"/>
        <v>#VALUE!</v>
      </c>
      <c r="AC29" s="380" t="e">
        <f t="shared" si="25"/>
        <v>#VALUE!</v>
      </c>
      <c r="AD29" s="528" t="e">
        <f t="shared" si="26"/>
        <v>#VALUE!</v>
      </c>
      <c r="AE29" s="386" t="e">
        <f t="shared" si="27"/>
        <v>#VALUE!</v>
      </c>
      <c r="AF29" s="359" t="s">
        <v>322</v>
      </c>
      <c r="AG29" s="359" t="s">
        <v>322</v>
      </c>
      <c r="AH29" s="355" t="s">
        <v>322</v>
      </c>
      <c r="AI29" s="354" t="s">
        <v>322</v>
      </c>
      <c r="AJ29" s="359" t="s">
        <v>322</v>
      </c>
      <c r="AK29" s="355" t="s">
        <v>322</v>
      </c>
      <c r="AL29" s="354" t="s">
        <v>322</v>
      </c>
      <c r="AM29" s="359" t="s">
        <v>322</v>
      </c>
      <c r="AN29" s="355" t="s">
        <v>322</v>
      </c>
      <c r="AO29" s="389" t="e">
        <f t="shared" si="9"/>
        <v>#VALUE!</v>
      </c>
      <c r="AP29" s="526" t="e">
        <f t="shared" si="28"/>
        <v>#VALUE!</v>
      </c>
      <c r="AQ29" s="523" t="e">
        <f t="shared" si="29"/>
        <v>#VALUE!</v>
      </c>
      <c r="AR29" s="389" t="e">
        <f t="shared" si="10"/>
        <v>#VALUE!</v>
      </c>
      <c r="AS29" s="526" t="e">
        <f t="shared" si="30"/>
        <v>#VALUE!</v>
      </c>
      <c r="AT29" s="393" t="e">
        <f t="shared" si="11"/>
        <v>#VALUE!</v>
      </c>
      <c r="AU29" s="547" t="e">
        <f t="shared" si="31"/>
        <v>#VALUE!</v>
      </c>
      <c r="AV29" s="378" t="e">
        <f t="shared" si="12"/>
        <v>#VALUE!</v>
      </c>
      <c r="AW29" s="379" t="e">
        <f t="shared" si="32"/>
        <v>#VALUE!</v>
      </c>
      <c r="AX29" s="547" t="e">
        <f t="shared" si="33"/>
        <v>#VALUE!</v>
      </c>
      <c r="AY29" s="378" t="e">
        <f t="shared" si="34"/>
        <v>#VALUE!</v>
      </c>
      <c r="AZ29" s="379" t="e">
        <f t="shared" si="35"/>
        <v>#VALUE!</v>
      </c>
      <c r="BA29" s="378" t="e">
        <f t="shared" si="36"/>
        <v>#VALUE!</v>
      </c>
      <c r="BB29" s="378" t="e">
        <f t="shared" si="37"/>
        <v>#VALUE!</v>
      </c>
      <c r="BC29" s="379" t="e">
        <f t="shared" si="38"/>
        <v>#VALUE!</v>
      </c>
      <c r="BD29" s="380" t="e">
        <f t="shared" si="13"/>
        <v>#VALUE!</v>
      </c>
      <c r="BE29" s="529" t="e">
        <f t="shared" si="39"/>
        <v>#VALUE!</v>
      </c>
      <c r="BF29" s="386" t="e">
        <f t="shared" si="14"/>
        <v>#VALUE!</v>
      </c>
      <c r="BG29" s="52" t="e">
        <f t="shared" si="41"/>
        <v>#VALUE!</v>
      </c>
      <c r="BH29" s="369" t="e">
        <f t="shared" si="45"/>
        <v>#VALUE!</v>
      </c>
      <c r="BI29" s="369" t="e">
        <f t="shared" si="42"/>
        <v>#VALUE!</v>
      </c>
      <c r="BJ29" s="369" t="e">
        <f t="shared" si="43"/>
        <v>#VALUE!</v>
      </c>
      <c r="BK29" s="369" t="e">
        <f t="shared" si="46"/>
        <v>#VALUE!</v>
      </c>
      <c r="BL29" s="554" t="e">
        <f t="shared" si="44"/>
        <v>#VALUE!</v>
      </c>
      <c r="BM29" s="542" t="e">
        <f t="shared" si="40"/>
        <v>#VALUE!</v>
      </c>
      <c r="BN29" s="212" t="str">
        <f t="shared" si="47"/>
        <v xml:space="preserve"> </v>
      </c>
    </row>
    <row r="30" spans="1:66" x14ac:dyDescent="0.35">
      <c r="A30" s="253"/>
      <c r="B30" s="88">
        <v>24</v>
      </c>
      <c r="C30" s="91" t="str">
        <f>VLOOKUP(B:B,'START_LIST_JUN-ELI'!C:F,2,FALSE)</f>
        <v>KREBS Sima</v>
      </c>
      <c r="D30" s="115" t="str">
        <f>VLOOKUP(B:B,'START_LIST_JUN-ELI'!C:F,4,FALSE)</f>
        <v>LNZ</v>
      </c>
      <c r="E30" s="354">
        <v>72</v>
      </c>
      <c r="F30" s="359">
        <v>78</v>
      </c>
      <c r="G30" s="355">
        <v>74</v>
      </c>
      <c r="H30" s="354">
        <v>71</v>
      </c>
      <c r="I30" s="359">
        <v>71</v>
      </c>
      <c r="J30" s="355">
        <v>75</v>
      </c>
      <c r="K30" s="354">
        <v>60</v>
      </c>
      <c r="L30" s="359">
        <v>63</v>
      </c>
      <c r="M30" s="355">
        <v>72</v>
      </c>
      <c r="N30" s="387">
        <f t="shared" si="3"/>
        <v>67.666666666666671</v>
      </c>
      <c r="O30" s="526">
        <f t="shared" si="16"/>
        <v>70.666666666666671</v>
      </c>
      <c r="P30" s="388">
        <f t="shared" si="17"/>
        <v>73.666666666666671</v>
      </c>
      <c r="Q30" s="387">
        <f t="shared" si="4"/>
        <v>67.666666666666671</v>
      </c>
      <c r="R30" s="527">
        <f t="shared" si="18"/>
        <v>70.666666666666671</v>
      </c>
      <c r="S30" s="523">
        <f t="shared" si="19"/>
        <v>73.666666666666671</v>
      </c>
      <c r="T30" s="378">
        <f t="shared" si="20"/>
        <v>72</v>
      </c>
      <c r="U30" s="378">
        <f t="shared" si="5"/>
        <v>60</v>
      </c>
      <c r="V30" s="379">
        <f t="shared" si="6"/>
        <v>68.777777777777786</v>
      </c>
      <c r="W30" s="378">
        <f t="shared" si="21"/>
        <v>78</v>
      </c>
      <c r="X30" s="378">
        <f t="shared" si="22"/>
        <v>63</v>
      </c>
      <c r="Y30" s="379">
        <f t="shared" si="23"/>
        <v>70.777777777777786</v>
      </c>
      <c r="Z30" s="378">
        <f t="shared" si="7"/>
        <v>75</v>
      </c>
      <c r="AA30" s="378">
        <f t="shared" si="8"/>
        <v>72</v>
      </c>
      <c r="AB30" s="379">
        <f t="shared" si="24"/>
        <v>73.777777777777786</v>
      </c>
      <c r="AC30" s="380">
        <f t="shared" si="25"/>
        <v>89.411111111111126</v>
      </c>
      <c r="AD30" s="528">
        <f t="shared" si="26"/>
        <v>92.01111111111112</v>
      </c>
      <c r="AE30" s="386">
        <f t="shared" si="27"/>
        <v>95.911111111111126</v>
      </c>
      <c r="AF30" s="359">
        <v>76</v>
      </c>
      <c r="AG30" s="359">
        <v>77</v>
      </c>
      <c r="AH30" s="355">
        <v>74</v>
      </c>
      <c r="AI30" s="354">
        <v>76</v>
      </c>
      <c r="AJ30" s="359">
        <v>72</v>
      </c>
      <c r="AK30" s="355">
        <v>71</v>
      </c>
      <c r="AL30" s="354">
        <v>76</v>
      </c>
      <c r="AM30" s="359">
        <v>74</v>
      </c>
      <c r="AN30" s="355">
        <v>68</v>
      </c>
      <c r="AO30" s="389">
        <f t="shared" si="9"/>
        <v>76</v>
      </c>
      <c r="AP30" s="526">
        <f t="shared" si="28"/>
        <v>74.333333333333329</v>
      </c>
      <c r="AQ30" s="523">
        <f t="shared" si="29"/>
        <v>71</v>
      </c>
      <c r="AR30" s="389">
        <f t="shared" si="10"/>
        <v>76</v>
      </c>
      <c r="AS30" s="526">
        <f t="shared" si="30"/>
        <v>74.333333333333329</v>
      </c>
      <c r="AT30" s="393">
        <f t="shared" si="11"/>
        <v>71</v>
      </c>
      <c r="AU30" s="547">
        <f t="shared" si="31"/>
        <v>76</v>
      </c>
      <c r="AV30" s="378">
        <f t="shared" si="12"/>
        <v>76</v>
      </c>
      <c r="AW30" s="379">
        <f t="shared" si="32"/>
        <v>76</v>
      </c>
      <c r="AX30" s="547">
        <f t="shared" si="33"/>
        <v>77</v>
      </c>
      <c r="AY30" s="378">
        <f t="shared" si="34"/>
        <v>72</v>
      </c>
      <c r="AZ30" s="379">
        <f t="shared" si="35"/>
        <v>74.222222222222214</v>
      </c>
      <c r="BA30" s="378">
        <f t="shared" si="36"/>
        <v>74</v>
      </c>
      <c r="BB30" s="378">
        <f t="shared" si="37"/>
        <v>68</v>
      </c>
      <c r="BC30" s="379">
        <f t="shared" si="38"/>
        <v>71</v>
      </c>
      <c r="BD30" s="380">
        <f t="shared" si="13"/>
        <v>129.19999999999999</v>
      </c>
      <c r="BE30" s="529">
        <f t="shared" si="39"/>
        <v>185.55555555555554</v>
      </c>
      <c r="BF30" s="386">
        <f t="shared" si="14"/>
        <v>177.5</v>
      </c>
      <c r="BG30" s="52">
        <f t="shared" si="41"/>
        <v>89.411111111111126</v>
      </c>
      <c r="BH30" s="649">
        <f>+AD30-20</f>
        <v>72.01111111111112</v>
      </c>
      <c r="BI30" s="649">
        <f>+AE30-20</f>
        <v>75.911111111111126</v>
      </c>
      <c r="BJ30" s="649">
        <f>+BD30-20</f>
        <v>109.19999999999999</v>
      </c>
      <c r="BK30" s="649">
        <f>+BE30-20</f>
        <v>165.55555555555554</v>
      </c>
      <c r="BL30" s="650">
        <f>+BF30-20</f>
        <v>157.5</v>
      </c>
      <c r="BM30" s="542">
        <f t="shared" si="40"/>
        <v>669.58888888888896</v>
      </c>
      <c r="BN30" s="212">
        <f t="shared" si="47"/>
        <v>6.3168763102725363</v>
      </c>
    </row>
    <row r="31" spans="1:66" x14ac:dyDescent="0.35">
      <c r="A31" s="253"/>
      <c r="B31" s="88">
        <v>25</v>
      </c>
      <c r="C31" s="91" t="str">
        <f>VLOOKUP(B:B,'START_LIST_JUN-ELI'!C:F,2,FALSE)</f>
        <v>PISCITELLO Zélie</v>
      </c>
      <c r="D31" s="115" t="str">
        <f>VLOOKUP(B:B,'START_LIST_JUN-ELI'!C:F,4,FALSE)</f>
        <v>MORG</v>
      </c>
      <c r="E31" s="354">
        <v>78</v>
      </c>
      <c r="F31" s="359">
        <v>73</v>
      </c>
      <c r="G31" s="355">
        <v>69</v>
      </c>
      <c r="H31" s="354">
        <v>75</v>
      </c>
      <c r="I31" s="359">
        <v>74</v>
      </c>
      <c r="J31" s="355">
        <v>73</v>
      </c>
      <c r="K31" s="354">
        <v>78</v>
      </c>
      <c r="L31" s="359">
        <v>70</v>
      </c>
      <c r="M31" s="355">
        <v>71</v>
      </c>
      <c r="N31" s="387">
        <f t="shared" si="3"/>
        <v>77</v>
      </c>
      <c r="O31" s="526">
        <f t="shared" si="16"/>
        <v>72.333333333333329</v>
      </c>
      <c r="P31" s="388">
        <f t="shared" si="17"/>
        <v>71</v>
      </c>
      <c r="Q31" s="387">
        <f t="shared" si="4"/>
        <v>77</v>
      </c>
      <c r="R31" s="527">
        <f t="shared" si="18"/>
        <v>72.333333333333329</v>
      </c>
      <c r="S31" s="523">
        <f t="shared" si="19"/>
        <v>71</v>
      </c>
      <c r="T31" s="378">
        <f t="shared" si="20"/>
        <v>78</v>
      </c>
      <c r="U31" s="378">
        <f t="shared" si="5"/>
        <v>75</v>
      </c>
      <c r="V31" s="379">
        <f t="shared" si="6"/>
        <v>77.333333333333329</v>
      </c>
      <c r="W31" s="378">
        <f t="shared" si="21"/>
        <v>74</v>
      </c>
      <c r="X31" s="378">
        <f t="shared" si="22"/>
        <v>70</v>
      </c>
      <c r="Y31" s="379">
        <f t="shared" si="23"/>
        <v>72.555555555555543</v>
      </c>
      <c r="Z31" s="378">
        <f t="shared" si="7"/>
        <v>73</v>
      </c>
      <c r="AA31" s="378">
        <f t="shared" si="8"/>
        <v>69</v>
      </c>
      <c r="AB31" s="379">
        <f t="shared" si="24"/>
        <v>71</v>
      </c>
      <c r="AC31" s="380">
        <f t="shared" si="25"/>
        <v>100.53333333333333</v>
      </c>
      <c r="AD31" s="528">
        <f t="shared" si="26"/>
        <v>94.322222222222209</v>
      </c>
      <c r="AE31" s="386">
        <f t="shared" si="27"/>
        <v>92.3</v>
      </c>
      <c r="AF31" s="359">
        <v>69</v>
      </c>
      <c r="AG31" s="359">
        <v>69</v>
      </c>
      <c r="AH31" s="355">
        <v>68</v>
      </c>
      <c r="AI31" s="354">
        <v>70</v>
      </c>
      <c r="AJ31" s="359">
        <v>74</v>
      </c>
      <c r="AK31" s="355">
        <v>68</v>
      </c>
      <c r="AL31" s="354">
        <v>67</v>
      </c>
      <c r="AM31" s="359">
        <v>72</v>
      </c>
      <c r="AN31" s="355">
        <v>69</v>
      </c>
      <c r="AO31" s="389">
        <f t="shared" si="9"/>
        <v>68.666666666666671</v>
      </c>
      <c r="AP31" s="526">
        <f t="shared" si="28"/>
        <v>71.666666666666671</v>
      </c>
      <c r="AQ31" s="523">
        <f t="shared" si="29"/>
        <v>68.333333333333329</v>
      </c>
      <c r="AR31" s="389">
        <f t="shared" si="10"/>
        <v>68.666666666666671</v>
      </c>
      <c r="AS31" s="526">
        <f t="shared" si="30"/>
        <v>71.666666666666671</v>
      </c>
      <c r="AT31" s="393">
        <f t="shared" si="11"/>
        <v>68.333333333333329</v>
      </c>
      <c r="AU31" s="547">
        <f t="shared" si="31"/>
        <v>70</v>
      </c>
      <c r="AV31" s="378">
        <f t="shared" si="12"/>
        <v>67</v>
      </c>
      <c r="AW31" s="379">
        <f t="shared" si="32"/>
        <v>68.777777777777786</v>
      </c>
      <c r="AX31" s="547">
        <f t="shared" si="33"/>
        <v>74</v>
      </c>
      <c r="AY31" s="378">
        <f t="shared" si="34"/>
        <v>69</v>
      </c>
      <c r="AZ31" s="379">
        <f t="shared" si="35"/>
        <v>71.777777777777786</v>
      </c>
      <c r="BA31" s="378">
        <f t="shared" si="36"/>
        <v>69</v>
      </c>
      <c r="BB31" s="378">
        <f t="shared" si="37"/>
        <v>68</v>
      </c>
      <c r="BC31" s="379">
        <f t="shared" si="38"/>
        <v>68.222222222222214</v>
      </c>
      <c r="BD31" s="380">
        <f t="shared" si="13"/>
        <v>116.92222222222223</v>
      </c>
      <c r="BE31" s="529">
        <f t="shared" si="39"/>
        <v>179.44444444444446</v>
      </c>
      <c r="BF31" s="386">
        <f t="shared" si="14"/>
        <v>170.55555555555554</v>
      </c>
      <c r="BG31" s="52">
        <f t="shared" si="41"/>
        <v>100.53333333333333</v>
      </c>
      <c r="BH31" s="649">
        <f>+AD31-20</f>
        <v>74.322222222222209</v>
      </c>
      <c r="BI31" s="649">
        <f>+AE31-20</f>
        <v>72.3</v>
      </c>
      <c r="BJ31" s="369">
        <f t="shared" si="43"/>
        <v>116.92222222222223</v>
      </c>
      <c r="BK31" s="649">
        <f>+BE31-20</f>
        <v>159.44444444444446</v>
      </c>
      <c r="BL31" s="650">
        <f>+BF31-20</f>
        <v>150.55555555555554</v>
      </c>
      <c r="BM31" s="542">
        <f t="shared" si="40"/>
        <v>674.07777777777778</v>
      </c>
      <c r="BN31" s="212">
        <f t="shared" si="47"/>
        <v>6.3592243186582795</v>
      </c>
    </row>
    <row r="32" spans="1:66" x14ac:dyDescent="0.35">
      <c r="A32" s="253"/>
      <c r="B32" s="88">
        <v>26</v>
      </c>
      <c r="C32" s="91" t="str">
        <f>VLOOKUP(B:B,'START_LIST_JUN-ELI'!C:F,2,FALSE)</f>
        <v>ZAHND Shirley</v>
      </c>
      <c r="D32" s="115" t="str">
        <f>VLOOKUP(B:B,'START_LIST_JUN-ELI'!C:F,4,FALSE)</f>
        <v>ASB</v>
      </c>
      <c r="E32" s="354">
        <v>81</v>
      </c>
      <c r="F32" s="359">
        <v>77</v>
      </c>
      <c r="G32" s="355">
        <v>73</v>
      </c>
      <c r="H32" s="354">
        <v>77</v>
      </c>
      <c r="I32" s="359">
        <v>76</v>
      </c>
      <c r="J32" s="355">
        <v>76</v>
      </c>
      <c r="K32" s="354">
        <v>80</v>
      </c>
      <c r="L32" s="359">
        <v>78</v>
      </c>
      <c r="M32" s="355">
        <v>74</v>
      </c>
      <c r="N32" s="387">
        <f t="shared" si="3"/>
        <v>79.333333333333329</v>
      </c>
      <c r="O32" s="526">
        <f t="shared" si="16"/>
        <v>77</v>
      </c>
      <c r="P32" s="388">
        <f t="shared" si="17"/>
        <v>74.333333333333329</v>
      </c>
      <c r="Q32" s="387">
        <f t="shared" si="4"/>
        <v>79.333333333333329</v>
      </c>
      <c r="R32" s="527">
        <f t="shared" si="18"/>
        <v>77</v>
      </c>
      <c r="S32" s="523">
        <f t="shared" si="19"/>
        <v>74.333333333333329</v>
      </c>
      <c r="T32" s="378">
        <f t="shared" si="20"/>
        <v>81</v>
      </c>
      <c r="U32" s="378">
        <f t="shared" si="5"/>
        <v>77</v>
      </c>
      <c r="V32" s="379">
        <f t="shared" si="6"/>
        <v>79.555555555555543</v>
      </c>
      <c r="W32" s="378">
        <f t="shared" si="21"/>
        <v>78</v>
      </c>
      <c r="X32" s="378">
        <f t="shared" si="22"/>
        <v>76</v>
      </c>
      <c r="Y32" s="379">
        <f t="shared" si="23"/>
        <v>77</v>
      </c>
      <c r="Z32" s="378">
        <f t="shared" si="7"/>
        <v>76</v>
      </c>
      <c r="AA32" s="378">
        <f t="shared" si="8"/>
        <v>73</v>
      </c>
      <c r="AB32" s="379">
        <f t="shared" si="24"/>
        <v>74.222222222222214</v>
      </c>
      <c r="AC32" s="380">
        <f t="shared" si="25"/>
        <v>103.4222222222222</v>
      </c>
      <c r="AD32" s="528">
        <f t="shared" si="26"/>
        <v>100.10000000000001</v>
      </c>
      <c r="AE32" s="386">
        <f t="shared" si="27"/>
        <v>96.48888888888888</v>
      </c>
      <c r="AF32" s="359">
        <v>70</v>
      </c>
      <c r="AG32" s="359">
        <v>72</v>
      </c>
      <c r="AH32" s="355">
        <v>71</v>
      </c>
      <c r="AI32" s="354">
        <v>78</v>
      </c>
      <c r="AJ32" s="359">
        <v>74</v>
      </c>
      <c r="AK32" s="355">
        <v>73</v>
      </c>
      <c r="AL32" s="354">
        <v>77</v>
      </c>
      <c r="AM32" s="359">
        <v>74</v>
      </c>
      <c r="AN32" s="355">
        <v>72</v>
      </c>
      <c r="AO32" s="389">
        <f t="shared" si="9"/>
        <v>75</v>
      </c>
      <c r="AP32" s="526">
        <f t="shared" si="28"/>
        <v>73.333333333333329</v>
      </c>
      <c r="AQ32" s="523">
        <f t="shared" si="29"/>
        <v>72</v>
      </c>
      <c r="AR32" s="389">
        <f t="shared" si="10"/>
        <v>75</v>
      </c>
      <c r="AS32" s="526">
        <f t="shared" si="30"/>
        <v>73.333333333333329</v>
      </c>
      <c r="AT32" s="393">
        <f t="shared" si="11"/>
        <v>72</v>
      </c>
      <c r="AU32" s="547">
        <f t="shared" si="31"/>
        <v>78</v>
      </c>
      <c r="AV32" s="378">
        <f t="shared" si="12"/>
        <v>70</v>
      </c>
      <c r="AW32" s="379">
        <f t="shared" si="32"/>
        <v>75.666666666666671</v>
      </c>
      <c r="AX32" s="547">
        <f t="shared" si="33"/>
        <v>74</v>
      </c>
      <c r="AY32" s="378">
        <f t="shared" si="34"/>
        <v>72</v>
      </c>
      <c r="AZ32" s="379">
        <f t="shared" si="35"/>
        <v>73.555555555555543</v>
      </c>
      <c r="BA32" s="378">
        <f t="shared" si="36"/>
        <v>73</v>
      </c>
      <c r="BB32" s="378">
        <f t="shared" si="37"/>
        <v>71</v>
      </c>
      <c r="BC32" s="379">
        <f t="shared" si="38"/>
        <v>72</v>
      </c>
      <c r="BD32" s="380">
        <f t="shared" si="13"/>
        <v>128.63333333333333</v>
      </c>
      <c r="BE32" s="529">
        <f t="shared" si="39"/>
        <v>183.88888888888886</v>
      </c>
      <c r="BF32" s="386">
        <f t="shared" si="14"/>
        <v>180</v>
      </c>
      <c r="BG32" s="52">
        <f t="shared" si="41"/>
        <v>103.4222222222222</v>
      </c>
      <c r="BH32" s="369">
        <f t="shared" si="45"/>
        <v>100.10000000000001</v>
      </c>
      <c r="BI32" s="369">
        <f t="shared" si="42"/>
        <v>96.48888888888888</v>
      </c>
      <c r="BJ32" s="369">
        <f t="shared" si="43"/>
        <v>128.63333333333333</v>
      </c>
      <c r="BK32" s="369">
        <f t="shared" si="46"/>
        <v>183.88888888888886</v>
      </c>
      <c r="BL32" s="554">
        <f t="shared" si="44"/>
        <v>180</v>
      </c>
      <c r="BM32" s="542">
        <f t="shared" si="40"/>
        <v>792.5333333333333</v>
      </c>
      <c r="BN32" s="212">
        <f t="shared" si="47"/>
        <v>7.476729559748426</v>
      </c>
    </row>
    <row r="33" spans="1:66" x14ac:dyDescent="0.35">
      <c r="A33" s="253"/>
      <c r="B33" s="88">
        <v>27</v>
      </c>
      <c r="C33" s="91" t="str">
        <f>VLOOKUP(B:B,'START_LIST_JUN-ELI'!C:F,2,FALSE)</f>
        <v>SCHLEICH Sarah</v>
      </c>
      <c r="D33" s="115" t="str">
        <f>VLOOKUP(B:B,'START_LIST_JUN-ELI'!C:F,4,FALSE)</f>
        <v>LNZ</v>
      </c>
      <c r="E33" s="354">
        <v>78</v>
      </c>
      <c r="F33" s="359">
        <v>83</v>
      </c>
      <c r="G33" s="355">
        <v>82</v>
      </c>
      <c r="H33" s="354">
        <v>78</v>
      </c>
      <c r="I33" s="359">
        <v>80</v>
      </c>
      <c r="J33" s="355">
        <v>79</v>
      </c>
      <c r="K33" s="354">
        <v>84</v>
      </c>
      <c r="L33" s="359">
        <v>84</v>
      </c>
      <c r="M33" s="355">
        <v>80</v>
      </c>
      <c r="N33" s="387">
        <f t="shared" si="3"/>
        <v>80</v>
      </c>
      <c r="O33" s="526">
        <f t="shared" si="16"/>
        <v>82.333333333333329</v>
      </c>
      <c r="P33" s="388">
        <f t="shared" si="17"/>
        <v>80.333333333333329</v>
      </c>
      <c r="Q33" s="387">
        <f t="shared" si="4"/>
        <v>80</v>
      </c>
      <c r="R33" s="527">
        <f t="shared" si="18"/>
        <v>82.333333333333329</v>
      </c>
      <c r="S33" s="523">
        <f t="shared" si="19"/>
        <v>80.333333333333329</v>
      </c>
      <c r="T33" s="378">
        <f t="shared" si="20"/>
        <v>84</v>
      </c>
      <c r="U33" s="378">
        <f t="shared" si="5"/>
        <v>78</v>
      </c>
      <c r="V33" s="379">
        <f t="shared" si="6"/>
        <v>79.333333333333329</v>
      </c>
      <c r="W33" s="378">
        <f t="shared" si="21"/>
        <v>84</v>
      </c>
      <c r="X33" s="378">
        <f t="shared" si="22"/>
        <v>80</v>
      </c>
      <c r="Y33" s="379">
        <f t="shared" si="23"/>
        <v>82.555555555555543</v>
      </c>
      <c r="Z33" s="378">
        <f t="shared" si="7"/>
        <v>82</v>
      </c>
      <c r="AA33" s="378">
        <f t="shared" si="8"/>
        <v>79</v>
      </c>
      <c r="AB33" s="379">
        <f t="shared" si="24"/>
        <v>80.222222222222214</v>
      </c>
      <c r="AC33" s="380">
        <f t="shared" si="25"/>
        <v>103.13333333333333</v>
      </c>
      <c r="AD33" s="528">
        <f t="shared" si="26"/>
        <v>107.32222222222221</v>
      </c>
      <c r="AE33" s="386">
        <f t="shared" si="27"/>
        <v>104.28888888888888</v>
      </c>
      <c r="AF33" s="359">
        <v>78</v>
      </c>
      <c r="AG33" s="359">
        <v>78</v>
      </c>
      <c r="AH33" s="355">
        <v>76</v>
      </c>
      <c r="AI33" s="354">
        <v>84</v>
      </c>
      <c r="AJ33" s="359">
        <v>83</v>
      </c>
      <c r="AK33" s="355">
        <v>78</v>
      </c>
      <c r="AL33" s="354">
        <v>82</v>
      </c>
      <c r="AM33" s="359">
        <v>76</v>
      </c>
      <c r="AN33" s="355">
        <v>73</v>
      </c>
      <c r="AO33" s="389">
        <f t="shared" si="9"/>
        <v>81.333333333333329</v>
      </c>
      <c r="AP33" s="526">
        <f t="shared" si="28"/>
        <v>79</v>
      </c>
      <c r="AQ33" s="523">
        <f t="shared" si="29"/>
        <v>75.666666666666671</v>
      </c>
      <c r="AR33" s="389">
        <f t="shared" si="10"/>
        <v>81.333333333333329</v>
      </c>
      <c r="AS33" s="526">
        <f t="shared" si="30"/>
        <v>79</v>
      </c>
      <c r="AT33" s="393">
        <f t="shared" si="11"/>
        <v>75.666666666666671</v>
      </c>
      <c r="AU33" s="547">
        <f t="shared" si="31"/>
        <v>84</v>
      </c>
      <c r="AV33" s="378">
        <f t="shared" si="12"/>
        <v>78</v>
      </c>
      <c r="AW33" s="379">
        <f t="shared" si="32"/>
        <v>81.555555555555543</v>
      </c>
      <c r="AX33" s="547">
        <f t="shared" si="33"/>
        <v>83</v>
      </c>
      <c r="AY33" s="378">
        <f t="shared" si="34"/>
        <v>76</v>
      </c>
      <c r="AZ33" s="379">
        <f t="shared" si="35"/>
        <v>78.666666666666671</v>
      </c>
      <c r="BA33" s="378">
        <f t="shared" si="36"/>
        <v>78</v>
      </c>
      <c r="BB33" s="378">
        <f t="shared" si="37"/>
        <v>73</v>
      </c>
      <c r="BC33" s="379">
        <f t="shared" si="38"/>
        <v>75.777777777777786</v>
      </c>
      <c r="BD33" s="380">
        <f t="shared" si="13"/>
        <v>138.64444444444442</v>
      </c>
      <c r="BE33" s="529">
        <f t="shared" si="39"/>
        <v>196.66666666666669</v>
      </c>
      <c r="BF33" s="386">
        <f t="shared" si="14"/>
        <v>189.44444444444446</v>
      </c>
      <c r="BG33" s="52">
        <f t="shared" si="41"/>
        <v>103.13333333333333</v>
      </c>
      <c r="BH33" s="369">
        <f t="shared" si="45"/>
        <v>107.32222222222221</v>
      </c>
      <c r="BI33" s="369">
        <f t="shared" si="42"/>
        <v>104.28888888888888</v>
      </c>
      <c r="BJ33" s="369">
        <f t="shared" si="43"/>
        <v>138.64444444444442</v>
      </c>
      <c r="BK33" s="369">
        <f t="shared" si="46"/>
        <v>196.66666666666669</v>
      </c>
      <c r="BL33" s="554">
        <f t="shared" si="44"/>
        <v>189.44444444444446</v>
      </c>
      <c r="BM33" s="542">
        <f t="shared" si="40"/>
        <v>839.49999999999989</v>
      </c>
      <c r="BN33" s="212">
        <f t="shared" si="47"/>
        <v>7.9198113207547154</v>
      </c>
    </row>
    <row r="34" spans="1:66" x14ac:dyDescent="0.35">
      <c r="A34" s="253"/>
      <c r="B34" s="88">
        <v>28</v>
      </c>
      <c r="C34" s="91" t="str">
        <f>VLOOKUP(B:B,'START_LIST_JUN-ELI'!C:F,2,FALSE)</f>
        <v>CESAR Suany</v>
      </c>
      <c r="D34" s="115" t="str">
        <f>VLOOKUP(B:B,'START_LIST_JUN-ELI'!C:F,4,FALSE)</f>
        <v>SRSO</v>
      </c>
      <c r="E34" s="354">
        <v>82</v>
      </c>
      <c r="F34" s="359">
        <v>77</v>
      </c>
      <c r="G34" s="355">
        <v>70</v>
      </c>
      <c r="H34" s="354">
        <v>70</v>
      </c>
      <c r="I34" s="359">
        <v>69</v>
      </c>
      <c r="J34" s="355">
        <v>67</v>
      </c>
      <c r="K34" s="354">
        <v>81</v>
      </c>
      <c r="L34" s="359">
        <v>71</v>
      </c>
      <c r="M34" s="355">
        <v>68</v>
      </c>
      <c r="N34" s="387">
        <f t="shared" si="3"/>
        <v>77.666666666666671</v>
      </c>
      <c r="O34" s="526">
        <f t="shared" si="16"/>
        <v>72.333333333333329</v>
      </c>
      <c r="P34" s="388">
        <f t="shared" si="17"/>
        <v>68.333333333333329</v>
      </c>
      <c r="Q34" s="387">
        <f t="shared" si="4"/>
        <v>77.666666666666671</v>
      </c>
      <c r="R34" s="527">
        <f t="shared" si="18"/>
        <v>72.333333333333329</v>
      </c>
      <c r="S34" s="523">
        <f t="shared" si="19"/>
        <v>68.333333333333329</v>
      </c>
      <c r="T34" s="378">
        <f t="shared" si="20"/>
        <v>82</v>
      </c>
      <c r="U34" s="378">
        <f t="shared" si="5"/>
        <v>70</v>
      </c>
      <c r="V34" s="379">
        <f t="shared" si="6"/>
        <v>78.777777777777786</v>
      </c>
      <c r="W34" s="378">
        <f t="shared" si="21"/>
        <v>77</v>
      </c>
      <c r="X34" s="378">
        <f t="shared" si="22"/>
        <v>69</v>
      </c>
      <c r="Y34" s="379">
        <f t="shared" si="23"/>
        <v>71.888888888888872</v>
      </c>
      <c r="Z34" s="378">
        <f t="shared" si="7"/>
        <v>70</v>
      </c>
      <c r="AA34" s="378">
        <f t="shared" si="8"/>
        <v>67</v>
      </c>
      <c r="AB34" s="379">
        <f t="shared" si="24"/>
        <v>68.222222222222214</v>
      </c>
      <c r="AC34" s="380">
        <f t="shared" si="25"/>
        <v>102.41111111111113</v>
      </c>
      <c r="AD34" s="528">
        <f t="shared" si="26"/>
        <v>93.455555555555534</v>
      </c>
      <c r="AE34" s="386">
        <f t="shared" si="27"/>
        <v>88.688888888888883</v>
      </c>
      <c r="AF34" s="359">
        <v>74</v>
      </c>
      <c r="AG34" s="359">
        <v>50</v>
      </c>
      <c r="AH34" s="355">
        <v>55</v>
      </c>
      <c r="AI34" s="354">
        <v>75</v>
      </c>
      <c r="AJ34" s="359">
        <v>55</v>
      </c>
      <c r="AK34" s="355">
        <v>63</v>
      </c>
      <c r="AL34" s="354">
        <v>70</v>
      </c>
      <c r="AM34" s="359">
        <v>66</v>
      </c>
      <c r="AN34" s="355">
        <v>62</v>
      </c>
      <c r="AO34" s="389">
        <f t="shared" si="9"/>
        <v>73</v>
      </c>
      <c r="AP34" s="526">
        <f t="shared" si="28"/>
        <v>57</v>
      </c>
      <c r="AQ34" s="523">
        <f t="shared" si="29"/>
        <v>60</v>
      </c>
      <c r="AR34" s="389">
        <f t="shared" si="10"/>
        <v>73</v>
      </c>
      <c r="AS34" s="526">
        <f t="shared" si="30"/>
        <v>57</v>
      </c>
      <c r="AT34" s="393">
        <f t="shared" si="11"/>
        <v>60</v>
      </c>
      <c r="AU34" s="547">
        <f t="shared" si="31"/>
        <v>75</v>
      </c>
      <c r="AV34" s="378">
        <f t="shared" si="12"/>
        <v>70</v>
      </c>
      <c r="AW34" s="379">
        <f t="shared" si="32"/>
        <v>73.333333333333329</v>
      </c>
      <c r="AX34" s="547">
        <f t="shared" si="33"/>
        <v>66</v>
      </c>
      <c r="AY34" s="378">
        <f t="shared" si="34"/>
        <v>50</v>
      </c>
      <c r="AZ34" s="379">
        <f t="shared" si="35"/>
        <v>56.333333333333336</v>
      </c>
      <c r="BA34" s="378">
        <f t="shared" si="36"/>
        <v>63</v>
      </c>
      <c r="BB34" s="378">
        <f t="shared" si="37"/>
        <v>55</v>
      </c>
      <c r="BC34" s="379">
        <f t="shared" si="38"/>
        <v>60.666666666666664</v>
      </c>
      <c r="BD34" s="380">
        <f t="shared" si="13"/>
        <v>124.66666666666666</v>
      </c>
      <c r="BE34" s="529">
        <f t="shared" si="39"/>
        <v>140.83333333333334</v>
      </c>
      <c r="BF34" s="386">
        <f t="shared" si="14"/>
        <v>151.66666666666666</v>
      </c>
      <c r="BG34" s="52">
        <f t="shared" si="41"/>
        <v>102.41111111111113</v>
      </c>
      <c r="BH34" s="649">
        <f>+AD34-20</f>
        <v>73.455555555555534</v>
      </c>
      <c r="BI34" s="649">
        <f>+AE34-20</f>
        <v>68.688888888888883</v>
      </c>
      <c r="BJ34" s="649">
        <f>+BD34-20</f>
        <v>104.66666666666666</v>
      </c>
      <c r="BK34" s="649">
        <f>+BE34-20</f>
        <v>120.83333333333334</v>
      </c>
      <c r="BL34" s="650">
        <f>+BF34-20</f>
        <v>131.66666666666666</v>
      </c>
      <c r="BM34" s="542">
        <f t="shared" si="40"/>
        <v>601.72222222222217</v>
      </c>
      <c r="BN34" s="212">
        <f t="shared" si="47"/>
        <v>5.6766247379454917</v>
      </c>
    </row>
    <row r="35" spans="1:66" x14ac:dyDescent="0.35">
      <c r="A35" s="253"/>
      <c r="B35" s="88">
        <v>29</v>
      </c>
      <c r="C35" s="91" t="str">
        <f>VLOOKUP(B:B,'START_LIST_JUN-ELI'!C:F,2,FALSE)</f>
        <v>PRINCE Polly</v>
      </c>
      <c r="D35" s="115" t="str">
        <f>VLOOKUP(B:B,'START_LIST_JUN-ELI'!C:F,4,FALSE)</f>
        <v>ASB</v>
      </c>
      <c r="E35" s="354">
        <v>78</v>
      </c>
      <c r="F35" s="359">
        <v>72</v>
      </c>
      <c r="G35" s="355">
        <v>69</v>
      </c>
      <c r="H35" s="354">
        <v>66</v>
      </c>
      <c r="I35" s="359">
        <v>64</v>
      </c>
      <c r="J35" s="355">
        <v>63</v>
      </c>
      <c r="K35" s="354">
        <v>70</v>
      </c>
      <c r="L35" s="359">
        <v>72</v>
      </c>
      <c r="M35" s="355">
        <v>72</v>
      </c>
      <c r="N35" s="387">
        <f t="shared" si="3"/>
        <v>71.333333333333329</v>
      </c>
      <c r="O35" s="526">
        <f t="shared" si="16"/>
        <v>69.333333333333329</v>
      </c>
      <c r="P35" s="388">
        <f t="shared" si="17"/>
        <v>68</v>
      </c>
      <c r="Q35" s="387">
        <f t="shared" si="4"/>
        <v>71.333333333333329</v>
      </c>
      <c r="R35" s="527">
        <f t="shared" si="18"/>
        <v>69.333333333333329</v>
      </c>
      <c r="S35" s="523">
        <f t="shared" si="19"/>
        <v>68</v>
      </c>
      <c r="T35" s="378">
        <f t="shared" si="20"/>
        <v>78</v>
      </c>
      <c r="U35" s="378">
        <f t="shared" si="5"/>
        <v>66</v>
      </c>
      <c r="V35" s="379">
        <f t="shared" si="6"/>
        <v>70.888888888888872</v>
      </c>
      <c r="W35" s="378">
        <f t="shared" si="21"/>
        <v>72</v>
      </c>
      <c r="X35" s="378">
        <f t="shared" si="22"/>
        <v>64</v>
      </c>
      <c r="Y35" s="379">
        <f t="shared" si="23"/>
        <v>70.222222222222214</v>
      </c>
      <c r="Z35" s="378">
        <f t="shared" si="7"/>
        <v>72</v>
      </c>
      <c r="AA35" s="378">
        <f t="shared" si="8"/>
        <v>63</v>
      </c>
      <c r="AB35" s="379">
        <f t="shared" si="24"/>
        <v>68.333333333333329</v>
      </c>
      <c r="AC35" s="380">
        <f t="shared" si="25"/>
        <v>92.155555555555537</v>
      </c>
      <c r="AD35" s="528">
        <f t="shared" si="26"/>
        <v>91.288888888888877</v>
      </c>
      <c r="AE35" s="386">
        <f t="shared" si="27"/>
        <v>88.833333333333329</v>
      </c>
      <c r="AF35" s="359">
        <v>66</v>
      </c>
      <c r="AG35" s="359">
        <v>61</v>
      </c>
      <c r="AH35" s="355">
        <v>59</v>
      </c>
      <c r="AI35" s="354">
        <v>63</v>
      </c>
      <c r="AJ35" s="359">
        <v>65</v>
      </c>
      <c r="AK35" s="355">
        <v>62</v>
      </c>
      <c r="AL35" s="354">
        <v>66</v>
      </c>
      <c r="AM35" s="359">
        <v>64</v>
      </c>
      <c r="AN35" s="355">
        <v>65</v>
      </c>
      <c r="AO35" s="389">
        <f t="shared" si="9"/>
        <v>65</v>
      </c>
      <c r="AP35" s="526">
        <f t="shared" si="28"/>
        <v>63.333333333333336</v>
      </c>
      <c r="AQ35" s="523">
        <f t="shared" si="29"/>
        <v>62</v>
      </c>
      <c r="AR35" s="389">
        <f t="shared" si="10"/>
        <v>65</v>
      </c>
      <c r="AS35" s="526">
        <f t="shared" si="30"/>
        <v>63.333333333333336</v>
      </c>
      <c r="AT35" s="393">
        <f t="shared" si="11"/>
        <v>62</v>
      </c>
      <c r="AU35" s="547">
        <f t="shared" si="31"/>
        <v>66</v>
      </c>
      <c r="AV35" s="378">
        <f t="shared" si="12"/>
        <v>63</v>
      </c>
      <c r="AW35" s="379">
        <f t="shared" si="32"/>
        <v>65.333333333333329</v>
      </c>
      <c r="AX35" s="547">
        <f t="shared" si="33"/>
        <v>65</v>
      </c>
      <c r="AY35" s="378">
        <f t="shared" si="34"/>
        <v>61</v>
      </c>
      <c r="AZ35" s="379">
        <f t="shared" si="35"/>
        <v>63.555555555555564</v>
      </c>
      <c r="BA35" s="378">
        <f t="shared" si="36"/>
        <v>65</v>
      </c>
      <c r="BB35" s="378">
        <f t="shared" si="37"/>
        <v>59</v>
      </c>
      <c r="BC35" s="379">
        <f t="shared" si="38"/>
        <v>62</v>
      </c>
      <c r="BD35" s="380">
        <f t="shared" si="13"/>
        <v>111.06666666666665</v>
      </c>
      <c r="BE35" s="529">
        <f t="shared" si="39"/>
        <v>158.88888888888891</v>
      </c>
      <c r="BF35" s="386">
        <f t="shared" si="14"/>
        <v>155</v>
      </c>
      <c r="BG35" s="52">
        <f t="shared" si="41"/>
        <v>92.155555555555537</v>
      </c>
      <c r="BH35" s="369">
        <f t="shared" si="45"/>
        <v>91.288888888888877</v>
      </c>
      <c r="BI35" s="369">
        <f t="shared" si="42"/>
        <v>88.833333333333329</v>
      </c>
      <c r="BJ35" s="369">
        <f t="shared" si="43"/>
        <v>111.06666666666665</v>
      </c>
      <c r="BK35" s="369">
        <f t="shared" si="46"/>
        <v>158.88888888888891</v>
      </c>
      <c r="BL35" s="554">
        <f t="shared" si="44"/>
        <v>155</v>
      </c>
      <c r="BM35" s="542">
        <f t="shared" si="40"/>
        <v>697.23333333333335</v>
      </c>
      <c r="BN35" s="212">
        <f t="shared" si="47"/>
        <v>6.5776729559748421</v>
      </c>
    </row>
    <row r="36" spans="1:66" x14ac:dyDescent="0.35">
      <c r="A36" s="253"/>
      <c r="B36" s="88">
        <v>30</v>
      </c>
      <c r="C36" s="91" t="str">
        <f>VLOOKUP(B:B,'START_LIST_JUN-ELI'!C:F,2,FALSE)</f>
        <v>ROBERT Kelia</v>
      </c>
      <c r="D36" s="115" t="str">
        <f>VLOOKUP(B:B,'START_LIST_JUN-ELI'!C:F,4,FALSE)</f>
        <v>VA</v>
      </c>
      <c r="E36" s="354">
        <v>76</v>
      </c>
      <c r="F36" s="359">
        <v>67</v>
      </c>
      <c r="G36" s="355">
        <v>71</v>
      </c>
      <c r="H36" s="354">
        <v>74</v>
      </c>
      <c r="I36" s="359">
        <v>73</v>
      </c>
      <c r="J36" s="355">
        <v>75</v>
      </c>
      <c r="K36" s="354">
        <v>80</v>
      </c>
      <c r="L36" s="359">
        <v>77</v>
      </c>
      <c r="M36" s="355">
        <v>79</v>
      </c>
      <c r="N36" s="387">
        <f t="shared" si="3"/>
        <v>76.666666666666671</v>
      </c>
      <c r="O36" s="526">
        <f t="shared" si="16"/>
        <v>72.333333333333329</v>
      </c>
      <c r="P36" s="388">
        <f t="shared" si="17"/>
        <v>75</v>
      </c>
      <c r="Q36" s="387">
        <f t="shared" si="4"/>
        <v>76.666666666666671</v>
      </c>
      <c r="R36" s="527">
        <f t="shared" si="18"/>
        <v>72.333333333333329</v>
      </c>
      <c r="S36" s="523">
        <f t="shared" si="19"/>
        <v>75</v>
      </c>
      <c r="T36" s="378">
        <f t="shared" si="20"/>
        <v>80</v>
      </c>
      <c r="U36" s="378">
        <f t="shared" si="5"/>
        <v>74</v>
      </c>
      <c r="V36" s="379">
        <f t="shared" si="6"/>
        <v>76.444444444444457</v>
      </c>
      <c r="W36" s="378">
        <f t="shared" si="21"/>
        <v>77</v>
      </c>
      <c r="X36" s="378">
        <f t="shared" si="22"/>
        <v>67</v>
      </c>
      <c r="Y36" s="379">
        <f t="shared" si="23"/>
        <v>72.555555555555543</v>
      </c>
      <c r="Z36" s="378">
        <f t="shared" si="7"/>
        <v>79</v>
      </c>
      <c r="AA36" s="378">
        <f t="shared" si="8"/>
        <v>71</v>
      </c>
      <c r="AB36" s="379">
        <f t="shared" si="24"/>
        <v>75</v>
      </c>
      <c r="AC36" s="380">
        <f t="shared" si="25"/>
        <v>99.377777777777794</v>
      </c>
      <c r="AD36" s="528">
        <f t="shared" si="26"/>
        <v>94.322222222222209</v>
      </c>
      <c r="AE36" s="386">
        <f t="shared" si="27"/>
        <v>97.5</v>
      </c>
      <c r="AF36" s="359">
        <v>78</v>
      </c>
      <c r="AG36" s="359">
        <v>75</v>
      </c>
      <c r="AH36" s="355">
        <v>76</v>
      </c>
      <c r="AI36" s="354">
        <v>83</v>
      </c>
      <c r="AJ36" s="359">
        <v>80</v>
      </c>
      <c r="AK36" s="355">
        <v>82</v>
      </c>
      <c r="AL36" s="354">
        <v>83</v>
      </c>
      <c r="AM36" s="359">
        <v>78</v>
      </c>
      <c r="AN36" s="355">
        <v>78</v>
      </c>
      <c r="AO36" s="389">
        <f t="shared" si="9"/>
        <v>81.333333333333329</v>
      </c>
      <c r="AP36" s="526">
        <f t="shared" si="28"/>
        <v>77.666666666666671</v>
      </c>
      <c r="AQ36" s="523">
        <f t="shared" si="29"/>
        <v>78.666666666666671</v>
      </c>
      <c r="AR36" s="389">
        <f t="shared" si="10"/>
        <v>81.333333333333329</v>
      </c>
      <c r="AS36" s="526">
        <f t="shared" si="30"/>
        <v>77.666666666666671</v>
      </c>
      <c r="AT36" s="393">
        <f t="shared" si="11"/>
        <v>78.666666666666671</v>
      </c>
      <c r="AU36" s="547">
        <f t="shared" si="31"/>
        <v>83</v>
      </c>
      <c r="AV36" s="378">
        <f t="shared" si="12"/>
        <v>78</v>
      </c>
      <c r="AW36" s="379">
        <f t="shared" si="32"/>
        <v>81.888888888888872</v>
      </c>
      <c r="AX36" s="547">
        <f t="shared" si="33"/>
        <v>80</v>
      </c>
      <c r="AY36" s="378">
        <f t="shared" si="34"/>
        <v>75</v>
      </c>
      <c r="AZ36" s="379">
        <f t="shared" si="35"/>
        <v>77.777777777777786</v>
      </c>
      <c r="BA36" s="378">
        <f t="shared" si="36"/>
        <v>82</v>
      </c>
      <c r="BB36" s="378">
        <f t="shared" si="37"/>
        <v>76</v>
      </c>
      <c r="BC36" s="379">
        <f t="shared" si="38"/>
        <v>78.444444444444457</v>
      </c>
      <c r="BD36" s="380">
        <f t="shared" si="13"/>
        <v>139.21111111111108</v>
      </c>
      <c r="BE36" s="529">
        <f t="shared" si="39"/>
        <v>194.44444444444446</v>
      </c>
      <c r="BF36" s="386">
        <f t="shared" si="14"/>
        <v>196.11111111111114</v>
      </c>
      <c r="BG36" s="52">
        <f t="shared" si="41"/>
        <v>99.377777777777794</v>
      </c>
      <c r="BH36" s="649">
        <f>+AD36-20</f>
        <v>74.322222222222209</v>
      </c>
      <c r="BI36" s="369">
        <f t="shared" si="42"/>
        <v>97.5</v>
      </c>
      <c r="BJ36" s="649">
        <f>+BD36-20</f>
        <v>119.21111111111108</v>
      </c>
      <c r="BK36" s="649">
        <f>+BE36-20</f>
        <v>174.44444444444446</v>
      </c>
      <c r="BL36" s="650">
        <f>+BF36-20</f>
        <v>176.11111111111114</v>
      </c>
      <c r="BM36" s="542">
        <f t="shared" si="40"/>
        <v>740.9666666666667</v>
      </c>
      <c r="BN36" s="212">
        <f t="shared" si="47"/>
        <v>6.9902515723270442</v>
      </c>
    </row>
    <row r="37" spans="1:66" x14ac:dyDescent="0.35">
      <c r="A37" s="253"/>
      <c r="B37" s="631">
        <v>31</v>
      </c>
      <c r="C37" s="629" t="str">
        <f>VLOOKUP(B:B,'START_LIST_JUN-ELI'!C:F,2,FALSE)</f>
        <v>D'AGOSTINO Laura</v>
      </c>
      <c r="D37" s="630" t="str">
        <f>VLOOKUP(B:B,'START_LIST_JUN-ELI'!C:F,4,FALSE)</f>
        <v>MORG</v>
      </c>
      <c r="E37" s="354" t="s">
        <v>322</v>
      </c>
      <c r="F37" s="359" t="s">
        <v>322</v>
      </c>
      <c r="G37" s="355" t="s">
        <v>322</v>
      </c>
      <c r="H37" s="354" t="s">
        <v>322</v>
      </c>
      <c r="I37" s="359" t="s">
        <v>322</v>
      </c>
      <c r="J37" s="355" t="s">
        <v>322</v>
      </c>
      <c r="K37" s="354" t="s">
        <v>322</v>
      </c>
      <c r="L37" s="359" t="s">
        <v>322</v>
      </c>
      <c r="M37" s="355" t="s">
        <v>322</v>
      </c>
      <c r="N37" s="387" t="e">
        <f t="shared" si="3"/>
        <v>#VALUE!</v>
      </c>
      <c r="O37" s="526" t="e">
        <f t="shared" si="16"/>
        <v>#VALUE!</v>
      </c>
      <c r="P37" s="388" t="e">
        <f t="shared" si="17"/>
        <v>#VALUE!</v>
      </c>
      <c r="Q37" s="387" t="e">
        <f t="shared" si="4"/>
        <v>#VALUE!</v>
      </c>
      <c r="R37" s="527" t="e">
        <f t="shared" si="18"/>
        <v>#VALUE!</v>
      </c>
      <c r="S37" s="523" t="e">
        <f t="shared" si="19"/>
        <v>#VALUE!</v>
      </c>
      <c r="T37" s="378" t="e">
        <f t="shared" si="20"/>
        <v>#VALUE!</v>
      </c>
      <c r="U37" s="378" t="e">
        <f t="shared" si="5"/>
        <v>#VALUE!</v>
      </c>
      <c r="V37" s="379" t="e">
        <f t="shared" si="6"/>
        <v>#VALUE!</v>
      </c>
      <c r="W37" s="378" t="e">
        <f t="shared" si="21"/>
        <v>#VALUE!</v>
      </c>
      <c r="X37" s="378" t="e">
        <f t="shared" si="22"/>
        <v>#VALUE!</v>
      </c>
      <c r="Y37" s="379" t="e">
        <f t="shared" si="23"/>
        <v>#VALUE!</v>
      </c>
      <c r="Z37" s="378" t="e">
        <f t="shared" si="7"/>
        <v>#VALUE!</v>
      </c>
      <c r="AA37" s="378" t="e">
        <f t="shared" si="8"/>
        <v>#VALUE!</v>
      </c>
      <c r="AB37" s="379" t="e">
        <f t="shared" si="24"/>
        <v>#VALUE!</v>
      </c>
      <c r="AC37" s="380" t="e">
        <f t="shared" si="25"/>
        <v>#VALUE!</v>
      </c>
      <c r="AD37" s="528" t="e">
        <f t="shared" si="26"/>
        <v>#VALUE!</v>
      </c>
      <c r="AE37" s="386" t="e">
        <f t="shared" si="27"/>
        <v>#VALUE!</v>
      </c>
      <c r="AF37" s="359" t="s">
        <v>322</v>
      </c>
      <c r="AG37" s="359" t="s">
        <v>322</v>
      </c>
      <c r="AH37" s="355" t="s">
        <v>322</v>
      </c>
      <c r="AI37" s="354" t="s">
        <v>322</v>
      </c>
      <c r="AJ37" s="359" t="s">
        <v>322</v>
      </c>
      <c r="AK37" s="355" t="s">
        <v>322</v>
      </c>
      <c r="AL37" s="354" t="s">
        <v>322</v>
      </c>
      <c r="AM37" s="359" t="s">
        <v>322</v>
      </c>
      <c r="AN37" s="355" t="s">
        <v>322</v>
      </c>
      <c r="AO37" s="389" t="e">
        <f t="shared" si="9"/>
        <v>#VALUE!</v>
      </c>
      <c r="AP37" s="526" t="e">
        <f t="shared" si="28"/>
        <v>#VALUE!</v>
      </c>
      <c r="AQ37" s="523" t="e">
        <f t="shared" si="29"/>
        <v>#VALUE!</v>
      </c>
      <c r="AR37" s="389" t="e">
        <f t="shared" si="10"/>
        <v>#VALUE!</v>
      </c>
      <c r="AS37" s="526" t="e">
        <f t="shared" si="30"/>
        <v>#VALUE!</v>
      </c>
      <c r="AT37" s="393" t="e">
        <f t="shared" si="11"/>
        <v>#VALUE!</v>
      </c>
      <c r="AU37" s="547" t="e">
        <f t="shared" si="31"/>
        <v>#VALUE!</v>
      </c>
      <c r="AV37" s="378" t="e">
        <f t="shared" si="12"/>
        <v>#VALUE!</v>
      </c>
      <c r="AW37" s="379" t="e">
        <f t="shared" si="32"/>
        <v>#VALUE!</v>
      </c>
      <c r="AX37" s="547" t="e">
        <f t="shared" si="33"/>
        <v>#VALUE!</v>
      </c>
      <c r="AY37" s="378" t="e">
        <f t="shared" si="34"/>
        <v>#VALUE!</v>
      </c>
      <c r="AZ37" s="379" t="e">
        <f t="shared" si="35"/>
        <v>#VALUE!</v>
      </c>
      <c r="BA37" s="378" t="e">
        <f t="shared" si="36"/>
        <v>#VALUE!</v>
      </c>
      <c r="BB37" s="378" t="e">
        <f t="shared" si="37"/>
        <v>#VALUE!</v>
      </c>
      <c r="BC37" s="379" t="e">
        <f t="shared" si="38"/>
        <v>#VALUE!</v>
      </c>
      <c r="BD37" s="380" t="e">
        <f t="shared" si="13"/>
        <v>#VALUE!</v>
      </c>
      <c r="BE37" s="529" t="e">
        <f t="shared" si="39"/>
        <v>#VALUE!</v>
      </c>
      <c r="BF37" s="386" t="e">
        <f t="shared" si="14"/>
        <v>#VALUE!</v>
      </c>
      <c r="BG37" s="52" t="e">
        <f t="shared" si="41"/>
        <v>#VALUE!</v>
      </c>
      <c r="BH37" s="369" t="e">
        <f t="shared" si="45"/>
        <v>#VALUE!</v>
      </c>
      <c r="BI37" s="369" t="e">
        <f t="shared" si="42"/>
        <v>#VALUE!</v>
      </c>
      <c r="BJ37" s="369" t="e">
        <f t="shared" si="43"/>
        <v>#VALUE!</v>
      </c>
      <c r="BK37" s="369" t="e">
        <f t="shared" si="46"/>
        <v>#VALUE!</v>
      </c>
      <c r="BL37" s="554" t="e">
        <f t="shared" si="44"/>
        <v>#VALUE!</v>
      </c>
      <c r="BM37" s="542" t="e">
        <f t="shared" si="40"/>
        <v>#VALUE!</v>
      </c>
      <c r="BN37" s="212" t="str">
        <f t="shared" si="47"/>
        <v xml:space="preserve"> </v>
      </c>
    </row>
    <row r="38" spans="1:66" x14ac:dyDescent="0.35">
      <c r="A38" s="253"/>
      <c r="B38" s="88">
        <v>32</v>
      </c>
      <c r="C38" s="91" t="str">
        <f>VLOOKUP(B:B,'START_LIST_JUN-ELI'!C:F,2,FALSE)</f>
        <v>DERY Mia</v>
      </c>
      <c r="D38" s="115" t="str">
        <f>VLOOKUP(B:B,'START_LIST_JUN-ELI'!C:F,4,FALSE)</f>
        <v>GN1885</v>
      </c>
      <c r="E38" s="354">
        <v>72</v>
      </c>
      <c r="F38" s="359">
        <v>69</v>
      </c>
      <c r="G38" s="355">
        <v>72</v>
      </c>
      <c r="H38" s="354">
        <v>72</v>
      </c>
      <c r="I38" s="359">
        <v>75</v>
      </c>
      <c r="J38" s="355">
        <v>73</v>
      </c>
      <c r="K38" s="354">
        <v>81</v>
      </c>
      <c r="L38" s="359">
        <v>79</v>
      </c>
      <c r="M38" s="355">
        <v>74</v>
      </c>
      <c r="N38" s="387">
        <f t="shared" si="3"/>
        <v>75</v>
      </c>
      <c r="O38" s="526">
        <f t="shared" si="16"/>
        <v>74.333333333333329</v>
      </c>
      <c r="P38" s="388">
        <f t="shared" si="17"/>
        <v>73</v>
      </c>
      <c r="Q38" s="387">
        <f t="shared" si="4"/>
        <v>75</v>
      </c>
      <c r="R38" s="527">
        <f t="shared" si="18"/>
        <v>74.333333333333329</v>
      </c>
      <c r="S38" s="523">
        <f t="shared" si="19"/>
        <v>73</v>
      </c>
      <c r="T38" s="378">
        <f t="shared" si="20"/>
        <v>81</v>
      </c>
      <c r="U38" s="378">
        <f t="shared" si="5"/>
        <v>72</v>
      </c>
      <c r="V38" s="379">
        <f t="shared" si="6"/>
        <v>74</v>
      </c>
      <c r="W38" s="378">
        <f t="shared" si="21"/>
        <v>79</v>
      </c>
      <c r="X38" s="378">
        <f t="shared" si="22"/>
        <v>69</v>
      </c>
      <c r="Y38" s="379">
        <f t="shared" si="23"/>
        <v>74.555555555555543</v>
      </c>
      <c r="Z38" s="378">
        <f t="shared" si="7"/>
        <v>74</v>
      </c>
      <c r="AA38" s="378">
        <f t="shared" si="8"/>
        <v>72</v>
      </c>
      <c r="AB38" s="379">
        <f t="shared" si="24"/>
        <v>73</v>
      </c>
      <c r="AC38" s="380">
        <f t="shared" si="25"/>
        <v>96.2</v>
      </c>
      <c r="AD38" s="528">
        <f t="shared" si="26"/>
        <v>96.922222222222203</v>
      </c>
      <c r="AE38" s="386">
        <f t="shared" si="27"/>
        <v>94.9</v>
      </c>
      <c r="AF38" s="359">
        <v>57</v>
      </c>
      <c r="AG38" s="359">
        <v>56</v>
      </c>
      <c r="AH38" s="355">
        <v>57</v>
      </c>
      <c r="AI38" s="354">
        <v>77</v>
      </c>
      <c r="AJ38" s="359">
        <v>71</v>
      </c>
      <c r="AK38" s="355">
        <v>74</v>
      </c>
      <c r="AL38" s="354">
        <v>67</v>
      </c>
      <c r="AM38" s="359">
        <v>61</v>
      </c>
      <c r="AN38" s="355">
        <v>60</v>
      </c>
      <c r="AO38" s="389">
        <f t="shared" si="9"/>
        <v>67</v>
      </c>
      <c r="AP38" s="526">
        <f t="shared" si="28"/>
        <v>62.666666666666664</v>
      </c>
      <c r="AQ38" s="523">
        <f t="shared" si="29"/>
        <v>63.666666666666664</v>
      </c>
      <c r="AR38" s="389">
        <f t="shared" si="10"/>
        <v>67</v>
      </c>
      <c r="AS38" s="526">
        <f t="shared" si="30"/>
        <v>62.666666666666664</v>
      </c>
      <c r="AT38" s="393">
        <f t="shared" si="11"/>
        <v>63.666666666666664</v>
      </c>
      <c r="AU38" s="547">
        <f t="shared" si="31"/>
        <v>77</v>
      </c>
      <c r="AV38" s="378">
        <f t="shared" si="12"/>
        <v>57</v>
      </c>
      <c r="AW38" s="379">
        <f t="shared" si="32"/>
        <v>67</v>
      </c>
      <c r="AX38" s="547">
        <f t="shared" si="33"/>
        <v>71</v>
      </c>
      <c r="AY38" s="378">
        <f t="shared" si="34"/>
        <v>56</v>
      </c>
      <c r="AZ38" s="379">
        <f t="shared" si="35"/>
        <v>62.111111111111107</v>
      </c>
      <c r="BA38" s="378">
        <f t="shared" si="36"/>
        <v>74</v>
      </c>
      <c r="BB38" s="378">
        <f t="shared" si="37"/>
        <v>57</v>
      </c>
      <c r="BC38" s="379">
        <f t="shared" si="38"/>
        <v>62.444444444444436</v>
      </c>
      <c r="BD38" s="380">
        <f t="shared" si="13"/>
        <v>113.89999999999999</v>
      </c>
      <c r="BE38" s="529">
        <f t="shared" si="39"/>
        <v>155.27777777777777</v>
      </c>
      <c r="BF38" s="386">
        <f t="shared" si="14"/>
        <v>156.11111111111109</v>
      </c>
      <c r="BG38" s="52">
        <f t="shared" si="41"/>
        <v>96.2</v>
      </c>
      <c r="BH38" s="369">
        <f>+AD38</f>
        <v>96.922222222222203</v>
      </c>
      <c r="BI38" s="649">
        <f>+AE38-20</f>
        <v>74.900000000000006</v>
      </c>
      <c r="BJ38" s="649">
        <f>+BD38-20</f>
        <v>93.899999999999991</v>
      </c>
      <c r="BK38" s="649">
        <f>+BE38-20</f>
        <v>135.27777777777777</v>
      </c>
      <c r="BL38" s="650">
        <f>+BF38-20</f>
        <v>136.11111111111109</v>
      </c>
      <c r="BM38" s="542">
        <f t="shared" si="40"/>
        <v>633.31111111111113</v>
      </c>
      <c r="BN38" s="212">
        <f t="shared" si="47"/>
        <v>5.9746331236897268</v>
      </c>
    </row>
    <row r="39" spans="1:66" x14ac:dyDescent="0.35">
      <c r="A39" s="253"/>
      <c r="B39" s="88">
        <v>33</v>
      </c>
      <c r="C39" s="91" t="str">
        <f>VLOOKUP(B:B,'START_LIST_JUN-ELI'!C:F,2,FALSE)</f>
        <v>START Daphné</v>
      </c>
      <c r="D39" s="115" t="str">
        <f>VLOOKUP(B:B,'START_LIST_JUN-ELI'!C:F,4,FALSE)</f>
        <v>GN1885</v>
      </c>
      <c r="E39" s="354">
        <v>70</v>
      </c>
      <c r="F39" s="359">
        <v>73</v>
      </c>
      <c r="G39" s="355">
        <v>68</v>
      </c>
      <c r="H39" s="354">
        <v>74</v>
      </c>
      <c r="I39" s="359">
        <v>75</v>
      </c>
      <c r="J39" s="355">
        <v>72</v>
      </c>
      <c r="K39" s="354">
        <v>83</v>
      </c>
      <c r="L39" s="359">
        <v>71</v>
      </c>
      <c r="M39" s="355">
        <v>68</v>
      </c>
      <c r="N39" s="387">
        <f t="shared" si="3"/>
        <v>75.666666666666671</v>
      </c>
      <c r="O39" s="526">
        <f t="shared" si="16"/>
        <v>73</v>
      </c>
      <c r="P39" s="388">
        <f t="shared" si="17"/>
        <v>69.333333333333329</v>
      </c>
      <c r="Q39" s="387">
        <f t="shared" si="4"/>
        <v>75.666666666666671</v>
      </c>
      <c r="R39" s="527">
        <f t="shared" si="18"/>
        <v>73</v>
      </c>
      <c r="S39" s="523">
        <f t="shared" si="19"/>
        <v>69.333333333333329</v>
      </c>
      <c r="T39" s="378">
        <f t="shared" si="20"/>
        <v>83</v>
      </c>
      <c r="U39" s="378">
        <f t="shared" si="5"/>
        <v>70</v>
      </c>
      <c r="V39" s="379">
        <f t="shared" si="6"/>
        <v>75.111111111111128</v>
      </c>
      <c r="W39" s="378">
        <f t="shared" si="21"/>
        <v>75</v>
      </c>
      <c r="X39" s="378">
        <f t="shared" si="22"/>
        <v>71</v>
      </c>
      <c r="Y39" s="379">
        <f t="shared" si="23"/>
        <v>73</v>
      </c>
      <c r="Z39" s="378">
        <f t="shared" si="7"/>
        <v>72</v>
      </c>
      <c r="AA39" s="378">
        <f t="shared" si="8"/>
        <v>68</v>
      </c>
      <c r="AB39" s="379">
        <f t="shared" si="24"/>
        <v>68.888888888888872</v>
      </c>
      <c r="AC39" s="380">
        <f t="shared" si="25"/>
        <v>97.644444444444474</v>
      </c>
      <c r="AD39" s="528">
        <f t="shared" si="26"/>
        <v>94.9</v>
      </c>
      <c r="AE39" s="386">
        <f t="shared" si="27"/>
        <v>89.555555555555543</v>
      </c>
      <c r="AF39" s="359">
        <v>69</v>
      </c>
      <c r="AG39" s="359">
        <v>67</v>
      </c>
      <c r="AH39" s="355">
        <v>66</v>
      </c>
      <c r="AI39" s="354">
        <v>76</v>
      </c>
      <c r="AJ39" s="359">
        <v>74</v>
      </c>
      <c r="AK39" s="355">
        <v>72</v>
      </c>
      <c r="AL39" s="354">
        <v>73</v>
      </c>
      <c r="AM39" s="359">
        <v>65</v>
      </c>
      <c r="AN39" s="355">
        <v>64</v>
      </c>
      <c r="AO39" s="389">
        <f t="shared" si="9"/>
        <v>72.666666666666671</v>
      </c>
      <c r="AP39" s="526">
        <f t="shared" si="28"/>
        <v>68.666666666666671</v>
      </c>
      <c r="AQ39" s="523">
        <f t="shared" si="29"/>
        <v>67.333333333333329</v>
      </c>
      <c r="AR39" s="389">
        <f t="shared" si="10"/>
        <v>72.666666666666671</v>
      </c>
      <c r="AS39" s="526">
        <f t="shared" si="30"/>
        <v>68.666666666666671</v>
      </c>
      <c r="AT39" s="393">
        <f t="shared" si="11"/>
        <v>67.333333333333329</v>
      </c>
      <c r="AU39" s="547">
        <f t="shared" si="31"/>
        <v>76</v>
      </c>
      <c r="AV39" s="378">
        <f t="shared" si="12"/>
        <v>69</v>
      </c>
      <c r="AW39" s="379">
        <f t="shared" si="32"/>
        <v>72.777777777777786</v>
      </c>
      <c r="AX39" s="547">
        <f t="shared" si="33"/>
        <v>74</v>
      </c>
      <c r="AY39" s="378">
        <f t="shared" si="34"/>
        <v>65</v>
      </c>
      <c r="AZ39" s="379">
        <f t="shared" si="35"/>
        <v>68.111111111111128</v>
      </c>
      <c r="BA39" s="378">
        <f t="shared" si="36"/>
        <v>72</v>
      </c>
      <c r="BB39" s="378">
        <f t="shared" si="37"/>
        <v>64</v>
      </c>
      <c r="BC39" s="379">
        <f t="shared" si="38"/>
        <v>66.888888888888872</v>
      </c>
      <c r="BD39" s="380">
        <f t="shared" si="13"/>
        <v>123.72222222222223</v>
      </c>
      <c r="BE39" s="529">
        <f t="shared" si="39"/>
        <v>170.27777777777783</v>
      </c>
      <c r="BF39" s="386">
        <f t="shared" si="14"/>
        <v>167.22222222222217</v>
      </c>
      <c r="BG39" s="52">
        <f t="shared" si="41"/>
        <v>97.644444444444474</v>
      </c>
      <c r="BH39" s="649">
        <f>+AD39-20</f>
        <v>74.900000000000006</v>
      </c>
      <c r="BI39" s="369">
        <f t="shared" si="42"/>
        <v>89.555555555555543</v>
      </c>
      <c r="BJ39" s="369">
        <f t="shared" si="43"/>
        <v>123.72222222222223</v>
      </c>
      <c r="BK39" s="649">
        <f>+BE39-20</f>
        <v>150.27777777777783</v>
      </c>
      <c r="BL39" s="554">
        <f t="shared" si="44"/>
        <v>167.22222222222217</v>
      </c>
      <c r="BM39" s="542">
        <f t="shared" si="40"/>
        <v>703.32222222222231</v>
      </c>
      <c r="BN39" s="212">
        <f t="shared" si="47"/>
        <v>6.6351153039832287</v>
      </c>
    </row>
    <row r="40" spans="1:66" x14ac:dyDescent="0.35">
      <c r="A40" s="253"/>
      <c r="B40" s="88">
        <v>34</v>
      </c>
      <c r="C40" s="91" t="str">
        <f>VLOOKUP(B:B,'START_LIST_JUN-ELI'!C:F,2,FALSE)</f>
        <v>BORNAY Luna</v>
      </c>
      <c r="D40" s="115" t="str">
        <f>VLOOKUP(B:B,'START_LIST_JUN-ELI'!C:F,4,FALSE)</f>
        <v>MORG</v>
      </c>
      <c r="E40" s="354">
        <v>74</v>
      </c>
      <c r="F40" s="359">
        <v>76</v>
      </c>
      <c r="G40" s="355">
        <v>70</v>
      </c>
      <c r="H40" s="354">
        <v>77</v>
      </c>
      <c r="I40" s="359">
        <v>77</v>
      </c>
      <c r="J40" s="355">
        <v>74</v>
      </c>
      <c r="K40" s="354">
        <v>77</v>
      </c>
      <c r="L40" s="359">
        <v>79</v>
      </c>
      <c r="M40" s="355">
        <v>70</v>
      </c>
      <c r="N40" s="387">
        <f t="shared" si="3"/>
        <v>76</v>
      </c>
      <c r="O40" s="526">
        <f t="shared" si="16"/>
        <v>77.333333333333329</v>
      </c>
      <c r="P40" s="388">
        <f t="shared" si="17"/>
        <v>71.333333333333329</v>
      </c>
      <c r="Q40" s="387">
        <f t="shared" si="4"/>
        <v>76</v>
      </c>
      <c r="R40" s="527">
        <f t="shared" si="18"/>
        <v>77.333333333333329</v>
      </c>
      <c r="S40" s="523">
        <f t="shared" si="19"/>
        <v>71.333333333333329</v>
      </c>
      <c r="T40" s="378">
        <f t="shared" si="20"/>
        <v>77</v>
      </c>
      <c r="U40" s="378">
        <f t="shared" si="5"/>
        <v>74</v>
      </c>
      <c r="V40" s="379">
        <f t="shared" si="6"/>
        <v>76.333333333333329</v>
      </c>
      <c r="W40" s="378">
        <f t="shared" si="21"/>
        <v>79</v>
      </c>
      <c r="X40" s="378">
        <f t="shared" si="22"/>
        <v>76</v>
      </c>
      <c r="Y40" s="379">
        <f t="shared" si="23"/>
        <v>77.222222222222214</v>
      </c>
      <c r="Z40" s="378">
        <f t="shared" si="7"/>
        <v>74</v>
      </c>
      <c r="AA40" s="378">
        <f t="shared" si="8"/>
        <v>70</v>
      </c>
      <c r="AB40" s="379">
        <f t="shared" si="24"/>
        <v>70.888888888888872</v>
      </c>
      <c r="AC40" s="380">
        <f t="shared" si="25"/>
        <v>99.233333333333334</v>
      </c>
      <c r="AD40" s="528">
        <f t="shared" si="26"/>
        <v>100.38888888888889</v>
      </c>
      <c r="AE40" s="386">
        <f t="shared" si="27"/>
        <v>92.155555555555537</v>
      </c>
      <c r="AF40" s="359">
        <v>70</v>
      </c>
      <c r="AG40" s="359">
        <v>72</v>
      </c>
      <c r="AH40" s="355">
        <v>66</v>
      </c>
      <c r="AI40" s="354">
        <v>75</v>
      </c>
      <c r="AJ40" s="359">
        <v>72</v>
      </c>
      <c r="AK40" s="355">
        <v>72</v>
      </c>
      <c r="AL40" s="354">
        <v>74</v>
      </c>
      <c r="AM40" s="359">
        <v>72</v>
      </c>
      <c r="AN40" s="355">
        <v>68</v>
      </c>
      <c r="AO40" s="389">
        <f t="shared" si="9"/>
        <v>73</v>
      </c>
      <c r="AP40" s="526">
        <f t="shared" si="28"/>
        <v>72</v>
      </c>
      <c r="AQ40" s="523">
        <f t="shared" si="29"/>
        <v>68.666666666666671</v>
      </c>
      <c r="AR40" s="389">
        <f t="shared" si="10"/>
        <v>73</v>
      </c>
      <c r="AS40" s="526">
        <f t="shared" si="30"/>
        <v>72</v>
      </c>
      <c r="AT40" s="393">
        <f t="shared" si="11"/>
        <v>68.666666666666671</v>
      </c>
      <c r="AU40" s="547">
        <f t="shared" si="31"/>
        <v>75</v>
      </c>
      <c r="AV40" s="378">
        <f t="shared" si="12"/>
        <v>70</v>
      </c>
      <c r="AW40" s="379">
        <f t="shared" si="32"/>
        <v>73.333333333333329</v>
      </c>
      <c r="AX40" s="547">
        <f t="shared" si="33"/>
        <v>72</v>
      </c>
      <c r="AY40" s="378">
        <f t="shared" si="34"/>
        <v>72</v>
      </c>
      <c r="AZ40" s="379">
        <f t="shared" si="35"/>
        <v>72</v>
      </c>
      <c r="BA40" s="378">
        <f t="shared" si="36"/>
        <v>72</v>
      </c>
      <c r="BB40" s="378">
        <f t="shared" si="37"/>
        <v>66</v>
      </c>
      <c r="BC40" s="379">
        <f t="shared" si="38"/>
        <v>68.444444444444457</v>
      </c>
      <c r="BD40" s="380">
        <f t="shared" si="13"/>
        <v>124.66666666666666</v>
      </c>
      <c r="BE40" s="529">
        <f t="shared" si="39"/>
        <v>180</v>
      </c>
      <c r="BF40" s="386">
        <f t="shared" si="14"/>
        <v>171.11111111111114</v>
      </c>
      <c r="BG40" s="52">
        <f t="shared" si="41"/>
        <v>99.233333333333334</v>
      </c>
      <c r="BH40" s="369">
        <f t="shared" si="45"/>
        <v>100.38888888888889</v>
      </c>
      <c r="BI40" s="369">
        <f t="shared" si="42"/>
        <v>92.155555555555537</v>
      </c>
      <c r="BJ40" s="369">
        <f t="shared" si="43"/>
        <v>124.66666666666666</v>
      </c>
      <c r="BK40" s="649">
        <f>+BE40-20</f>
        <v>160</v>
      </c>
      <c r="BL40" s="650">
        <f>+BF40-20</f>
        <v>151.11111111111114</v>
      </c>
      <c r="BM40" s="542">
        <f t="shared" si="40"/>
        <v>727.55555555555543</v>
      </c>
      <c r="BN40" s="212">
        <f t="shared" si="47"/>
        <v>6.8637316561844841</v>
      </c>
    </row>
    <row r="41" spans="1:66" x14ac:dyDescent="0.35">
      <c r="A41" s="253"/>
      <c r="B41" s="88">
        <v>35</v>
      </c>
      <c r="C41" s="91" t="str">
        <f>VLOOKUP(B:B,'START_LIST_JUN-ELI'!C:F,2,FALSE)</f>
        <v>PIETROPAOLO Luciana</v>
      </c>
      <c r="D41" s="115" t="str">
        <f>VLOOKUP(B:B,'START_LIST_JUN-ELI'!C:F,4,FALSE)</f>
        <v>ASB</v>
      </c>
      <c r="E41" s="354">
        <v>81</v>
      </c>
      <c r="F41" s="359">
        <v>72</v>
      </c>
      <c r="G41" s="355">
        <v>64</v>
      </c>
      <c r="H41" s="354">
        <v>80</v>
      </c>
      <c r="I41" s="359">
        <v>83</v>
      </c>
      <c r="J41" s="355">
        <v>83</v>
      </c>
      <c r="K41" s="354">
        <v>83</v>
      </c>
      <c r="L41" s="359">
        <v>75</v>
      </c>
      <c r="M41" s="355">
        <v>77</v>
      </c>
      <c r="N41" s="387">
        <f t="shared" si="3"/>
        <v>81.333333333333329</v>
      </c>
      <c r="O41" s="526">
        <f t="shared" ref="O41:O69" si="48">+(F41+I41+L41)/3</f>
        <v>76.666666666666671</v>
      </c>
      <c r="P41" s="388">
        <f t="shared" si="17"/>
        <v>74.666666666666671</v>
      </c>
      <c r="Q41" s="387">
        <f t="shared" si="4"/>
        <v>81.333333333333329</v>
      </c>
      <c r="R41" s="527">
        <f t="shared" si="18"/>
        <v>76.666666666666671</v>
      </c>
      <c r="S41" s="523">
        <f t="shared" si="19"/>
        <v>74.666666666666671</v>
      </c>
      <c r="T41" s="378">
        <f t="shared" si="20"/>
        <v>83</v>
      </c>
      <c r="U41" s="378">
        <f t="shared" si="5"/>
        <v>80</v>
      </c>
      <c r="V41" s="379">
        <f t="shared" si="6"/>
        <v>81.222222222222214</v>
      </c>
      <c r="W41" s="378">
        <f t="shared" si="21"/>
        <v>83</v>
      </c>
      <c r="X41" s="378">
        <f t="shared" si="22"/>
        <v>72</v>
      </c>
      <c r="Y41" s="379">
        <f t="shared" si="23"/>
        <v>76.111111111111128</v>
      </c>
      <c r="Z41" s="378">
        <f t="shared" si="7"/>
        <v>83</v>
      </c>
      <c r="AA41" s="378">
        <f t="shared" si="8"/>
        <v>64</v>
      </c>
      <c r="AB41" s="379">
        <f t="shared" si="24"/>
        <v>75.444444444444457</v>
      </c>
      <c r="AC41" s="380">
        <f t="shared" si="25"/>
        <v>105.58888888888889</v>
      </c>
      <c r="AD41" s="528">
        <f t="shared" si="26"/>
        <v>98.944444444444471</v>
      </c>
      <c r="AE41" s="386">
        <f t="shared" si="27"/>
        <v>98.077777777777797</v>
      </c>
      <c r="AF41" s="359">
        <v>77</v>
      </c>
      <c r="AG41" s="359">
        <v>75</v>
      </c>
      <c r="AH41" s="355">
        <v>75</v>
      </c>
      <c r="AI41" s="354">
        <v>83</v>
      </c>
      <c r="AJ41" s="359">
        <v>78</v>
      </c>
      <c r="AK41" s="355">
        <v>76</v>
      </c>
      <c r="AL41" s="354">
        <v>80</v>
      </c>
      <c r="AM41" s="359">
        <v>71</v>
      </c>
      <c r="AN41" s="355">
        <v>69</v>
      </c>
      <c r="AO41" s="389">
        <f t="shared" si="9"/>
        <v>80</v>
      </c>
      <c r="AP41" s="526">
        <f t="shared" si="28"/>
        <v>74.666666666666671</v>
      </c>
      <c r="AQ41" s="523">
        <f t="shared" si="29"/>
        <v>73.333333333333329</v>
      </c>
      <c r="AR41" s="389">
        <f t="shared" si="10"/>
        <v>80</v>
      </c>
      <c r="AS41" s="526">
        <f t="shared" si="30"/>
        <v>74.666666666666671</v>
      </c>
      <c r="AT41" s="393">
        <f t="shared" si="11"/>
        <v>73.333333333333329</v>
      </c>
      <c r="AU41" s="547">
        <f t="shared" si="31"/>
        <v>83</v>
      </c>
      <c r="AV41" s="378">
        <f t="shared" si="12"/>
        <v>77</v>
      </c>
      <c r="AW41" s="379">
        <f t="shared" si="32"/>
        <v>80</v>
      </c>
      <c r="AX41" s="547">
        <f t="shared" si="33"/>
        <v>78</v>
      </c>
      <c r="AY41" s="378">
        <f t="shared" si="34"/>
        <v>71</v>
      </c>
      <c r="AZ41" s="379">
        <f t="shared" si="35"/>
        <v>74.777777777777786</v>
      </c>
      <c r="BA41" s="378">
        <f t="shared" si="36"/>
        <v>76</v>
      </c>
      <c r="BB41" s="378">
        <f t="shared" si="37"/>
        <v>69</v>
      </c>
      <c r="BC41" s="379">
        <f t="shared" si="38"/>
        <v>73.888888888888872</v>
      </c>
      <c r="BD41" s="380">
        <f t="shared" si="13"/>
        <v>136</v>
      </c>
      <c r="BE41" s="529">
        <f t="shared" si="39"/>
        <v>186.94444444444446</v>
      </c>
      <c r="BF41" s="386">
        <f t="shared" si="14"/>
        <v>184.72222222222217</v>
      </c>
      <c r="BG41" s="52">
        <f t="shared" si="41"/>
        <v>105.58888888888889</v>
      </c>
      <c r="BH41" s="369">
        <f>+AD41</f>
        <v>98.944444444444471</v>
      </c>
      <c r="BI41" s="369">
        <f t="shared" si="42"/>
        <v>98.077777777777797</v>
      </c>
      <c r="BJ41" s="369">
        <f t="shared" si="43"/>
        <v>136</v>
      </c>
      <c r="BK41" s="369">
        <f>+BE41</f>
        <v>186.94444444444446</v>
      </c>
      <c r="BL41" s="554">
        <f>+BF41</f>
        <v>184.72222222222217</v>
      </c>
      <c r="BM41" s="542">
        <f t="shared" si="40"/>
        <v>810.27777777777783</v>
      </c>
      <c r="BN41" s="212">
        <f t="shared" si="47"/>
        <v>7.6441299790356378</v>
      </c>
    </row>
    <row r="42" spans="1:66" x14ac:dyDescent="0.35">
      <c r="A42" s="253"/>
      <c r="B42" s="88">
        <v>36</v>
      </c>
      <c r="C42" s="91" t="str">
        <f>VLOOKUP(B:B,'START_LIST_JUN-ELI'!C:F,2,FALSE)</f>
        <v>REGARD Juliette</v>
      </c>
      <c r="D42" s="115" t="str">
        <f>VLOOKUP(B:B,'START_LIST_JUN-ELI'!C:F,4,FALSE)</f>
        <v>MORG</v>
      </c>
      <c r="E42" s="354">
        <v>78</v>
      </c>
      <c r="F42" s="359">
        <v>72</v>
      </c>
      <c r="G42" s="355">
        <v>68</v>
      </c>
      <c r="H42" s="354">
        <v>75</v>
      </c>
      <c r="I42" s="359">
        <v>71</v>
      </c>
      <c r="J42" s="355">
        <v>65</v>
      </c>
      <c r="K42" s="354">
        <v>80</v>
      </c>
      <c r="L42" s="359">
        <v>71</v>
      </c>
      <c r="M42" s="355">
        <v>68</v>
      </c>
      <c r="N42" s="387">
        <f t="shared" si="3"/>
        <v>77.666666666666671</v>
      </c>
      <c r="O42" s="526">
        <f t="shared" si="48"/>
        <v>71.333333333333329</v>
      </c>
      <c r="P42" s="388">
        <f t="shared" si="17"/>
        <v>67</v>
      </c>
      <c r="Q42" s="387">
        <f t="shared" si="4"/>
        <v>77.666666666666671</v>
      </c>
      <c r="R42" s="527">
        <f t="shared" si="18"/>
        <v>71.333333333333329</v>
      </c>
      <c r="S42" s="523">
        <f t="shared" si="19"/>
        <v>67</v>
      </c>
      <c r="T42" s="378">
        <f t="shared" si="20"/>
        <v>80</v>
      </c>
      <c r="U42" s="378">
        <f t="shared" si="5"/>
        <v>75</v>
      </c>
      <c r="V42" s="379">
        <f t="shared" si="6"/>
        <v>77.777777777777786</v>
      </c>
      <c r="W42" s="378">
        <f t="shared" si="21"/>
        <v>72</v>
      </c>
      <c r="X42" s="378">
        <f t="shared" si="22"/>
        <v>71</v>
      </c>
      <c r="Y42" s="379">
        <f t="shared" si="23"/>
        <v>71.222222222222214</v>
      </c>
      <c r="Z42" s="378">
        <f t="shared" si="7"/>
        <v>68</v>
      </c>
      <c r="AA42" s="378">
        <f t="shared" si="8"/>
        <v>65</v>
      </c>
      <c r="AB42" s="379">
        <f t="shared" si="24"/>
        <v>67.333333333333329</v>
      </c>
      <c r="AC42" s="380">
        <f t="shared" si="25"/>
        <v>101.11111111111113</v>
      </c>
      <c r="AD42" s="528">
        <f t="shared" si="26"/>
        <v>92.588888888888889</v>
      </c>
      <c r="AE42" s="386">
        <f t="shared" si="27"/>
        <v>87.533333333333331</v>
      </c>
      <c r="AF42" s="359">
        <v>76</v>
      </c>
      <c r="AG42" s="359">
        <v>74</v>
      </c>
      <c r="AH42" s="355">
        <v>70</v>
      </c>
      <c r="AI42" s="354">
        <v>80</v>
      </c>
      <c r="AJ42" s="359">
        <v>82</v>
      </c>
      <c r="AK42" s="355">
        <v>77</v>
      </c>
      <c r="AL42" s="354">
        <v>73</v>
      </c>
      <c r="AM42" s="359">
        <v>74</v>
      </c>
      <c r="AN42" s="355">
        <v>75</v>
      </c>
      <c r="AO42" s="389">
        <f t="shared" si="9"/>
        <v>76.333333333333329</v>
      </c>
      <c r="AP42" s="526">
        <f t="shared" si="28"/>
        <v>76.666666666666671</v>
      </c>
      <c r="AQ42" s="523">
        <f t="shared" si="29"/>
        <v>74</v>
      </c>
      <c r="AR42" s="389">
        <f t="shared" si="10"/>
        <v>76.333333333333329</v>
      </c>
      <c r="AS42" s="526">
        <f t="shared" si="30"/>
        <v>76.666666666666671</v>
      </c>
      <c r="AT42" s="393">
        <f t="shared" si="11"/>
        <v>74</v>
      </c>
      <c r="AU42" s="547">
        <f t="shared" si="31"/>
        <v>80</v>
      </c>
      <c r="AV42" s="378">
        <f t="shared" si="12"/>
        <v>73</v>
      </c>
      <c r="AW42" s="379">
        <f t="shared" si="32"/>
        <v>76.222222222222214</v>
      </c>
      <c r="AX42" s="547">
        <f t="shared" si="33"/>
        <v>82</v>
      </c>
      <c r="AY42" s="378">
        <f t="shared" si="34"/>
        <v>74</v>
      </c>
      <c r="AZ42" s="379">
        <f t="shared" si="35"/>
        <v>75.777777777777786</v>
      </c>
      <c r="BA42" s="378">
        <f t="shared" si="36"/>
        <v>77</v>
      </c>
      <c r="BB42" s="378">
        <f t="shared" si="37"/>
        <v>70</v>
      </c>
      <c r="BC42" s="379">
        <f t="shared" si="38"/>
        <v>74.333333333333329</v>
      </c>
      <c r="BD42" s="380">
        <f t="shared" si="13"/>
        <v>129.57777777777775</v>
      </c>
      <c r="BE42" s="529">
        <f t="shared" si="39"/>
        <v>189.44444444444446</v>
      </c>
      <c r="BF42" s="386">
        <f t="shared" si="14"/>
        <v>185.83333333333331</v>
      </c>
      <c r="BG42" s="52">
        <f t="shared" si="41"/>
        <v>101.11111111111113</v>
      </c>
      <c r="BH42" s="649">
        <f>+AD42-20</f>
        <v>72.588888888888889</v>
      </c>
      <c r="BI42" s="369">
        <f t="shared" si="42"/>
        <v>87.533333333333331</v>
      </c>
      <c r="BJ42" s="369">
        <f t="shared" si="43"/>
        <v>129.57777777777775</v>
      </c>
      <c r="BK42" s="649">
        <f>+BE42-20</f>
        <v>169.44444444444446</v>
      </c>
      <c r="BL42" s="650">
        <f>+BF42-20</f>
        <v>165.83333333333331</v>
      </c>
      <c r="BM42" s="542">
        <f t="shared" si="40"/>
        <v>726.08888888888896</v>
      </c>
      <c r="BN42" s="212">
        <f t="shared" si="47"/>
        <v>6.8498951781970643</v>
      </c>
    </row>
    <row r="43" spans="1:66" x14ac:dyDescent="0.35">
      <c r="A43" s="253"/>
      <c r="B43" s="88">
        <v>37</v>
      </c>
      <c r="C43" s="91" t="str">
        <f>VLOOKUP(B:B,'START_LIST_JUN-ELI'!C:F,2,FALSE)</f>
        <v>AMBROGI Sofia</v>
      </c>
      <c r="D43" s="115" t="str">
        <f>VLOOKUP(B:B,'START_LIST_JUN-ELI'!C:F,4,FALSE)</f>
        <v>LUG</v>
      </c>
      <c r="E43" s="354">
        <v>79</v>
      </c>
      <c r="F43" s="359">
        <v>78</v>
      </c>
      <c r="G43" s="355">
        <v>74</v>
      </c>
      <c r="H43" s="354">
        <v>69</v>
      </c>
      <c r="I43" s="359">
        <v>69</v>
      </c>
      <c r="J43" s="355">
        <v>70</v>
      </c>
      <c r="K43" s="354">
        <v>70</v>
      </c>
      <c r="L43" s="359">
        <v>72</v>
      </c>
      <c r="M43" s="355">
        <v>75</v>
      </c>
      <c r="N43" s="387">
        <f t="shared" si="3"/>
        <v>72.666666666666671</v>
      </c>
      <c r="O43" s="526">
        <f t="shared" si="48"/>
        <v>73</v>
      </c>
      <c r="P43" s="388">
        <f t="shared" si="17"/>
        <v>73</v>
      </c>
      <c r="Q43" s="387">
        <f t="shared" si="4"/>
        <v>72.666666666666671</v>
      </c>
      <c r="R43" s="527">
        <f t="shared" si="18"/>
        <v>73</v>
      </c>
      <c r="S43" s="523">
        <f t="shared" si="19"/>
        <v>73</v>
      </c>
      <c r="T43" s="378">
        <f t="shared" si="20"/>
        <v>79</v>
      </c>
      <c r="U43" s="378">
        <f t="shared" si="5"/>
        <v>69</v>
      </c>
      <c r="V43" s="379">
        <f t="shared" si="6"/>
        <v>71.777777777777786</v>
      </c>
      <c r="W43" s="378">
        <f t="shared" si="21"/>
        <v>78</v>
      </c>
      <c r="X43" s="378">
        <f t="shared" si="22"/>
        <v>69</v>
      </c>
      <c r="Y43" s="379">
        <f t="shared" si="23"/>
        <v>72.666666666666671</v>
      </c>
      <c r="Z43" s="378">
        <f t="shared" si="7"/>
        <v>75</v>
      </c>
      <c r="AA43" s="378">
        <f t="shared" si="8"/>
        <v>70</v>
      </c>
      <c r="AB43" s="379">
        <f t="shared" si="24"/>
        <v>73.333333333333329</v>
      </c>
      <c r="AC43" s="380">
        <f t="shared" si="25"/>
        <v>93.311111111111131</v>
      </c>
      <c r="AD43" s="528">
        <f t="shared" si="26"/>
        <v>94.466666666666683</v>
      </c>
      <c r="AE43" s="386">
        <f t="shared" si="27"/>
        <v>95.333333333333329</v>
      </c>
      <c r="AF43" s="359">
        <v>78</v>
      </c>
      <c r="AG43" s="359">
        <v>75</v>
      </c>
      <c r="AH43" s="355">
        <v>74</v>
      </c>
      <c r="AI43" s="354">
        <v>76</v>
      </c>
      <c r="AJ43" s="359">
        <v>77</v>
      </c>
      <c r="AK43" s="355">
        <v>80</v>
      </c>
      <c r="AL43" s="354">
        <v>76</v>
      </c>
      <c r="AM43" s="359">
        <v>75</v>
      </c>
      <c r="AN43" s="355">
        <v>73</v>
      </c>
      <c r="AO43" s="389">
        <f t="shared" si="9"/>
        <v>76.666666666666671</v>
      </c>
      <c r="AP43" s="526">
        <f t="shared" si="28"/>
        <v>75.666666666666671</v>
      </c>
      <c r="AQ43" s="523">
        <f t="shared" si="29"/>
        <v>75.666666666666671</v>
      </c>
      <c r="AR43" s="389">
        <f t="shared" si="10"/>
        <v>76.666666666666671</v>
      </c>
      <c r="AS43" s="526">
        <f t="shared" si="30"/>
        <v>75.666666666666671</v>
      </c>
      <c r="AT43" s="393">
        <f t="shared" si="11"/>
        <v>75.666666666666671</v>
      </c>
      <c r="AU43" s="547">
        <f t="shared" si="31"/>
        <v>78</v>
      </c>
      <c r="AV43" s="378">
        <f t="shared" si="12"/>
        <v>76</v>
      </c>
      <c r="AW43" s="379">
        <f t="shared" si="32"/>
        <v>76.444444444444457</v>
      </c>
      <c r="AX43" s="547">
        <f t="shared" si="33"/>
        <v>77</v>
      </c>
      <c r="AY43" s="378">
        <f t="shared" si="34"/>
        <v>75</v>
      </c>
      <c r="AZ43" s="379">
        <f t="shared" si="35"/>
        <v>75.444444444444457</v>
      </c>
      <c r="BA43" s="378">
        <f t="shared" si="36"/>
        <v>80</v>
      </c>
      <c r="BB43" s="378">
        <f t="shared" si="37"/>
        <v>73</v>
      </c>
      <c r="BC43" s="379">
        <f t="shared" si="38"/>
        <v>75.111111111111128</v>
      </c>
      <c r="BD43" s="380">
        <f t="shared" si="13"/>
        <v>129.95555555555558</v>
      </c>
      <c r="BE43" s="529">
        <f t="shared" si="39"/>
        <v>188.61111111111114</v>
      </c>
      <c r="BF43" s="386">
        <f t="shared" si="14"/>
        <v>187.77777777777783</v>
      </c>
      <c r="BG43" s="52">
        <f t="shared" si="41"/>
        <v>93.311111111111131</v>
      </c>
      <c r="BH43" s="369">
        <f t="shared" si="45"/>
        <v>94.466666666666683</v>
      </c>
      <c r="BI43" s="369">
        <f t="shared" si="42"/>
        <v>95.333333333333329</v>
      </c>
      <c r="BJ43" s="369">
        <f t="shared" si="43"/>
        <v>129.95555555555558</v>
      </c>
      <c r="BK43" s="369">
        <f t="shared" si="46"/>
        <v>188.61111111111114</v>
      </c>
      <c r="BL43" s="554">
        <f t="shared" si="44"/>
        <v>187.77777777777783</v>
      </c>
      <c r="BM43" s="542">
        <f t="shared" si="40"/>
        <v>789.45555555555575</v>
      </c>
      <c r="BN43" s="212">
        <f t="shared" si="47"/>
        <v>7.4476939203354302</v>
      </c>
    </row>
    <row r="44" spans="1:66" x14ac:dyDescent="0.35">
      <c r="A44" s="253"/>
      <c r="B44" s="88">
        <v>38</v>
      </c>
      <c r="C44" s="91" t="str">
        <f>VLOOKUP(B:B,'START_LIST_JUN-ELI'!C:F,2,FALSE)</f>
        <v>PANAIT Amira Natalia</v>
      </c>
      <c r="D44" s="115" t="str">
        <f>VLOOKUP(B:B,'START_LIST_JUN-ELI'!C:F,4,FALSE)</f>
        <v>ASB</v>
      </c>
      <c r="E44" s="354">
        <v>74</v>
      </c>
      <c r="F44" s="359">
        <v>71</v>
      </c>
      <c r="G44" s="355">
        <v>67</v>
      </c>
      <c r="H44" s="354">
        <v>76</v>
      </c>
      <c r="I44" s="359">
        <v>70</v>
      </c>
      <c r="J44" s="355">
        <v>74</v>
      </c>
      <c r="K44" s="354">
        <v>72</v>
      </c>
      <c r="L44" s="359">
        <v>69</v>
      </c>
      <c r="M44" s="355">
        <v>70</v>
      </c>
      <c r="N44" s="387">
        <f t="shared" si="3"/>
        <v>74</v>
      </c>
      <c r="O44" s="526">
        <f t="shared" si="48"/>
        <v>70</v>
      </c>
      <c r="P44" s="388">
        <f t="shared" si="17"/>
        <v>70.333333333333329</v>
      </c>
      <c r="Q44" s="387">
        <f t="shared" si="4"/>
        <v>74</v>
      </c>
      <c r="R44" s="527">
        <f t="shared" si="18"/>
        <v>70</v>
      </c>
      <c r="S44" s="523">
        <f t="shared" si="19"/>
        <v>70.333333333333329</v>
      </c>
      <c r="T44" s="378">
        <f t="shared" si="20"/>
        <v>76</v>
      </c>
      <c r="U44" s="378">
        <f t="shared" si="5"/>
        <v>72</v>
      </c>
      <c r="V44" s="379">
        <f t="shared" si="6"/>
        <v>74</v>
      </c>
      <c r="W44" s="378">
        <f t="shared" si="21"/>
        <v>71</v>
      </c>
      <c r="X44" s="378">
        <f t="shared" si="22"/>
        <v>69</v>
      </c>
      <c r="Y44" s="379">
        <f t="shared" si="23"/>
        <v>70</v>
      </c>
      <c r="Z44" s="378">
        <f t="shared" si="7"/>
        <v>74</v>
      </c>
      <c r="AA44" s="378">
        <f t="shared" si="8"/>
        <v>67</v>
      </c>
      <c r="AB44" s="379">
        <f t="shared" si="24"/>
        <v>70.222222222222214</v>
      </c>
      <c r="AC44" s="380">
        <f t="shared" si="25"/>
        <v>96.2</v>
      </c>
      <c r="AD44" s="528">
        <f t="shared" si="26"/>
        <v>91</v>
      </c>
      <c r="AE44" s="386">
        <f t="shared" si="27"/>
        <v>91.288888888888877</v>
      </c>
      <c r="AF44" s="359">
        <v>78</v>
      </c>
      <c r="AG44" s="359">
        <v>73</v>
      </c>
      <c r="AH44" s="355">
        <v>73</v>
      </c>
      <c r="AI44" s="354">
        <v>80</v>
      </c>
      <c r="AJ44" s="359">
        <v>75</v>
      </c>
      <c r="AK44" s="355">
        <v>76</v>
      </c>
      <c r="AL44" s="354">
        <v>72</v>
      </c>
      <c r="AM44" s="359">
        <v>68</v>
      </c>
      <c r="AN44" s="355">
        <v>67</v>
      </c>
      <c r="AO44" s="389">
        <f t="shared" si="9"/>
        <v>76.666666666666671</v>
      </c>
      <c r="AP44" s="526">
        <f t="shared" si="28"/>
        <v>72</v>
      </c>
      <c r="AQ44" s="523">
        <f t="shared" si="29"/>
        <v>72</v>
      </c>
      <c r="AR44" s="389">
        <f t="shared" si="10"/>
        <v>76.666666666666671</v>
      </c>
      <c r="AS44" s="526">
        <f t="shared" si="30"/>
        <v>72</v>
      </c>
      <c r="AT44" s="393">
        <f t="shared" si="11"/>
        <v>72</v>
      </c>
      <c r="AU44" s="547">
        <f t="shared" si="31"/>
        <v>80</v>
      </c>
      <c r="AV44" s="378">
        <f t="shared" si="12"/>
        <v>72</v>
      </c>
      <c r="AW44" s="379">
        <f t="shared" si="32"/>
        <v>77.111111111111128</v>
      </c>
      <c r="AX44" s="547">
        <f t="shared" si="33"/>
        <v>75</v>
      </c>
      <c r="AY44" s="378">
        <f t="shared" si="34"/>
        <v>68</v>
      </c>
      <c r="AZ44" s="379">
        <f t="shared" si="35"/>
        <v>72.333333333333329</v>
      </c>
      <c r="BA44" s="378">
        <f t="shared" si="36"/>
        <v>76</v>
      </c>
      <c r="BB44" s="378">
        <f t="shared" si="37"/>
        <v>67</v>
      </c>
      <c r="BC44" s="379">
        <f t="shared" si="38"/>
        <v>72.333333333333329</v>
      </c>
      <c r="BD44" s="380">
        <f t="shared" si="13"/>
        <v>131.0888888888889</v>
      </c>
      <c r="BE44" s="529">
        <f t="shared" si="39"/>
        <v>180.83333333333331</v>
      </c>
      <c r="BF44" s="386">
        <f t="shared" si="14"/>
        <v>180.83333333333331</v>
      </c>
      <c r="BG44" s="52">
        <f t="shared" si="41"/>
        <v>96.2</v>
      </c>
      <c r="BH44" s="369">
        <f t="shared" si="45"/>
        <v>91</v>
      </c>
      <c r="BI44" s="369">
        <f t="shared" si="42"/>
        <v>91.288888888888877</v>
      </c>
      <c r="BJ44" s="369">
        <f t="shared" si="43"/>
        <v>131.0888888888889</v>
      </c>
      <c r="BK44" s="369">
        <f t="shared" si="46"/>
        <v>180.83333333333331</v>
      </c>
      <c r="BL44" s="554">
        <f t="shared" si="44"/>
        <v>180.83333333333331</v>
      </c>
      <c r="BM44" s="542">
        <f t="shared" si="40"/>
        <v>771.2444444444443</v>
      </c>
      <c r="BN44" s="212">
        <f t="shared" si="47"/>
        <v>7.2758909853249447</v>
      </c>
    </row>
    <row r="45" spans="1:66" x14ac:dyDescent="0.35">
      <c r="A45" s="253"/>
      <c r="B45" s="631">
        <v>39</v>
      </c>
      <c r="C45" s="629" t="str">
        <f>VLOOKUP(B:B,'START_LIST_JUN-ELI'!C:F,2,FALSE)</f>
        <v>VILBERT Maeva</v>
      </c>
      <c r="D45" s="630" t="str">
        <f>VLOOKUP(B:B,'START_LIST_JUN-ELI'!C:F,4,FALSE)</f>
        <v>GN1885</v>
      </c>
      <c r="E45" s="354" t="s">
        <v>322</v>
      </c>
      <c r="F45" s="359" t="s">
        <v>322</v>
      </c>
      <c r="G45" s="355" t="s">
        <v>322</v>
      </c>
      <c r="H45" s="354" t="s">
        <v>322</v>
      </c>
      <c r="I45" s="359" t="s">
        <v>322</v>
      </c>
      <c r="J45" s="355" t="s">
        <v>322</v>
      </c>
      <c r="K45" s="354" t="s">
        <v>322</v>
      </c>
      <c r="L45" s="359" t="s">
        <v>322</v>
      </c>
      <c r="M45" s="355" t="s">
        <v>322</v>
      </c>
      <c r="N45" s="387" t="e">
        <f t="shared" si="3"/>
        <v>#VALUE!</v>
      </c>
      <c r="O45" s="526" t="e">
        <f t="shared" si="48"/>
        <v>#VALUE!</v>
      </c>
      <c r="P45" s="388" t="e">
        <f t="shared" si="17"/>
        <v>#VALUE!</v>
      </c>
      <c r="Q45" s="387" t="e">
        <f t="shared" si="4"/>
        <v>#VALUE!</v>
      </c>
      <c r="R45" s="527" t="e">
        <f t="shared" si="18"/>
        <v>#VALUE!</v>
      </c>
      <c r="S45" s="523" t="e">
        <f t="shared" si="19"/>
        <v>#VALUE!</v>
      </c>
      <c r="T45" s="378" t="e">
        <f t="shared" si="20"/>
        <v>#VALUE!</v>
      </c>
      <c r="U45" s="378" t="e">
        <f t="shared" si="5"/>
        <v>#VALUE!</v>
      </c>
      <c r="V45" s="379" t="e">
        <f t="shared" si="6"/>
        <v>#VALUE!</v>
      </c>
      <c r="W45" s="378" t="e">
        <f t="shared" si="21"/>
        <v>#VALUE!</v>
      </c>
      <c r="X45" s="378" t="e">
        <f t="shared" si="22"/>
        <v>#VALUE!</v>
      </c>
      <c r="Y45" s="379" t="e">
        <f t="shared" si="23"/>
        <v>#VALUE!</v>
      </c>
      <c r="Z45" s="378" t="e">
        <f t="shared" si="7"/>
        <v>#VALUE!</v>
      </c>
      <c r="AA45" s="378" t="e">
        <f t="shared" si="8"/>
        <v>#VALUE!</v>
      </c>
      <c r="AB45" s="379" t="e">
        <f t="shared" si="24"/>
        <v>#VALUE!</v>
      </c>
      <c r="AC45" s="380" t="e">
        <f t="shared" si="25"/>
        <v>#VALUE!</v>
      </c>
      <c r="AD45" s="528" t="e">
        <f t="shared" si="26"/>
        <v>#VALUE!</v>
      </c>
      <c r="AE45" s="386" t="e">
        <f t="shared" si="27"/>
        <v>#VALUE!</v>
      </c>
      <c r="AF45" s="359" t="s">
        <v>322</v>
      </c>
      <c r="AG45" s="359" t="s">
        <v>322</v>
      </c>
      <c r="AH45" s="355" t="s">
        <v>322</v>
      </c>
      <c r="AI45" s="354" t="s">
        <v>322</v>
      </c>
      <c r="AJ45" s="359" t="s">
        <v>322</v>
      </c>
      <c r="AK45" s="355" t="s">
        <v>322</v>
      </c>
      <c r="AL45" s="354" t="s">
        <v>322</v>
      </c>
      <c r="AM45" s="359" t="s">
        <v>322</v>
      </c>
      <c r="AN45" s="355" t="s">
        <v>322</v>
      </c>
      <c r="AO45" s="389" t="e">
        <f t="shared" si="9"/>
        <v>#VALUE!</v>
      </c>
      <c r="AP45" s="526" t="e">
        <f t="shared" si="28"/>
        <v>#VALUE!</v>
      </c>
      <c r="AQ45" s="523" t="e">
        <f t="shared" si="29"/>
        <v>#VALUE!</v>
      </c>
      <c r="AR45" s="389" t="e">
        <f t="shared" si="10"/>
        <v>#VALUE!</v>
      </c>
      <c r="AS45" s="526" t="e">
        <f t="shared" si="30"/>
        <v>#VALUE!</v>
      </c>
      <c r="AT45" s="393" t="e">
        <f t="shared" si="11"/>
        <v>#VALUE!</v>
      </c>
      <c r="AU45" s="547" t="e">
        <f t="shared" si="31"/>
        <v>#VALUE!</v>
      </c>
      <c r="AV45" s="378" t="e">
        <f t="shared" si="12"/>
        <v>#VALUE!</v>
      </c>
      <c r="AW45" s="379" t="e">
        <f t="shared" si="32"/>
        <v>#VALUE!</v>
      </c>
      <c r="AX45" s="547" t="e">
        <f t="shared" si="33"/>
        <v>#VALUE!</v>
      </c>
      <c r="AY45" s="378" t="e">
        <f t="shared" si="34"/>
        <v>#VALUE!</v>
      </c>
      <c r="AZ45" s="379" t="e">
        <f t="shared" si="35"/>
        <v>#VALUE!</v>
      </c>
      <c r="BA45" s="378" t="e">
        <f t="shared" si="36"/>
        <v>#VALUE!</v>
      </c>
      <c r="BB45" s="378" t="e">
        <f t="shared" si="37"/>
        <v>#VALUE!</v>
      </c>
      <c r="BC45" s="379" t="e">
        <f t="shared" si="38"/>
        <v>#VALUE!</v>
      </c>
      <c r="BD45" s="380" t="e">
        <f t="shared" si="13"/>
        <v>#VALUE!</v>
      </c>
      <c r="BE45" s="529" t="e">
        <f t="shared" si="39"/>
        <v>#VALUE!</v>
      </c>
      <c r="BF45" s="386" t="e">
        <f t="shared" si="14"/>
        <v>#VALUE!</v>
      </c>
      <c r="BG45" s="52" t="e">
        <f t="shared" si="41"/>
        <v>#VALUE!</v>
      </c>
      <c r="BH45" s="369" t="e">
        <f t="shared" si="45"/>
        <v>#VALUE!</v>
      </c>
      <c r="BI45" s="369" t="e">
        <f t="shared" si="42"/>
        <v>#VALUE!</v>
      </c>
      <c r="BJ45" s="369" t="e">
        <f t="shared" si="43"/>
        <v>#VALUE!</v>
      </c>
      <c r="BK45" s="369" t="e">
        <f t="shared" si="46"/>
        <v>#VALUE!</v>
      </c>
      <c r="BL45" s="554" t="e">
        <f t="shared" si="44"/>
        <v>#VALUE!</v>
      </c>
      <c r="BM45" s="542" t="e">
        <f t="shared" si="40"/>
        <v>#VALUE!</v>
      </c>
      <c r="BN45" s="212" t="str">
        <f t="shared" si="47"/>
        <v xml:space="preserve"> </v>
      </c>
    </row>
    <row r="46" spans="1:66" x14ac:dyDescent="0.35">
      <c r="A46" s="253"/>
      <c r="B46" s="88">
        <v>40</v>
      </c>
      <c r="C46" s="91" t="str">
        <f>VLOOKUP(B:B,'START_LIST_JUN-ELI'!C:F,2,FALSE)</f>
        <v>AMATO Lilou</v>
      </c>
      <c r="D46" s="115" t="str">
        <f>VLOOKUP(B:B,'START_LIST_JUN-ELI'!C:F,4,FALSE)</f>
        <v>ASB</v>
      </c>
      <c r="E46" s="354">
        <v>73</v>
      </c>
      <c r="F46" s="359">
        <v>78</v>
      </c>
      <c r="G46" s="355">
        <v>76</v>
      </c>
      <c r="H46" s="354">
        <v>70</v>
      </c>
      <c r="I46" s="359">
        <v>67</v>
      </c>
      <c r="J46" s="355">
        <v>70</v>
      </c>
      <c r="K46" s="354">
        <v>74</v>
      </c>
      <c r="L46" s="359">
        <v>70</v>
      </c>
      <c r="M46" s="355">
        <v>67</v>
      </c>
      <c r="N46" s="387">
        <f t="shared" si="3"/>
        <v>72.333333333333329</v>
      </c>
      <c r="O46" s="526">
        <f t="shared" si="48"/>
        <v>71.666666666666671</v>
      </c>
      <c r="P46" s="388">
        <f t="shared" si="17"/>
        <v>71</v>
      </c>
      <c r="Q46" s="387">
        <f t="shared" si="4"/>
        <v>72.333333333333329</v>
      </c>
      <c r="R46" s="527">
        <f t="shared" si="18"/>
        <v>71.666666666666671</v>
      </c>
      <c r="S46" s="523">
        <f t="shared" si="19"/>
        <v>71</v>
      </c>
      <c r="T46" s="378">
        <f t="shared" si="20"/>
        <v>74</v>
      </c>
      <c r="U46" s="378">
        <f t="shared" si="5"/>
        <v>70</v>
      </c>
      <c r="V46" s="379">
        <f t="shared" si="6"/>
        <v>72.555555555555543</v>
      </c>
      <c r="W46" s="378">
        <f t="shared" si="21"/>
        <v>78</v>
      </c>
      <c r="X46" s="378">
        <f t="shared" si="22"/>
        <v>67</v>
      </c>
      <c r="Y46" s="379">
        <f t="shared" si="23"/>
        <v>71.111111111111128</v>
      </c>
      <c r="Z46" s="378">
        <f t="shared" si="7"/>
        <v>76</v>
      </c>
      <c r="AA46" s="378">
        <f t="shared" si="8"/>
        <v>67</v>
      </c>
      <c r="AB46" s="379">
        <f t="shared" si="24"/>
        <v>70.666666666666671</v>
      </c>
      <c r="AC46" s="380">
        <f t="shared" si="25"/>
        <v>94.322222222222209</v>
      </c>
      <c r="AD46" s="528">
        <f t="shared" si="26"/>
        <v>92.444444444444471</v>
      </c>
      <c r="AE46" s="386">
        <f t="shared" si="27"/>
        <v>91.866666666666674</v>
      </c>
      <c r="AF46" s="359">
        <v>72</v>
      </c>
      <c r="AG46" s="359">
        <v>67</v>
      </c>
      <c r="AH46" s="355">
        <v>62</v>
      </c>
      <c r="AI46" s="354">
        <v>78</v>
      </c>
      <c r="AJ46" s="359">
        <v>74</v>
      </c>
      <c r="AK46" s="355">
        <v>67</v>
      </c>
      <c r="AL46" s="354">
        <v>76</v>
      </c>
      <c r="AM46" s="359">
        <v>71</v>
      </c>
      <c r="AN46" s="355">
        <v>67</v>
      </c>
      <c r="AO46" s="389">
        <f t="shared" si="9"/>
        <v>75.333333333333329</v>
      </c>
      <c r="AP46" s="526">
        <f t="shared" si="28"/>
        <v>70.666666666666671</v>
      </c>
      <c r="AQ46" s="523">
        <f t="shared" si="29"/>
        <v>65.333333333333329</v>
      </c>
      <c r="AR46" s="389">
        <f t="shared" si="10"/>
        <v>75.333333333333329</v>
      </c>
      <c r="AS46" s="526">
        <f t="shared" si="30"/>
        <v>70.666666666666671</v>
      </c>
      <c r="AT46" s="393">
        <f t="shared" si="11"/>
        <v>65.333333333333329</v>
      </c>
      <c r="AU46" s="547">
        <f t="shared" si="31"/>
        <v>78</v>
      </c>
      <c r="AV46" s="378">
        <f t="shared" si="12"/>
        <v>72</v>
      </c>
      <c r="AW46" s="379">
        <f t="shared" si="32"/>
        <v>75.555555555555543</v>
      </c>
      <c r="AX46" s="547">
        <f t="shared" si="33"/>
        <v>74</v>
      </c>
      <c r="AY46" s="378">
        <f t="shared" si="34"/>
        <v>67</v>
      </c>
      <c r="AZ46" s="379">
        <f t="shared" si="35"/>
        <v>70.777777777777786</v>
      </c>
      <c r="BA46" s="378">
        <f t="shared" si="36"/>
        <v>67</v>
      </c>
      <c r="BB46" s="378">
        <f t="shared" si="37"/>
        <v>62</v>
      </c>
      <c r="BC46" s="379">
        <f t="shared" si="38"/>
        <v>65.888888888888872</v>
      </c>
      <c r="BD46" s="380">
        <f t="shared" si="13"/>
        <v>128.44444444444443</v>
      </c>
      <c r="BE46" s="529">
        <f t="shared" si="39"/>
        <v>176.94444444444446</v>
      </c>
      <c r="BF46" s="386">
        <f t="shared" si="14"/>
        <v>164.72222222222217</v>
      </c>
      <c r="BG46" s="52">
        <f t="shared" si="41"/>
        <v>94.322222222222209</v>
      </c>
      <c r="BH46" s="369">
        <f t="shared" si="45"/>
        <v>92.444444444444471</v>
      </c>
      <c r="BI46" s="649">
        <f>+AE46-20</f>
        <v>71.866666666666674</v>
      </c>
      <c r="BJ46" s="369">
        <f t="shared" si="43"/>
        <v>128.44444444444443</v>
      </c>
      <c r="BK46" s="369">
        <f t="shared" si="46"/>
        <v>176.94444444444446</v>
      </c>
      <c r="BL46" s="554">
        <f t="shared" si="44"/>
        <v>164.72222222222217</v>
      </c>
      <c r="BM46" s="542">
        <f t="shared" si="40"/>
        <v>728.74444444444441</v>
      </c>
      <c r="BN46" s="212">
        <f t="shared" si="47"/>
        <v>6.8749475890985305</v>
      </c>
    </row>
    <row r="47" spans="1:66" x14ac:dyDescent="0.35">
      <c r="A47" s="253"/>
      <c r="B47" s="88">
        <v>41</v>
      </c>
      <c r="C47" s="91" t="str">
        <f>VLOOKUP(B:B,'START_LIST_JUN-ELI'!C:F,2,FALSE)</f>
        <v>HÄUPTLI Emma</v>
      </c>
      <c r="D47" s="115" t="str">
        <f>VLOOKUP(B:B,'START_LIST_JUN-ELI'!C:F,4,FALSE)</f>
        <v>LNZ</v>
      </c>
      <c r="E47" s="354">
        <v>64</v>
      </c>
      <c r="F47" s="359">
        <v>68</v>
      </c>
      <c r="G47" s="355">
        <v>70</v>
      </c>
      <c r="H47" s="354">
        <v>73</v>
      </c>
      <c r="I47" s="359">
        <v>74</v>
      </c>
      <c r="J47" s="355">
        <v>72</v>
      </c>
      <c r="K47" s="354">
        <v>65</v>
      </c>
      <c r="L47" s="359">
        <v>68</v>
      </c>
      <c r="M47" s="355">
        <v>71</v>
      </c>
      <c r="N47" s="387">
        <f t="shared" si="3"/>
        <v>67.333333333333329</v>
      </c>
      <c r="O47" s="526">
        <f t="shared" si="48"/>
        <v>70</v>
      </c>
      <c r="P47" s="388">
        <f t="shared" si="17"/>
        <v>71</v>
      </c>
      <c r="Q47" s="387">
        <f t="shared" si="4"/>
        <v>67.333333333333329</v>
      </c>
      <c r="R47" s="527">
        <f t="shared" si="18"/>
        <v>70</v>
      </c>
      <c r="S47" s="523">
        <f t="shared" si="19"/>
        <v>71</v>
      </c>
      <c r="T47" s="378">
        <f t="shared" si="20"/>
        <v>73</v>
      </c>
      <c r="U47" s="378">
        <f t="shared" si="5"/>
        <v>64</v>
      </c>
      <c r="V47" s="379">
        <f t="shared" si="6"/>
        <v>66.555555555555543</v>
      </c>
      <c r="W47" s="378">
        <f t="shared" si="21"/>
        <v>74</v>
      </c>
      <c r="X47" s="378">
        <f t="shared" si="22"/>
        <v>68</v>
      </c>
      <c r="Y47" s="379">
        <f t="shared" si="23"/>
        <v>69.333333333333329</v>
      </c>
      <c r="Z47" s="378">
        <f t="shared" si="7"/>
        <v>72</v>
      </c>
      <c r="AA47" s="378">
        <f t="shared" si="8"/>
        <v>70</v>
      </c>
      <c r="AB47" s="379">
        <f t="shared" si="24"/>
        <v>71</v>
      </c>
      <c r="AC47" s="380">
        <f t="shared" si="25"/>
        <v>86.522222222222211</v>
      </c>
      <c r="AD47" s="528">
        <f t="shared" si="26"/>
        <v>90.133333333333326</v>
      </c>
      <c r="AE47" s="386">
        <f t="shared" si="27"/>
        <v>92.3</v>
      </c>
      <c r="AF47" s="359">
        <v>67</v>
      </c>
      <c r="AG47" s="359">
        <v>68</v>
      </c>
      <c r="AH47" s="355">
        <v>61</v>
      </c>
      <c r="AI47" s="354">
        <v>75</v>
      </c>
      <c r="AJ47" s="359">
        <v>74</v>
      </c>
      <c r="AK47" s="355">
        <v>70</v>
      </c>
      <c r="AL47" s="354">
        <v>73</v>
      </c>
      <c r="AM47" s="359">
        <v>74</v>
      </c>
      <c r="AN47" s="355">
        <v>70</v>
      </c>
      <c r="AO47" s="389">
        <f t="shared" si="9"/>
        <v>71.666666666666671</v>
      </c>
      <c r="AP47" s="526">
        <f t="shared" si="28"/>
        <v>72</v>
      </c>
      <c r="AQ47" s="523">
        <f t="shared" si="29"/>
        <v>67</v>
      </c>
      <c r="AR47" s="389">
        <f t="shared" si="10"/>
        <v>71.666666666666671</v>
      </c>
      <c r="AS47" s="526">
        <f t="shared" si="30"/>
        <v>72</v>
      </c>
      <c r="AT47" s="393">
        <f t="shared" si="11"/>
        <v>67</v>
      </c>
      <c r="AU47" s="547">
        <f t="shared" si="31"/>
        <v>75</v>
      </c>
      <c r="AV47" s="378">
        <f t="shared" si="12"/>
        <v>67</v>
      </c>
      <c r="AW47" s="379">
        <f t="shared" si="32"/>
        <v>72.111111111111128</v>
      </c>
      <c r="AX47" s="547">
        <f t="shared" si="33"/>
        <v>74</v>
      </c>
      <c r="AY47" s="378">
        <f t="shared" si="34"/>
        <v>68</v>
      </c>
      <c r="AZ47" s="379">
        <f t="shared" si="35"/>
        <v>72.666666666666671</v>
      </c>
      <c r="BA47" s="378">
        <f t="shared" si="36"/>
        <v>70</v>
      </c>
      <c r="BB47" s="378">
        <f t="shared" si="37"/>
        <v>61</v>
      </c>
      <c r="BC47" s="379">
        <f t="shared" si="38"/>
        <v>68</v>
      </c>
      <c r="BD47" s="380">
        <f t="shared" si="13"/>
        <v>122.58888888888892</v>
      </c>
      <c r="BE47" s="529">
        <f t="shared" si="39"/>
        <v>181.66666666666669</v>
      </c>
      <c r="BF47" s="386">
        <f t="shared" si="14"/>
        <v>170</v>
      </c>
      <c r="BG47" s="52">
        <f t="shared" si="41"/>
        <v>86.522222222222211</v>
      </c>
      <c r="BH47" s="649">
        <f>+AD47-20</f>
        <v>70.133333333333326</v>
      </c>
      <c r="BI47" s="369">
        <f t="shared" si="42"/>
        <v>92.3</v>
      </c>
      <c r="BJ47" s="369">
        <f t="shared" si="43"/>
        <v>122.58888888888892</v>
      </c>
      <c r="BK47" s="649">
        <f>+BE47-20</f>
        <v>161.66666666666669</v>
      </c>
      <c r="BL47" s="650">
        <f>+BF47-20</f>
        <v>150</v>
      </c>
      <c r="BM47" s="542">
        <f t="shared" si="40"/>
        <v>683.21111111111111</v>
      </c>
      <c r="BN47" s="212">
        <f t="shared" si="47"/>
        <v>6.4453878406708585</v>
      </c>
    </row>
    <row r="48" spans="1:66" x14ac:dyDescent="0.35">
      <c r="A48" s="253"/>
      <c r="B48" s="88">
        <v>42</v>
      </c>
      <c r="C48" s="91" t="str">
        <f>VLOOKUP(B:B,'START_LIST_JUN-ELI'!C:F,2,FALSE)</f>
        <v>BIZZOZERO Victoria</v>
      </c>
      <c r="D48" s="115" t="str">
        <f>VLOOKUP(B:B,'START_LIST_JUN-ELI'!C:F,4,FALSE)</f>
        <v>LUG</v>
      </c>
      <c r="E48" s="354">
        <v>82</v>
      </c>
      <c r="F48" s="359">
        <v>77</v>
      </c>
      <c r="G48" s="355">
        <v>65</v>
      </c>
      <c r="H48" s="354">
        <v>71</v>
      </c>
      <c r="I48" s="359">
        <v>70</v>
      </c>
      <c r="J48" s="355">
        <v>73</v>
      </c>
      <c r="K48" s="354">
        <v>81</v>
      </c>
      <c r="L48" s="359">
        <v>74</v>
      </c>
      <c r="M48" s="355">
        <v>76</v>
      </c>
      <c r="N48" s="387">
        <f t="shared" si="3"/>
        <v>78</v>
      </c>
      <c r="O48" s="526">
        <f t="shared" si="48"/>
        <v>73.666666666666671</v>
      </c>
      <c r="P48" s="388">
        <f t="shared" si="17"/>
        <v>71.333333333333329</v>
      </c>
      <c r="Q48" s="387">
        <f t="shared" si="4"/>
        <v>78</v>
      </c>
      <c r="R48" s="527">
        <f t="shared" si="18"/>
        <v>73.666666666666671</v>
      </c>
      <c r="S48" s="523">
        <f t="shared" si="19"/>
        <v>71.333333333333329</v>
      </c>
      <c r="T48" s="378">
        <f t="shared" si="20"/>
        <v>82</v>
      </c>
      <c r="U48" s="378">
        <f t="shared" si="5"/>
        <v>71</v>
      </c>
      <c r="V48" s="379">
        <f t="shared" si="6"/>
        <v>79</v>
      </c>
      <c r="W48" s="378">
        <f t="shared" si="21"/>
        <v>77</v>
      </c>
      <c r="X48" s="378">
        <f t="shared" si="22"/>
        <v>70</v>
      </c>
      <c r="Y48" s="379">
        <f t="shared" si="23"/>
        <v>73.777777777777786</v>
      </c>
      <c r="Z48" s="378">
        <f t="shared" si="7"/>
        <v>76</v>
      </c>
      <c r="AA48" s="378">
        <f t="shared" si="8"/>
        <v>65</v>
      </c>
      <c r="AB48" s="379">
        <f t="shared" si="24"/>
        <v>71.888888888888872</v>
      </c>
      <c r="AC48" s="380">
        <f t="shared" si="25"/>
        <v>102.7</v>
      </c>
      <c r="AD48" s="528">
        <f t="shared" si="26"/>
        <v>95.911111111111126</v>
      </c>
      <c r="AE48" s="386">
        <f t="shared" si="27"/>
        <v>93.455555555555534</v>
      </c>
      <c r="AF48" s="359">
        <v>73</v>
      </c>
      <c r="AG48" s="359">
        <v>71</v>
      </c>
      <c r="AH48" s="355">
        <v>70</v>
      </c>
      <c r="AI48" s="354">
        <v>78</v>
      </c>
      <c r="AJ48" s="359">
        <v>80</v>
      </c>
      <c r="AK48" s="355">
        <v>70</v>
      </c>
      <c r="AL48" s="354">
        <v>75</v>
      </c>
      <c r="AM48" s="359">
        <v>76</v>
      </c>
      <c r="AN48" s="355">
        <v>72</v>
      </c>
      <c r="AO48" s="389">
        <f t="shared" si="9"/>
        <v>75.333333333333329</v>
      </c>
      <c r="AP48" s="526">
        <f t="shared" si="28"/>
        <v>75.666666666666671</v>
      </c>
      <c r="AQ48" s="523">
        <f t="shared" si="29"/>
        <v>70.666666666666671</v>
      </c>
      <c r="AR48" s="389">
        <f t="shared" si="10"/>
        <v>75.333333333333329</v>
      </c>
      <c r="AS48" s="526">
        <f t="shared" si="30"/>
        <v>75.666666666666671</v>
      </c>
      <c r="AT48" s="393">
        <f t="shared" si="11"/>
        <v>70.666666666666671</v>
      </c>
      <c r="AU48" s="547">
        <f t="shared" si="31"/>
        <v>78</v>
      </c>
      <c r="AV48" s="378">
        <f t="shared" si="12"/>
        <v>73</v>
      </c>
      <c r="AW48" s="379">
        <f t="shared" si="32"/>
        <v>75.222222222222214</v>
      </c>
      <c r="AX48" s="547">
        <f t="shared" si="33"/>
        <v>80</v>
      </c>
      <c r="AY48" s="378">
        <f t="shared" si="34"/>
        <v>71</v>
      </c>
      <c r="AZ48" s="379">
        <f t="shared" si="35"/>
        <v>75.777777777777786</v>
      </c>
      <c r="BA48" s="378">
        <f t="shared" si="36"/>
        <v>72</v>
      </c>
      <c r="BB48" s="378">
        <f t="shared" si="37"/>
        <v>70</v>
      </c>
      <c r="BC48" s="379">
        <f t="shared" si="38"/>
        <v>70.444444444444457</v>
      </c>
      <c r="BD48" s="380">
        <f t="shared" si="13"/>
        <v>127.87777777777777</v>
      </c>
      <c r="BE48" s="529">
        <f t="shared" si="39"/>
        <v>189.44444444444446</v>
      </c>
      <c r="BF48" s="386">
        <f t="shared" si="14"/>
        <v>176.11111111111114</v>
      </c>
      <c r="BG48" s="52">
        <f t="shared" si="41"/>
        <v>102.7</v>
      </c>
      <c r="BH48" s="369">
        <f t="shared" si="45"/>
        <v>95.911111111111126</v>
      </c>
      <c r="BI48" s="369">
        <f t="shared" si="42"/>
        <v>93.455555555555534</v>
      </c>
      <c r="BJ48" s="369">
        <f t="shared" si="43"/>
        <v>127.87777777777777</v>
      </c>
      <c r="BK48" s="369">
        <f t="shared" si="46"/>
        <v>189.44444444444446</v>
      </c>
      <c r="BL48" s="554">
        <f t="shared" si="44"/>
        <v>176.11111111111114</v>
      </c>
      <c r="BM48" s="542">
        <f t="shared" si="40"/>
        <v>785.5</v>
      </c>
      <c r="BN48" s="212">
        <f t="shared" si="47"/>
        <v>7.4103773584905657</v>
      </c>
    </row>
    <row r="49" spans="1:66" x14ac:dyDescent="0.35">
      <c r="A49" s="253"/>
      <c r="B49" s="88">
        <v>43</v>
      </c>
      <c r="C49" s="91" t="str">
        <f>VLOOKUP(B:B,'START_LIST_JUN-ELI'!C:F,2,FALSE)</f>
        <v>EHRISMANN Aylin</v>
      </c>
      <c r="D49" s="115" t="str">
        <f>VLOOKUP(B:B,'START_LIST_JUN-ELI'!C:F,4,FALSE)</f>
        <v>LNZ</v>
      </c>
      <c r="E49" s="354">
        <v>83</v>
      </c>
      <c r="F49" s="359">
        <v>84</v>
      </c>
      <c r="G49" s="355">
        <v>79</v>
      </c>
      <c r="H49" s="354">
        <v>80</v>
      </c>
      <c r="I49" s="359">
        <v>83</v>
      </c>
      <c r="J49" s="355">
        <v>82</v>
      </c>
      <c r="K49" s="354">
        <v>85</v>
      </c>
      <c r="L49" s="359">
        <v>81</v>
      </c>
      <c r="M49" s="355">
        <v>86</v>
      </c>
      <c r="N49" s="387">
        <f t="shared" si="3"/>
        <v>82.666666666666671</v>
      </c>
      <c r="O49" s="526">
        <f t="shared" si="48"/>
        <v>82.666666666666671</v>
      </c>
      <c r="P49" s="388">
        <f t="shared" si="17"/>
        <v>82.333333333333329</v>
      </c>
      <c r="Q49" s="387">
        <f t="shared" si="4"/>
        <v>82.666666666666671</v>
      </c>
      <c r="R49" s="527">
        <f t="shared" si="18"/>
        <v>82.666666666666671</v>
      </c>
      <c r="S49" s="523">
        <f t="shared" si="19"/>
        <v>82.333333333333329</v>
      </c>
      <c r="T49" s="378">
        <f t="shared" si="20"/>
        <v>85</v>
      </c>
      <c r="U49" s="378">
        <f t="shared" si="5"/>
        <v>80</v>
      </c>
      <c r="V49" s="379">
        <f t="shared" si="6"/>
        <v>82.777777777777786</v>
      </c>
      <c r="W49" s="378">
        <f t="shared" si="21"/>
        <v>84</v>
      </c>
      <c r="X49" s="378">
        <f t="shared" si="22"/>
        <v>81</v>
      </c>
      <c r="Y49" s="379">
        <f t="shared" si="23"/>
        <v>82.777777777777786</v>
      </c>
      <c r="Z49" s="378">
        <f t="shared" si="7"/>
        <v>86</v>
      </c>
      <c r="AA49" s="378">
        <f t="shared" si="8"/>
        <v>79</v>
      </c>
      <c r="AB49" s="379">
        <f t="shared" si="24"/>
        <v>82.222222222222214</v>
      </c>
      <c r="AC49" s="380">
        <f t="shared" si="25"/>
        <v>107.61111111111113</v>
      </c>
      <c r="AD49" s="528">
        <f t="shared" si="26"/>
        <v>107.61111111111113</v>
      </c>
      <c r="AE49" s="386">
        <f t="shared" si="27"/>
        <v>106.88888888888889</v>
      </c>
      <c r="AF49" s="359">
        <v>76</v>
      </c>
      <c r="AG49" s="359">
        <v>75</v>
      </c>
      <c r="AH49" s="355">
        <v>74</v>
      </c>
      <c r="AI49" s="354">
        <v>74</v>
      </c>
      <c r="AJ49" s="359">
        <v>73</v>
      </c>
      <c r="AK49" s="355">
        <v>67</v>
      </c>
      <c r="AL49" s="354">
        <v>76</v>
      </c>
      <c r="AM49" s="359">
        <v>75</v>
      </c>
      <c r="AN49" s="355">
        <v>73</v>
      </c>
      <c r="AO49" s="389">
        <f t="shared" si="9"/>
        <v>75.333333333333329</v>
      </c>
      <c r="AP49" s="526">
        <f t="shared" si="28"/>
        <v>74.333333333333329</v>
      </c>
      <c r="AQ49" s="523">
        <f t="shared" si="29"/>
        <v>71.333333333333329</v>
      </c>
      <c r="AR49" s="389">
        <f t="shared" si="10"/>
        <v>75.333333333333329</v>
      </c>
      <c r="AS49" s="526">
        <f t="shared" si="30"/>
        <v>74.333333333333329</v>
      </c>
      <c r="AT49" s="393">
        <f t="shared" si="11"/>
        <v>71.333333333333329</v>
      </c>
      <c r="AU49" s="547">
        <f t="shared" si="31"/>
        <v>76</v>
      </c>
      <c r="AV49" s="378">
        <f t="shared" si="12"/>
        <v>74</v>
      </c>
      <c r="AW49" s="379">
        <f t="shared" si="32"/>
        <v>75.555555555555543</v>
      </c>
      <c r="AX49" s="547">
        <f t="shared" si="33"/>
        <v>75</v>
      </c>
      <c r="AY49" s="378">
        <f t="shared" si="34"/>
        <v>73</v>
      </c>
      <c r="AZ49" s="379">
        <f t="shared" si="35"/>
        <v>74.555555555555543</v>
      </c>
      <c r="BA49" s="378">
        <f t="shared" si="36"/>
        <v>74</v>
      </c>
      <c r="BB49" s="378">
        <f t="shared" si="37"/>
        <v>67</v>
      </c>
      <c r="BC49" s="379">
        <f t="shared" si="38"/>
        <v>71.888888888888872</v>
      </c>
      <c r="BD49" s="380">
        <f t="shared" si="13"/>
        <v>128.44444444444443</v>
      </c>
      <c r="BE49" s="529">
        <f t="shared" si="39"/>
        <v>186.38888888888886</v>
      </c>
      <c r="BF49" s="386">
        <f t="shared" si="14"/>
        <v>179.72222222222217</v>
      </c>
      <c r="BG49" s="52">
        <f t="shared" si="41"/>
        <v>107.61111111111113</v>
      </c>
      <c r="BH49" s="369">
        <f t="shared" si="45"/>
        <v>107.61111111111113</v>
      </c>
      <c r="BI49" s="369">
        <f t="shared" si="42"/>
        <v>106.88888888888889</v>
      </c>
      <c r="BJ49" s="369">
        <f t="shared" si="43"/>
        <v>128.44444444444443</v>
      </c>
      <c r="BK49" s="649">
        <f>+BE49-20</f>
        <v>166.38888888888886</v>
      </c>
      <c r="BL49" s="650">
        <f>+BF49-20</f>
        <v>159.72222222222217</v>
      </c>
      <c r="BM49" s="542">
        <f t="shared" si="40"/>
        <v>776.66666666666652</v>
      </c>
      <c r="BN49" s="212">
        <f t="shared" si="47"/>
        <v>7.32704402515723</v>
      </c>
    </row>
    <row r="50" spans="1:66" x14ac:dyDescent="0.35">
      <c r="A50" s="253"/>
      <c r="B50" s="88">
        <v>44</v>
      </c>
      <c r="C50" s="91" t="str">
        <f>VLOOKUP(B:B,'START_LIST_JUN-ELI'!C:F,2,FALSE)</f>
        <v>PANZA Leila</v>
      </c>
      <c r="D50" s="115" t="str">
        <f>VLOOKUP(B:B,'START_LIST_JUN-ELI'!C:F,4,FALSE)</f>
        <v>GN1885</v>
      </c>
      <c r="E50" s="354">
        <v>73</v>
      </c>
      <c r="F50" s="359">
        <v>68</v>
      </c>
      <c r="G50" s="355">
        <v>66</v>
      </c>
      <c r="H50" s="354">
        <v>79</v>
      </c>
      <c r="I50" s="359">
        <v>70</v>
      </c>
      <c r="J50" s="355">
        <v>70</v>
      </c>
      <c r="K50" s="354">
        <v>71</v>
      </c>
      <c r="L50" s="359">
        <v>73</v>
      </c>
      <c r="M50" s="355">
        <v>69</v>
      </c>
      <c r="N50" s="387">
        <f t="shared" si="3"/>
        <v>74.333333333333329</v>
      </c>
      <c r="O50" s="526">
        <f t="shared" si="48"/>
        <v>70.333333333333329</v>
      </c>
      <c r="P50" s="388">
        <f t="shared" si="17"/>
        <v>68.333333333333329</v>
      </c>
      <c r="Q50" s="387">
        <f t="shared" si="4"/>
        <v>74.333333333333329</v>
      </c>
      <c r="R50" s="527">
        <f t="shared" si="18"/>
        <v>70.333333333333329</v>
      </c>
      <c r="S50" s="523">
        <f t="shared" si="19"/>
        <v>68.333333333333329</v>
      </c>
      <c r="T50" s="378">
        <f t="shared" si="20"/>
        <v>79</v>
      </c>
      <c r="U50" s="378">
        <f t="shared" si="5"/>
        <v>71</v>
      </c>
      <c r="V50" s="379">
        <f t="shared" si="6"/>
        <v>73.888888888888872</v>
      </c>
      <c r="W50" s="378">
        <f t="shared" si="21"/>
        <v>73</v>
      </c>
      <c r="X50" s="378">
        <f t="shared" si="22"/>
        <v>68</v>
      </c>
      <c r="Y50" s="379">
        <f t="shared" si="23"/>
        <v>70.222222222222214</v>
      </c>
      <c r="Z50" s="378">
        <f t="shared" si="7"/>
        <v>70</v>
      </c>
      <c r="AA50" s="378">
        <f t="shared" si="8"/>
        <v>66</v>
      </c>
      <c r="AB50" s="379">
        <f t="shared" si="24"/>
        <v>68.555555555555543</v>
      </c>
      <c r="AC50" s="380">
        <f t="shared" si="25"/>
        <v>96.055555555555543</v>
      </c>
      <c r="AD50" s="528">
        <f t="shared" si="26"/>
        <v>91.288888888888877</v>
      </c>
      <c r="AE50" s="386">
        <f t="shared" si="27"/>
        <v>89.122222222222206</v>
      </c>
      <c r="AF50" s="359">
        <v>58</v>
      </c>
      <c r="AG50" s="359">
        <v>59</v>
      </c>
      <c r="AH50" s="355">
        <v>57</v>
      </c>
      <c r="AI50" s="354">
        <v>62</v>
      </c>
      <c r="AJ50" s="359">
        <v>64</v>
      </c>
      <c r="AK50" s="355">
        <v>60</v>
      </c>
      <c r="AL50" s="354">
        <v>63</v>
      </c>
      <c r="AM50" s="359">
        <v>61</v>
      </c>
      <c r="AN50" s="355">
        <v>64</v>
      </c>
      <c r="AO50" s="389">
        <f t="shared" si="9"/>
        <v>61</v>
      </c>
      <c r="AP50" s="526">
        <f t="shared" si="28"/>
        <v>61.333333333333336</v>
      </c>
      <c r="AQ50" s="523">
        <f t="shared" si="29"/>
        <v>60.333333333333336</v>
      </c>
      <c r="AR50" s="389">
        <f t="shared" si="10"/>
        <v>61</v>
      </c>
      <c r="AS50" s="526">
        <f t="shared" si="30"/>
        <v>61.333333333333336</v>
      </c>
      <c r="AT50" s="393">
        <f t="shared" si="11"/>
        <v>60.333333333333336</v>
      </c>
      <c r="AU50" s="547">
        <f t="shared" si="31"/>
        <v>63</v>
      </c>
      <c r="AV50" s="378">
        <f t="shared" si="12"/>
        <v>58</v>
      </c>
      <c r="AW50" s="379">
        <f t="shared" si="32"/>
        <v>61.333333333333336</v>
      </c>
      <c r="AX50" s="547">
        <f t="shared" si="33"/>
        <v>64</v>
      </c>
      <c r="AY50" s="378">
        <f t="shared" si="34"/>
        <v>59</v>
      </c>
      <c r="AZ50" s="379">
        <f t="shared" si="35"/>
        <v>61.222222222222229</v>
      </c>
      <c r="BA50" s="378">
        <f t="shared" si="36"/>
        <v>64</v>
      </c>
      <c r="BB50" s="378">
        <f t="shared" si="37"/>
        <v>57</v>
      </c>
      <c r="BC50" s="379">
        <f t="shared" si="38"/>
        <v>60.222222222222229</v>
      </c>
      <c r="BD50" s="380">
        <f t="shared" si="13"/>
        <v>104.26666666666667</v>
      </c>
      <c r="BE50" s="529">
        <f t="shared" si="39"/>
        <v>153.05555555555557</v>
      </c>
      <c r="BF50" s="386">
        <f t="shared" si="14"/>
        <v>150.55555555555557</v>
      </c>
      <c r="BG50" s="52">
        <f t="shared" si="41"/>
        <v>96.055555555555543</v>
      </c>
      <c r="BH50" s="649">
        <f>+AD50-20</f>
        <v>71.288888888888877</v>
      </c>
      <c r="BI50" s="369">
        <f t="shared" si="42"/>
        <v>89.122222222222206</v>
      </c>
      <c r="BJ50" s="649">
        <f>+BD50-20</f>
        <v>84.266666666666666</v>
      </c>
      <c r="BK50" s="649">
        <f>+BE50-20</f>
        <v>133.05555555555557</v>
      </c>
      <c r="BL50" s="650">
        <f>+BF50-20</f>
        <v>130.55555555555557</v>
      </c>
      <c r="BM50" s="542">
        <f t="shared" si="40"/>
        <v>604.34444444444443</v>
      </c>
      <c r="BN50" s="212">
        <f t="shared" si="47"/>
        <v>5.7013626834381537</v>
      </c>
    </row>
    <row r="51" spans="1:66" x14ac:dyDescent="0.35">
      <c r="A51" s="253"/>
      <c r="B51" s="88">
        <v>45</v>
      </c>
      <c r="C51" s="91" t="str">
        <f>VLOOKUP(B:B,'START_LIST_JUN-ELI'!C:F,2,FALSE)</f>
        <v>HALBEISEN Melody</v>
      </c>
      <c r="D51" s="115" t="str">
        <f>VLOOKUP(B:B,'START_LIST_JUN-ELI'!C:F,4,FALSE)</f>
        <v>ASB</v>
      </c>
      <c r="E51" s="354">
        <v>82</v>
      </c>
      <c r="F51" s="359">
        <v>81</v>
      </c>
      <c r="G51" s="355">
        <v>80</v>
      </c>
      <c r="H51" s="354">
        <v>85</v>
      </c>
      <c r="I51" s="359">
        <v>84</v>
      </c>
      <c r="J51" s="355">
        <v>80</v>
      </c>
      <c r="K51" s="354">
        <v>76</v>
      </c>
      <c r="L51" s="359">
        <v>79</v>
      </c>
      <c r="M51" s="355">
        <v>70</v>
      </c>
      <c r="N51" s="387">
        <f t="shared" si="3"/>
        <v>81</v>
      </c>
      <c r="O51" s="526">
        <f t="shared" si="48"/>
        <v>81.333333333333329</v>
      </c>
      <c r="P51" s="388">
        <f t="shared" si="17"/>
        <v>76.666666666666671</v>
      </c>
      <c r="Q51" s="387">
        <f t="shared" si="4"/>
        <v>81</v>
      </c>
      <c r="R51" s="527">
        <f t="shared" si="18"/>
        <v>81.333333333333329</v>
      </c>
      <c r="S51" s="523">
        <f t="shared" si="19"/>
        <v>76.666666666666671</v>
      </c>
      <c r="T51" s="378">
        <f t="shared" si="20"/>
        <v>85</v>
      </c>
      <c r="U51" s="378">
        <f t="shared" si="5"/>
        <v>76</v>
      </c>
      <c r="V51" s="379">
        <f t="shared" si="6"/>
        <v>81.333333333333329</v>
      </c>
      <c r="W51" s="378">
        <f t="shared" si="21"/>
        <v>84</v>
      </c>
      <c r="X51" s="378">
        <f t="shared" si="22"/>
        <v>79</v>
      </c>
      <c r="Y51" s="379">
        <f t="shared" si="23"/>
        <v>81.222222222222214</v>
      </c>
      <c r="Z51" s="378">
        <f t="shared" si="7"/>
        <v>80</v>
      </c>
      <c r="AA51" s="378">
        <f t="shared" si="8"/>
        <v>70</v>
      </c>
      <c r="AB51" s="379">
        <f t="shared" si="24"/>
        <v>77.777777777777786</v>
      </c>
      <c r="AC51" s="380">
        <f t="shared" si="25"/>
        <v>105.73333333333333</v>
      </c>
      <c r="AD51" s="528">
        <f t="shared" si="26"/>
        <v>105.58888888888889</v>
      </c>
      <c r="AE51" s="386">
        <f t="shared" si="27"/>
        <v>101.11111111111113</v>
      </c>
      <c r="AF51" s="359">
        <v>78</v>
      </c>
      <c r="AG51" s="359">
        <v>79</v>
      </c>
      <c r="AH51" s="355">
        <v>80</v>
      </c>
      <c r="AI51" s="354">
        <v>88</v>
      </c>
      <c r="AJ51" s="359">
        <v>88</v>
      </c>
      <c r="AK51" s="355">
        <v>84</v>
      </c>
      <c r="AL51" s="354">
        <v>83</v>
      </c>
      <c r="AM51" s="359">
        <v>77</v>
      </c>
      <c r="AN51" s="355">
        <v>74</v>
      </c>
      <c r="AO51" s="389">
        <f t="shared" si="9"/>
        <v>83</v>
      </c>
      <c r="AP51" s="526">
        <f t="shared" si="28"/>
        <v>81.333333333333329</v>
      </c>
      <c r="AQ51" s="523">
        <f t="shared" si="29"/>
        <v>79.333333333333329</v>
      </c>
      <c r="AR51" s="389">
        <f t="shared" si="10"/>
        <v>83</v>
      </c>
      <c r="AS51" s="526">
        <f t="shared" si="30"/>
        <v>81.333333333333329</v>
      </c>
      <c r="AT51" s="393">
        <f t="shared" si="11"/>
        <v>79.333333333333329</v>
      </c>
      <c r="AU51" s="547">
        <f t="shared" si="31"/>
        <v>88</v>
      </c>
      <c r="AV51" s="378">
        <f t="shared" si="12"/>
        <v>78</v>
      </c>
      <c r="AW51" s="379">
        <f t="shared" si="32"/>
        <v>83</v>
      </c>
      <c r="AX51" s="547">
        <f t="shared" si="33"/>
        <v>88</v>
      </c>
      <c r="AY51" s="378">
        <f t="shared" si="34"/>
        <v>77</v>
      </c>
      <c r="AZ51" s="379">
        <f t="shared" si="35"/>
        <v>80.555555555555543</v>
      </c>
      <c r="BA51" s="378">
        <f t="shared" si="36"/>
        <v>84</v>
      </c>
      <c r="BB51" s="378">
        <f t="shared" si="37"/>
        <v>74</v>
      </c>
      <c r="BC51" s="379">
        <f t="shared" si="38"/>
        <v>79.555555555555543</v>
      </c>
      <c r="BD51" s="380">
        <f t="shared" si="13"/>
        <v>141.1</v>
      </c>
      <c r="BE51" s="529">
        <f t="shared" si="39"/>
        <v>201.38888888888886</v>
      </c>
      <c r="BF51" s="386">
        <f t="shared" si="14"/>
        <v>198.88888888888886</v>
      </c>
      <c r="BG51" s="52">
        <f t="shared" si="41"/>
        <v>105.73333333333333</v>
      </c>
      <c r="BH51" s="369">
        <f t="shared" si="45"/>
        <v>105.58888888888889</v>
      </c>
      <c r="BI51" s="369">
        <f t="shared" si="42"/>
        <v>101.11111111111113</v>
      </c>
      <c r="BJ51" s="369">
        <f t="shared" si="43"/>
        <v>141.1</v>
      </c>
      <c r="BK51" s="369">
        <f t="shared" si="46"/>
        <v>201.38888888888886</v>
      </c>
      <c r="BL51" s="554">
        <f t="shared" si="44"/>
        <v>198.88888888888886</v>
      </c>
      <c r="BM51" s="542">
        <f t="shared" si="40"/>
        <v>853.81111111111113</v>
      </c>
      <c r="BN51" s="212">
        <f t="shared" si="47"/>
        <v>8.0548218029350096</v>
      </c>
    </row>
    <row r="52" spans="1:66" x14ac:dyDescent="0.35">
      <c r="A52" s="253"/>
      <c r="B52" s="88">
        <v>46</v>
      </c>
      <c r="C52" s="91" t="str">
        <f>VLOOKUP(B:B,'START_LIST_JUN-ELI'!C:F,2,FALSE)</f>
        <v>HAK Anastasia</v>
      </c>
      <c r="D52" s="115" t="str">
        <f>VLOOKUP(B:B,'START_LIST_JUN-ELI'!C:F,4,FALSE)</f>
        <v>LNZ</v>
      </c>
      <c r="E52" s="354">
        <v>84</v>
      </c>
      <c r="F52" s="359">
        <v>79</v>
      </c>
      <c r="G52" s="355">
        <v>81</v>
      </c>
      <c r="H52" s="354">
        <v>82</v>
      </c>
      <c r="I52" s="359">
        <v>80</v>
      </c>
      <c r="J52" s="355">
        <v>76</v>
      </c>
      <c r="K52" s="354">
        <v>82</v>
      </c>
      <c r="L52" s="359">
        <v>74</v>
      </c>
      <c r="M52" s="355">
        <v>72</v>
      </c>
      <c r="N52" s="387">
        <f t="shared" si="3"/>
        <v>82.666666666666671</v>
      </c>
      <c r="O52" s="526">
        <f t="shared" si="48"/>
        <v>77.666666666666671</v>
      </c>
      <c r="P52" s="388">
        <f t="shared" si="17"/>
        <v>76.333333333333329</v>
      </c>
      <c r="Q52" s="387">
        <f t="shared" si="4"/>
        <v>82.666666666666671</v>
      </c>
      <c r="R52" s="527">
        <f t="shared" si="18"/>
        <v>77.666666666666671</v>
      </c>
      <c r="S52" s="523">
        <f t="shared" si="19"/>
        <v>76.333333333333329</v>
      </c>
      <c r="T52" s="378">
        <f t="shared" si="20"/>
        <v>84</v>
      </c>
      <c r="U52" s="378">
        <f t="shared" si="5"/>
        <v>82</v>
      </c>
      <c r="V52" s="379">
        <f t="shared" si="6"/>
        <v>82.444444444444457</v>
      </c>
      <c r="W52" s="378">
        <f t="shared" si="21"/>
        <v>80</v>
      </c>
      <c r="X52" s="378">
        <f t="shared" si="22"/>
        <v>74</v>
      </c>
      <c r="Y52" s="379">
        <f t="shared" si="23"/>
        <v>78.111111111111128</v>
      </c>
      <c r="Z52" s="378">
        <f t="shared" si="7"/>
        <v>81</v>
      </c>
      <c r="AA52" s="378">
        <f t="shared" si="8"/>
        <v>72</v>
      </c>
      <c r="AB52" s="379">
        <f t="shared" si="24"/>
        <v>76.222222222222214</v>
      </c>
      <c r="AC52" s="380">
        <f t="shared" si="25"/>
        <v>107.17777777777779</v>
      </c>
      <c r="AD52" s="528">
        <f t="shared" si="26"/>
        <v>101.54444444444447</v>
      </c>
      <c r="AE52" s="386">
        <f t="shared" si="27"/>
        <v>99.088888888888889</v>
      </c>
      <c r="AF52" s="359">
        <v>74</v>
      </c>
      <c r="AG52" s="359">
        <v>73</v>
      </c>
      <c r="AH52" s="355">
        <v>71</v>
      </c>
      <c r="AI52" s="354">
        <v>85</v>
      </c>
      <c r="AJ52" s="359">
        <v>80</v>
      </c>
      <c r="AK52" s="355">
        <v>78</v>
      </c>
      <c r="AL52" s="354">
        <v>84</v>
      </c>
      <c r="AM52" s="359">
        <v>77</v>
      </c>
      <c r="AN52" s="355">
        <v>74</v>
      </c>
      <c r="AO52" s="389">
        <f t="shared" si="9"/>
        <v>81</v>
      </c>
      <c r="AP52" s="526">
        <f t="shared" si="28"/>
        <v>76.666666666666671</v>
      </c>
      <c r="AQ52" s="523">
        <f t="shared" si="29"/>
        <v>74.333333333333329</v>
      </c>
      <c r="AR52" s="389">
        <f t="shared" si="10"/>
        <v>81</v>
      </c>
      <c r="AS52" s="526">
        <f t="shared" si="30"/>
        <v>76.666666666666671</v>
      </c>
      <c r="AT52" s="393">
        <f t="shared" si="11"/>
        <v>74.333333333333329</v>
      </c>
      <c r="AU52" s="547">
        <f t="shared" si="31"/>
        <v>85</v>
      </c>
      <c r="AV52" s="378">
        <f t="shared" si="12"/>
        <v>74</v>
      </c>
      <c r="AW52" s="379">
        <f t="shared" si="32"/>
        <v>82</v>
      </c>
      <c r="AX52" s="547">
        <f t="shared" si="33"/>
        <v>80</v>
      </c>
      <c r="AY52" s="378">
        <f t="shared" si="34"/>
        <v>73</v>
      </c>
      <c r="AZ52" s="379">
        <f t="shared" si="35"/>
        <v>76.777777777777786</v>
      </c>
      <c r="BA52" s="378">
        <f t="shared" si="36"/>
        <v>78</v>
      </c>
      <c r="BB52" s="378">
        <f t="shared" si="37"/>
        <v>71</v>
      </c>
      <c r="BC52" s="379">
        <f t="shared" si="38"/>
        <v>74.222222222222214</v>
      </c>
      <c r="BD52" s="380">
        <f t="shared" si="13"/>
        <v>139.4</v>
      </c>
      <c r="BE52" s="529">
        <f t="shared" si="39"/>
        <v>191.94444444444446</v>
      </c>
      <c r="BF52" s="386">
        <f t="shared" si="14"/>
        <v>185.55555555555554</v>
      </c>
      <c r="BG52" s="52">
        <f t="shared" si="41"/>
        <v>107.17777777777779</v>
      </c>
      <c r="BH52" s="649">
        <f t="shared" ref="BH52:BI54" si="49">+AD52-20</f>
        <v>81.544444444444466</v>
      </c>
      <c r="BI52" s="649">
        <f t="shared" si="49"/>
        <v>79.088888888888889</v>
      </c>
      <c r="BJ52" s="369">
        <f t="shared" si="43"/>
        <v>139.4</v>
      </c>
      <c r="BK52" s="649">
        <f t="shared" ref="BK52:BL54" si="50">+BE52-20</f>
        <v>171.94444444444446</v>
      </c>
      <c r="BL52" s="650">
        <f t="shared" si="50"/>
        <v>165.55555555555554</v>
      </c>
      <c r="BM52" s="542">
        <f t="shared" si="40"/>
        <v>744.71111111111111</v>
      </c>
      <c r="BN52" s="212">
        <f t="shared" si="47"/>
        <v>7.0255765199161413</v>
      </c>
    </row>
    <row r="53" spans="1:66" x14ac:dyDescent="0.35">
      <c r="A53" s="253"/>
      <c r="B53" s="88">
        <v>47</v>
      </c>
      <c r="C53" s="91" t="str">
        <f>VLOOKUP(B:B,'START_LIST_JUN-ELI'!C:F,2,FALSE)</f>
        <v>ARTIFONI Clara</v>
      </c>
      <c r="D53" s="115" t="str">
        <f>VLOOKUP(B:B,'START_LIST_JUN-ELI'!C:F,4,FALSE)</f>
        <v>LA</v>
      </c>
      <c r="E53" s="354">
        <v>67</v>
      </c>
      <c r="F53" s="359">
        <v>70</v>
      </c>
      <c r="G53" s="355">
        <v>68</v>
      </c>
      <c r="H53" s="354">
        <v>72</v>
      </c>
      <c r="I53" s="359">
        <v>72</v>
      </c>
      <c r="J53" s="355">
        <v>71</v>
      </c>
      <c r="K53" s="354">
        <v>71</v>
      </c>
      <c r="L53" s="359">
        <v>69</v>
      </c>
      <c r="M53" s="355">
        <v>69</v>
      </c>
      <c r="N53" s="387">
        <f t="shared" si="3"/>
        <v>70</v>
      </c>
      <c r="O53" s="526">
        <f t="shared" si="48"/>
        <v>70.333333333333329</v>
      </c>
      <c r="P53" s="388">
        <f t="shared" si="17"/>
        <v>69.333333333333329</v>
      </c>
      <c r="Q53" s="387">
        <f t="shared" si="4"/>
        <v>70</v>
      </c>
      <c r="R53" s="527">
        <f t="shared" si="18"/>
        <v>70.333333333333329</v>
      </c>
      <c r="S53" s="523">
        <f t="shared" si="19"/>
        <v>69.333333333333329</v>
      </c>
      <c r="T53" s="378">
        <f t="shared" si="20"/>
        <v>72</v>
      </c>
      <c r="U53" s="378">
        <f t="shared" si="5"/>
        <v>67</v>
      </c>
      <c r="V53" s="379">
        <f t="shared" si="6"/>
        <v>70.333333333333329</v>
      </c>
      <c r="W53" s="378">
        <f t="shared" si="21"/>
        <v>72</v>
      </c>
      <c r="X53" s="378">
        <f t="shared" si="22"/>
        <v>69</v>
      </c>
      <c r="Y53" s="379">
        <f t="shared" si="23"/>
        <v>70.222222222222214</v>
      </c>
      <c r="Z53" s="378">
        <f t="shared" si="7"/>
        <v>71</v>
      </c>
      <c r="AA53" s="378">
        <f t="shared" si="8"/>
        <v>68</v>
      </c>
      <c r="AB53" s="379">
        <f t="shared" si="24"/>
        <v>69.222222222222214</v>
      </c>
      <c r="AC53" s="380">
        <f t="shared" si="25"/>
        <v>91.433333333333337</v>
      </c>
      <c r="AD53" s="528">
        <f t="shared" si="26"/>
        <v>91.288888888888877</v>
      </c>
      <c r="AE53" s="386">
        <f t="shared" si="27"/>
        <v>89.98888888888888</v>
      </c>
      <c r="AF53" s="359">
        <v>68</v>
      </c>
      <c r="AG53" s="359">
        <v>67</v>
      </c>
      <c r="AH53" s="355">
        <v>61</v>
      </c>
      <c r="AI53" s="354">
        <v>70</v>
      </c>
      <c r="AJ53" s="359">
        <v>72</v>
      </c>
      <c r="AK53" s="355">
        <v>68</v>
      </c>
      <c r="AL53" s="354">
        <v>77</v>
      </c>
      <c r="AM53" s="359">
        <v>67</v>
      </c>
      <c r="AN53" s="355">
        <v>68</v>
      </c>
      <c r="AO53" s="389">
        <f t="shared" si="9"/>
        <v>71.666666666666671</v>
      </c>
      <c r="AP53" s="526">
        <f t="shared" si="28"/>
        <v>68.666666666666671</v>
      </c>
      <c r="AQ53" s="523">
        <f t="shared" si="29"/>
        <v>65.666666666666671</v>
      </c>
      <c r="AR53" s="389">
        <f t="shared" si="10"/>
        <v>71.666666666666671</v>
      </c>
      <c r="AS53" s="526">
        <f t="shared" si="30"/>
        <v>68.666666666666671</v>
      </c>
      <c r="AT53" s="393">
        <f t="shared" si="11"/>
        <v>65.666666666666671</v>
      </c>
      <c r="AU53" s="547">
        <f t="shared" si="31"/>
        <v>77</v>
      </c>
      <c r="AV53" s="378">
        <f t="shared" si="12"/>
        <v>68</v>
      </c>
      <c r="AW53" s="379">
        <f t="shared" si="32"/>
        <v>71.111111111111128</v>
      </c>
      <c r="AX53" s="547">
        <f t="shared" si="33"/>
        <v>72</v>
      </c>
      <c r="AY53" s="378">
        <f t="shared" si="34"/>
        <v>67</v>
      </c>
      <c r="AZ53" s="379">
        <f t="shared" si="35"/>
        <v>68.111111111111128</v>
      </c>
      <c r="BA53" s="378">
        <f t="shared" si="36"/>
        <v>68</v>
      </c>
      <c r="BB53" s="378">
        <f t="shared" si="37"/>
        <v>61</v>
      </c>
      <c r="BC53" s="379">
        <f t="shared" si="38"/>
        <v>66.444444444444457</v>
      </c>
      <c r="BD53" s="380">
        <f t="shared" si="13"/>
        <v>120.88888888888891</v>
      </c>
      <c r="BE53" s="529">
        <f t="shared" si="39"/>
        <v>170.27777777777783</v>
      </c>
      <c r="BF53" s="386">
        <f t="shared" si="14"/>
        <v>166.11111111111114</v>
      </c>
      <c r="BG53" s="52">
        <f t="shared" si="41"/>
        <v>91.433333333333337</v>
      </c>
      <c r="BH53" s="649">
        <f t="shared" si="49"/>
        <v>71.288888888888877</v>
      </c>
      <c r="BI53" s="649">
        <f t="shared" si="49"/>
        <v>69.98888888888888</v>
      </c>
      <c r="BJ53" s="369">
        <f t="shared" si="43"/>
        <v>120.88888888888891</v>
      </c>
      <c r="BK53" s="649">
        <f t="shared" si="50"/>
        <v>150.27777777777783</v>
      </c>
      <c r="BL53" s="650">
        <f t="shared" si="50"/>
        <v>146.11111111111114</v>
      </c>
      <c r="BM53" s="542">
        <f t="shared" si="40"/>
        <v>649.98888888888905</v>
      </c>
      <c r="BN53" s="212">
        <f t="shared" si="47"/>
        <v>6.1319706498951785</v>
      </c>
    </row>
    <row r="54" spans="1:66" x14ac:dyDescent="0.35">
      <c r="A54" s="253"/>
      <c r="B54" s="88">
        <v>48</v>
      </c>
      <c r="C54" s="91" t="str">
        <f>VLOOKUP(B:B,'START_LIST_JUN-ELI'!C:F,2,FALSE)</f>
        <v>GUGGISBERG Allegra</v>
      </c>
      <c r="D54" s="115" t="str">
        <f>VLOOKUP(B:B,'START_LIST_JUN-ELI'!C:F,4,FALSE)</f>
        <v>ASB</v>
      </c>
      <c r="E54" s="354">
        <v>64</v>
      </c>
      <c r="F54" s="359">
        <v>59</v>
      </c>
      <c r="G54" s="355">
        <v>63</v>
      </c>
      <c r="H54" s="354">
        <v>68</v>
      </c>
      <c r="I54" s="359">
        <v>62</v>
      </c>
      <c r="J54" s="355">
        <v>62</v>
      </c>
      <c r="K54" s="354">
        <v>61</v>
      </c>
      <c r="L54" s="359">
        <v>57</v>
      </c>
      <c r="M54" s="355">
        <v>64</v>
      </c>
      <c r="N54" s="387">
        <f t="shared" si="3"/>
        <v>64.333333333333329</v>
      </c>
      <c r="O54" s="526">
        <f t="shared" si="48"/>
        <v>59.333333333333336</v>
      </c>
      <c r="P54" s="388">
        <f t="shared" si="17"/>
        <v>63</v>
      </c>
      <c r="Q54" s="387">
        <f t="shared" si="4"/>
        <v>64.333333333333329</v>
      </c>
      <c r="R54" s="527">
        <f t="shared" si="18"/>
        <v>59.333333333333336</v>
      </c>
      <c r="S54" s="523">
        <f t="shared" si="19"/>
        <v>63</v>
      </c>
      <c r="T54" s="378">
        <f t="shared" si="20"/>
        <v>68</v>
      </c>
      <c r="U54" s="378">
        <f t="shared" si="5"/>
        <v>61</v>
      </c>
      <c r="V54" s="379">
        <f t="shared" si="6"/>
        <v>64.222222222222214</v>
      </c>
      <c r="W54" s="378">
        <f t="shared" si="21"/>
        <v>62</v>
      </c>
      <c r="X54" s="378">
        <f t="shared" si="22"/>
        <v>57</v>
      </c>
      <c r="Y54" s="379">
        <f t="shared" si="23"/>
        <v>59.222222222222229</v>
      </c>
      <c r="Z54" s="378">
        <f t="shared" si="7"/>
        <v>64</v>
      </c>
      <c r="AA54" s="378">
        <f t="shared" si="8"/>
        <v>62</v>
      </c>
      <c r="AB54" s="379">
        <f t="shared" si="24"/>
        <v>63</v>
      </c>
      <c r="AC54" s="380">
        <f t="shared" si="25"/>
        <v>83.48888888888888</v>
      </c>
      <c r="AD54" s="528">
        <f t="shared" si="26"/>
        <v>76.988888888888894</v>
      </c>
      <c r="AE54" s="386">
        <f t="shared" si="27"/>
        <v>81.900000000000006</v>
      </c>
      <c r="AF54" s="359">
        <v>69</v>
      </c>
      <c r="AG54" s="359">
        <v>58</v>
      </c>
      <c r="AH54" s="355">
        <v>53</v>
      </c>
      <c r="AI54" s="354">
        <v>67</v>
      </c>
      <c r="AJ54" s="359">
        <v>62</v>
      </c>
      <c r="AK54" s="355">
        <v>58</v>
      </c>
      <c r="AL54" s="354">
        <v>65</v>
      </c>
      <c r="AM54" s="359">
        <v>62</v>
      </c>
      <c r="AN54" s="355">
        <v>59</v>
      </c>
      <c r="AO54" s="389">
        <f t="shared" si="9"/>
        <v>67</v>
      </c>
      <c r="AP54" s="526">
        <f t="shared" si="28"/>
        <v>60.666666666666664</v>
      </c>
      <c r="AQ54" s="523">
        <f t="shared" si="29"/>
        <v>56.666666666666664</v>
      </c>
      <c r="AR54" s="389">
        <f t="shared" si="10"/>
        <v>67</v>
      </c>
      <c r="AS54" s="526">
        <f t="shared" si="30"/>
        <v>60.666666666666664</v>
      </c>
      <c r="AT54" s="393">
        <f t="shared" si="11"/>
        <v>56.666666666666664</v>
      </c>
      <c r="AU54" s="547">
        <f t="shared" si="31"/>
        <v>69</v>
      </c>
      <c r="AV54" s="378">
        <f t="shared" si="12"/>
        <v>65</v>
      </c>
      <c r="AW54" s="379">
        <f t="shared" si="32"/>
        <v>67</v>
      </c>
      <c r="AX54" s="547">
        <f t="shared" si="33"/>
        <v>62</v>
      </c>
      <c r="AY54" s="378">
        <f t="shared" si="34"/>
        <v>58</v>
      </c>
      <c r="AZ54" s="379">
        <f t="shared" si="35"/>
        <v>61.111111111111107</v>
      </c>
      <c r="BA54" s="378">
        <f t="shared" si="36"/>
        <v>59</v>
      </c>
      <c r="BB54" s="378">
        <f t="shared" si="37"/>
        <v>53</v>
      </c>
      <c r="BC54" s="379">
        <f t="shared" si="38"/>
        <v>57.111111111111107</v>
      </c>
      <c r="BD54" s="380">
        <f t="shared" si="13"/>
        <v>113.89999999999999</v>
      </c>
      <c r="BE54" s="529">
        <f t="shared" si="39"/>
        <v>152.77777777777777</v>
      </c>
      <c r="BF54" s="386">
        <f t="shared" si="14"/>
        <v>142.77777777777777</v>
      </c>
      <c r="BG54" s="52">
        <f t="shared" si="41"/>
        <v>83.48888888888888</v>
      </c>
      <c r="BH54" s="649">
        <f t="shared" si="49"/>
        <v>56.988888888888894</v>
      </c>
      <c r="BI54" s="649">
        <f t="shared" si="49"/>
        <v>61.900000000000006</v>
      </c>
      <c r="BJ54" s="649">
        <f>+BD54-20</f>
        <v>93.899999999999991</v>
      </c>
      <c r="BK54" s="649">
        <f t="shared" si="50"/>
        <v>132.77777777777777</v>
      </c>
      <c r="BL54" s="650">
        <f t="shared" si="50"/>
        <v>122.77777777777777</v>
      </c>
      <c r="BM54" s="542">
        <f t="shared" si="40"/>
        <v>551.83333333333326</v>
      </c>
      <c r="BN54" s="212">
        <f t="shared" si="47"/>
        <v>5.2059748427672945</v>
      </c>
    </row>
    <row r="55" spans="1:66" x14ac:dyDescent="0.35">
      <c r="A55" s="253"/>
      <c r="B55" s="88">
        <v>49</v>
      </c>
      <c r="C55" s="91" t="str">
        <f>VLOOKUP(B:B,'START_LIST_JUN-ELI'!C:F,2,FALSE)</f>
        <v>BATTILANA Jacinthe</v>
      </c>
      <c r="D55" s="115" t="str">
        <f>VLOOKUP(B:B,'START_LIST_JUN-ELI'!C:F,4,FALSE)</f>
        <v>MORG</v>
      </c>
      <c r="E55" s="354">
        <v>83</v>
      </c>
      <c r="F55" s="359">
        <v>77</v>
      </c>
      <c r="G55" s="355">
        <v>75</v>
      </c>
      <c r="H55" s="354">
        <v>78</v>
      </c>
      <c r="I55" s="359">
        <v>74</v>
      </c>
      <c r="J55" s="355">
        <v>72</v>
      </c>
      <c r="K55" s="354">
        <v>82</v>
      </c>
      <c r="L55" s="359">
        <v>75</v>
      </c>
      <c r="M55" s="355">
        <v>72</v>
      </c>
      <c r="N55" s="387">
        <f t="shared" si="3"/>
        <v>81</v>
      </c>
      <c r="O55" s="526">
        <f t="shared" si="48"/>
        <v>75.333333333333329</v>
      </c>
      <c r="P55" s="388">
        <f t="shared" si="17"/>
        <v>73</v>
      </c>
      <c r="Q55" s="387">
        <f t="shared" si="4"/>
        <v>81</v>
      </c>
      <c r="R55" s="527">
        <f t="shared" si="18"/>
        <v>75.333333333333329</v>
      </c>
      <c r="S55" s="523">
        <f t="shared" si="19"/>
        <v>73</v>
      </c>
      <c r="T55" s="378">
        <f t="shared" si="20"/>
        <v>83</v>
      </c>
      <c r="U55" s="378">
        <f t="shared" si="5"/>
        <v>78</v>
      </c>
      <c r="V55" s="379">
        <f t="shared" si="6"/>
        <v>81.333333333333329</v>
      </c>
      <c r="W55" s="378">
        <f t="shared" si="21"/>
        <v>77</v>
      </c>
      <c r="X55" s="378">
        <f t="shared" si="22"/>
        <v>74</v>
      </c>
      <c r="Y55" s="379">
        <f t="shared" si="23"/>
        <v>75.222222222222214</v>
      </c>
      <c r="Z55" s="378">
        <f t="shared" si="7"/>
        <v>75</v>
      </c>
      <c r="AA55" s="378">
        <f t="shared" si="8"/>
        <v>72</v>
      </c>
      <c r="AB55" s="379">
        <f t="shared" si="24"/>
        <v>72.666666666666671</v>
      </c>
      <c r="AC55" s="380">
        <f t="shared" si="25"/>
        <v>105.73333333333333</v>
      </c>
      <c r="AD55" s="528">
        <f t="shared" si="26"/>
        <v>97.788888888888877</v>
      </c>
      <c r="AE55" s="386">
        <f t="shared" si="27"/>
        <v>94.466666666666683</v>
      </c>
      <c r="AF55" s="359">
        <v>78</v>
      </c>
      <c r="AG55" s="359">
        <v>72</v>
      </c>
      <c r="AH55" s="355">
        <v>74</v>
      </c>
      <c r="AI55" s="354">
        <v>77</v>
      </c>
      <c r="AJ55" s="359">
        <v>76</v>
      </c>
      <c r="AK55" s="355">
        <v>77</v>
      </c>
      <c r="AL55" s="354">
        <v>78</v>
      </c>
      <c r="AM55" s="359">
        <v>77</v>
      </c>
      <c r="AN55" s="355">
        <v>77</v>
      </c>
      <c r="AO55" s="389">
        <f t="shared" si="9"/>
        <v>77.666666666666671</v>
      </c>
      <c r="AP55" s="526">
        <f t="shared" si="28"/>
        <v>75</v>
      </c>
      <c r="AQ55" s="523">
        <f t="shared" si="29"/>
        <v>76</v>
      </c>
      <c r="AR55" s="389">
        <f t="shared" si="10"/>
        <v>77.666666666666671</v>
      </c>
      <c r="AS55" s="526">
        <f t="shared" si="30"/>
        <v>75</v>
      </c>
      <c r="AT55" s="393">
        <f t="shared" si="11"/>
        <v>76</v>
      </c>
      <c r="AU55" s="547">
        <f t="shared" si="31"/>
        <v>78</v>
      </c>
      <c r="AV55" s="378">
        <f t="shared" si="12"/>
        <v>77</v>
      </c>
      <c r="AW55" s="379">
        <f t="shared" si="32"/>
        <v>77.777777777777786</v>
      </c>
      <c r="AX55" s="547">
        <f t="shared" si="33"/>
        <v>77</v>
      </c>
      <c r="AY55" s="378">
        <f t="shared" si="34"/>
        <v>72</v>
      </c>
      <c r="AZ55" s="379">
        <f t="shared" si="35"/>
        <v>75.333333333333329</v>
      </c>
      <c r="BA55" s="378">
        <f t="shared" si="36"/>
        <v>77</v>
      </c>
      <c r="BB55" s="378">
        <f t="shared" si="37"/>
        <v>74</v>
      </c>
      <c r="BC55" s="379">
        <f t="shared" si="38"/>
        <v>76.333333333333329</v>
      </c>
      <c r="BD55" s="380">
        <f t="shared" si="13"/>
        <v>132.22222222222223</v>
      </c>
      <c r="BE55" s="529">
        <f t="shared" si="39"/>
        <v>188.33333333333331</v>
      </c>
      <c r="BF55" s="386">
        <f t="shared" si="14"/>
        <v>190.83333333333331</v>
      </c>
      <c r="BG55" s="52">
        <f t="shared" si="41"/>
        <v>105.73333333333333</v>
      </c>
      <c r="BH55" s="369">
        <f t="shared" si="45"/>
        <v>97.788888888888877</v>
      </c>
      <c r="BI55" s="369">
        <f t="shared" si="42"/>
        <v>94.466666666666683</v>
      </c>
      <c r="BJ55" s="369">
        <f t="shared" si="43"/>
        <v>132.22222222222223</v>
      </c>
      <c r="BK55" s="369">
        <f t="shared" si="46"/>
        <v>188.33333333333331</v>
      </c>
      <c r="BL55" s="554">
        <f t="shared" si="44"/>
        <v>190.83333333333331</v>
      </c>
      <c r="BM55" s="542">
        <f t="shared" si="40"/>
        <v>809.37777777777774</v>
      </c>
      <c r="BN55" s="212">
        <f t="shared" si="47"/>
        <v>7.6356394129979019</v>
      </c>
    </row>
    <row r="56" spans="1:66" x14ac:dyDescent="0.35">
      <c r="A56" s="253"/>
      <c r="B56" s="88">
        <v>50</v>
      </c>
      <c r="C56" s="91" t="str">
        <f>VLOOKUP(B:B,'START_LIST_JUN-ELI'!C:F,2,FALSE)</f>
        <v>LYSYUK Martina</v>
      </c>
      <c r="D56" s="115" t="str">
        <f>VLOOKUP(B:B,'START_LIST_JUN-ELI'!C:F,4,FALSE)</f>
        <v>CNM</v>
      </c>
      <c r="E56" s="354">
        <v>74</v>
      </c>
      <c r="F56" s="359">
        <v>67</v>
      </c>
      <c r="G56" s="355">
        <v>61</v>
      </c>
      <c r="H56" s="354">
        <v>71</v>
      </c>
      <c r="I56" s="359">
        <v>67</v>
      </c>
      <c r="J56" s="355">
        <v>65</v>
      </c>
      <c r="K56" s="354">
        <v>70</v>
      </c>
      <c r="L56" s="359">
        <v>67</v>
      </c>
      <c r="M56" s="355">
        <v>60</v>
      </c>
      <c r="N56" s="387">
        <f t="shared" si="3"/>
        <v>71.666666666666671</v>
      </c>
      <c r="O56" s="526">
        <f t="shared" si="48"/>
        <v>67</v>
      </c>
      <c r="P56" s="388">
        <f t="shared" si="17"/>
        <v>62</v>
      </c>
      <c r="Q56" s="387">
        <f t="shared" si="4"/>
        <v>71.666666666666671</v>
      </c>
      <c r="R56" s="527">
        <f t="shared" si="18"/>
        <v>67</v>
      </c>
      <c r="S56" s="523">
        <f t="shared" si="19"/>
        <v>62</v>
      </c>
      <c r="T56" s="378">
        <f t="shared" si="20"/>
        <v>74</v>
      </c>
      <c r="U56" s="378">
        <f t="shared" si="5"/>
        <v>70</v>
      </c>
      <c r="V56" s="379">
        <f t="shared" si="6"/>
        <v>71.444444444444457</v>
      </c>
      <c r="W56" s="378">
        <f t="shared" si="21"/>
        <v>67</v>
      </c>
      <c r="X56" s="378">
        <f t="shared" si="22"/>
        <v>67</v>
      </c>
      <c r="Y56" s="379">
        <f t="shared" si="23"/>
        <v>67</v>
      </c>
      <c r="Z56" s="378">
        <f t="shared" si="7"/>
        <v>65</v>
      </c>
      <c r="AA56" s="378">
        <f t="shared" si="8"/>
        <v>60</v>
      </c>
      <c r="AB56" s="379">
        <f t="shared" si="24"/>
        <v>61.666666666666664</v>
      </c>
      <c r="AC56" s="380">
        <f t="shared" si="25"/>
        <v>92.877777777777794</v>
      </c>
      <c r="AD56" s="528">
        <f t="shared" si="26"/>
        <v>87.100000000000009</v>
      </c>
      <c r="AE56" s="386">
        <f t="shared" si="27"/>
        <v>80.166666666666671</v>
      </c>
      <c r="AF56" s="359">
        <v>65</v>
      </c>
      <c r="AG56" s="359">
        <v>55</v>
      </c>
      <c r="AH56" s="355">
        <v>52</v>
      </c>
      <c r="AI56" s="354">
        <v>63</v>
      </c>
      <c r="AJ56" s="359">
        <v>60</v>
      </c>
      <c r="AK56" s="355">
        <v>55</v>
      </c>
      <c r="AL56" s="354">
        <v>63</v>
      </c>
      <c r="AM56" s="359">
        <v>59</v>
      </c>
      <c r="AN56" s="355">
        <v>57</v>
      </c>
      <c r="AO56" s="389">
        <f t="shared" si="9"/>
        <v>63.666666666666664</v>
      </c>
      <c r="AP56" s="526">
        <f t="shared" si="28"/>
        <v>58</v>
      </c>
      <c r="AQ56" s="523">
        <f t="shared" si="29"/>
        <v>54.666666666666664</v>
      </c>
      <c r="AR56" s="389">
        <f t="shared" si="10"/>
        <v>63.666666666666664</v>
      </c>
      <c r="AS56" s="526">
        <f t="shared" si="30"/>
        <v>58</v>
      </c>
      <c r="AT56" s="393">
        <f t="shared" si="11"/>
        <v>54.666666666666664</v>
      </c>
      <c r="AU56" s="547">
        <f t="shared" si="31"/>
        <v>65</v>
      </c>
      <c r="AV56" s="378">
        <f t="shared" si="12"/>
        <v>63</v>
      </c>
      <c r="AW56" s="379">
        <f t="shared" si="32"/>
        <v>63.444444444444436</v>
      </c>
      <c r="AX56" s="547">
        <f>MAX(AG56,AJ56,AM56,AP56,AS56)</f>
        <v>60</v>
      </c>
      <c r="AY56" s="378">
        <f t="shared" si="34"/>
        <v>55</v>
      </c>
      <c r="AZ56" s="379">
        <f t="shared" si="35"/>
        <v>58.333333333333336</v>
      </c>
      <c r="BA56" s="378">
        <f t="shared" si="36"/>
        <v>57</v>
      </c>
      <c r="BB56" s="378">
        <f t="shared" si="37"/>
        <v>52</v>
      </c>
      <c r="BC56" s="379">
        <f t="shared" si="38"/>
        <v>54.777777777777771</v>
      </c>
      <c r="BD56" s="380">
        <f t="shared" si="13"/>
        <v>107.85555555555554</v>
      </c>
      <c r="BE56" s="529">
        <f t="shared" si="39"/>
        <v>145.83333333333334</v>
      </c>
      <c r="BF56" s="386">
        <f t="shared" si="14"/>
        <v>136.94444444444443</v>
      </c>
      <c r="BG56" s="52">
        <f t="shared" si="41"/>
        <v>92.877777777777794</v>
      </c>
      <c r="BH56" s="369">
        <f t="shared" si="45"/>
        <v>87.100000000000009</v>
      </c>
      <c r="BI56" s="369">
        <f t="shared" si="42"/>
        <v>80.166666666666671</v>
      </c>
      <c r="BJ56" s="369">
        <f t="shared" si="43"/>
        <v>107.85555555555554</v>
      </c>
      <c r="BK56" s="369">
        <f t="shared" si="46"/>
        <v>145.83333333333334</v>
      </c>
      <c r="BL56" s="554">
        <f t="shared" si="44"/>
        <v>136.94444444444443</v>
      </c>
      <c r="BM56" s="542">
        <f t="shared" si="40"/>
        <v>650.77777777777783</v>
      </c>
      <c r="BN56" s="212">
        <f t="shared" si="47"/>
        <v>6.1394129979035634</v>
      </c>
    </row>
    <row r="57" spans="1:66" x14ac:dyDescent="0.35">
      <c r="A57" s="253"/>
      <c r="B57" s="88">
        <v>51</v>
      </c>
      <c r="C57" s="91" t="str">
        <f>VLOOKUP(B:B,'START_LIST_JUN-ELI'!C:F,2,FALSE)</f>
        <v>LEONARD Capucine</v>
      </c>
      <c r="D57" s="115" t="str">
        <f>VLOOKUP(B:B,'START_LIST_JUN-ELI'!C:F,4,FALSE)</f>
        <v>ASB</v>
      </c>
      <c r="E57" s="354">
        <v>73</v>
      </c>
      <c r="F57" s="359">
        <v>74</v>
      </c>
      <c r="G57" s="355">
        <v>74</v>
      </c>
      <c r="H57" s="354">
        <v>75</v>
      </c>
      <c r="I57" s="359">
        <v>75</v>
      </c>
      <c r="J57" s="355">
        <v>77</v>
      </c>
      <c r="K57" s="354">
        <v>78</v>
      </c>
      <c r="L57" s="359">
        <v>76</v>
      </c>
      <c r="M57" s="355">
        <v>79</v>
      </c>
      <c r="N57" s="387">
        <f t="shared" si="3"/>
        <v>75.333333333333329</v>
      </c>
      <c r="O57" s="526">
        <f t="shared" si="48"/>
        <v>75</v>
      </c>
      <c r="P57" s="388">
        <f t="shared" si="17"/>
        <v>76.666666666666671</v>
      </c>
      <c r="Q57" s="387">
        <f t="shared" si="4"/>
        <v>75.333333333333329</v>
      </c>
      <c r="R57" s="527">
        <f t="shared" si="18"/>
        <v>75</v>
      </c>
      <c r="S57" s="523">
        <f t="shared" si="19"/>
        <v>76.666666666666671</v>
      </c>
      <c r="T57" s="378">
        <f t="shared" si="20"/>
        <v>78</v>
      </c>
      <c r="U57" s="378">
        <f t="shared" si="5"/>
        <v>73</v>
      </c>
      <c r="V57" s="379">
        <f t="shared" si="6"/>
        <v>75.222222222222214</v>
      </c>
      <c r="W57" s="378">
        <f t="shared" si="21"/>
        <v>76</v>
      </c>
      <c r="X57" s="378">
        <f t="shared" si="22"/>
        <v>74</v>
      </c>
      <c r="Y57" s="379">
        <f t="shared" si="23"/>
        <v>75</v>
      </c>
      <c r="Z57" s="378">
        <f t="shared" si="7"/>
        <v>79</v>
      </c>
      <c r="AA57" s="378">
        <f t="shared" si="8"/>
        <v>74</v>
      </c>
      <c r="AB57" s="379">
        <f t="shared" si="24"/>
        <v>76.777777777777786</v>
      </c>
      <c r="AC57" s="380">
        <f t="shared" si="25"/>
        <v>97.788888888888877</v>
      </c>
      <c r="AD57" s="528">
        <f t="shared" si="26"/>
        <v>97.5</v>
      </c>
      <c r="AE57" s="386">
        <f t="shared" si="27"/>
        <v>99.811111111111131</v>
      </c>
      <c r="AF57" s="359">
        <v>68</v>
      </c>
      <c r="AG57" s="359">
        <v>67</v>
      </c>
      <c r="AH57" s="355">
        <v>65</v>
      </c>
      <c r="AI57" s="354">
        <v>68</v>
      </c>
      <c r="AJ57" s="359">
        <v>65</v>
      </c>
      <c r="AK57" s="355">
        <v>65</v>
      </c>
      <c r="AL57" s="354">
        <v>72</v>
      </c>
      <c r="AM57" s="359">
        <v>64</v>
      </c>
      <c r="AN57" s="355">
        <v>65</v>
      </c>
      <c r="AO57" s="389">
        <f t="shared" si="9"/>
        <v>69.333333333333329</v>
      </c>
      <c r="AP57" s="526">
        <f t="shared" si="28"/>
        <v>65.333333333333329</v>
      </c>
      <c r="AQ57" s="523">
        <f t="shared" si="29"/>
        <v>65</v>
      </c>
      <c r="AR57" s="389">
        <f t="shared" si="10"/>
        <v>69.333333333333329</v>
      </c>
      <c r="AS57" s="526">
        <f t="shared" si="30"/>
        <v>65.333333333333329</v>
      </c>
      <c r="AT57" s="393">
        <f t="shared" si="11"/>
        <v>65</v>
      </c>
      <c r="AU57" s="547">
        <f t="shared" si="31"/>
        <v>72</v>
      </c>
      <c r="AV57" s="378">
        <f t="shared" si="12"/>
        <v>68</v>
      </c>
      <c r="AW57" s="379">
        <f t="shared" si="32"/>
        <v>68.888888888888872</v>
      </c>
      <c r="AX57" s="547">
        <f t="shared" si="33"/>
        <v>67</v>
      </c>
      <c r="AY57" s="378">
        <f t="shared" si="34"/>
        <v>64</v>
      </c>
      <c r="AZ57" s="379">
        <f t="shared" si="35"/>
        <v>65.222222222222214</v>
      </c>
      <c r="BA57" s="378">
        <f t="shared" si="36"/>
        <v>65</v>
      </c>
      <c r="BB57" s="378">
        <f t="shared" si="37"/>
        <v>65</v>
      </c>
      <c r="BC57" s="379">
        <f t="shared" si="38"/>
        <v>65</v>
      </c>
      <c r="BD57" s="380">
        <f t="shared" si="13"/>
        <v>117.11111111111107</v>
      </c>
      <c r="BE57" s="529">
        <f t="shared" si="39"/>
        <v>163.05555555555554</v>
      </c>
      <c r="BF57" s="386">
        <f t="shared" si="14"/>
        <v>162.5</v>
      </c>
      <c r="BG57" s="52">
        <f t="shared" si="41"/>
        <v>97.788888888888877</v>
      </c>
      <c r="BH57" s="369">
        <f t="shared" si="45"/>
        <v>97.5</v>
      </c>
      <c r="BI57" s="369">
        <f t="shared" si="42"/>
        <v>99.811111111111131</v>
      </c>
      <c r="BJ57" s="369">
        <f t="shared" si="43"/>
        <v>117.11111111111107</v>
      </c>
      <c r="BK57" s="369">
        <f t="shared" si="46"/>
        <v>163.05555555555554</v>
      </c>
      <c r="BL57" s="554">
        <f t="shared" si="44"/>
        <v>162.5</v>
      </c>
      <c r="BM57" s="542">
        <f t="shared" si="40"/>
        <v>737.76666666666665</v>
      </c>
      <c r="BN57" s="212">
        <f t="shared" si="47"/>
        <v>6.9600628930817594</v>
      </c>
    </row>
    <row r="58" spans="1:66" x14ac:dyDescent="0.35">
      <c r="A58" s="253"/>
      <c r="B58" s="88">
        <v>52</v>
      </c>
      <c r="C58" s="91" t="str">
        <f>VLOOKUP(B:B,'START_LIST_JUN-ELI'!C:F,2,FALSE)</f>
        <v>BAUER Liliane</v>
      </c>
      <c r="D58" s="115" t="str">
        <f>VLOOKUP(B:B,'START_LIST_JUN-ELI'!C:F,4,FALSE)</f>
        <v>ASB</v>
      </c>
      <c r="E58" s="354">
        <v>68</v>
      </c>
      <c r="F58" s="359">
        <v>67</v>
      </c>
      <c r="G58" s="355">
        <v>63</v>
      </c>
      <c r="H58" s="354">
        <v>70</v>
      </c>
      <c r="I58" s="359">
        <v>67</v>
      </c>
      <c r="J58" s="355">
        <v>64</v>
      </c>
      <c r="K58" s="354">
        <v>70</v>
      </c>
      <c r="L58" s="359">
        <v>66</v>
      </c>
      <c r="M58" s="355">
        <v>63</v>
      </c>
      <c r="N58" s="387">
        <f t="shared" si="3"/>
        <v>69.333333333333329</v>
      </c>
      <c r="O58" s="526">
        <f t="shared" si="48"/>
        <v>66.666666666666671</v>
      </c>
      <c r="P58" s="388">
        <f t="shared" si="17"/>
        <v>63.333333333333336</v>
      </c>
      <c r="Q58" s="387">
        <f t="shared" si="4"/>
        <v>69.333333333333329</v>
      </c>
      <c r="R58" s="527">
        <f t="shared" si="18"/>
        <v>66.666666666666671</v>
      </c>
      <c r="S58" s="523">
        <f t="shared" si="19"/>
        <v>63.333333333333336</v>
      </c>
      <c r="T58" s="378">
        <f t="shared" si="20"/>
        <v>70</v>
      </c>
      <c r="U58" s="378">
        <f t="shared" si="5"/>
        <v>68</v>
      </c>
      <c r="V58" s="379">
        <f t="shared" si="6"/>
        <v>69.555555555555543</v>
      </c>
      <c r="W58" s="378">
        <f>MAX(F58,I58,L58,O58,R58)</f>
        <v>67</v>
      </c>
      <c r="X58" s="378">
        <f t="shared" si="22"/>
        <v>66</v>
      </c>
      <c r="Y58" s="379">
        <f t="shared" si="23"/>
        <v>66.777777777777786</v>
      </c>
      <c r="Z58" s="378">
        <f t="shared" si="7"/>
        <v>64</v>
      </c>
      <c r="AA58" s="378">
        <f>MIN(G58,J58,M58,P58,S58)</f>
        <v>63</v>
      </c>
      <c r="AB58" s="379">
        <f t="shared" si="24"/>
        <v>63.222222222222229</v>
      </c>
      <c r="AC58" s="380">
        <f t="shared" si="25"/>
        <v>90.422222222222203</v>
      </c>
      <c r="AD58" s="528">
        <f t="shared" si="26"/>
        <v>86.811111111111131</v>
      </c>
      <c r="AE58" s="386">
        <f t="shared" si="27"/>
        <v>82.188888888888897</v>
      </c>
      <c r="AF58" s="359">
        <v>60</v>
      </c>
      <c r="AG58" s="359">
        <v>52</v>
      </c>
      <c r="AH58" s="355">
        <v>50</v>
      </c>
      <c r="AI58" s="354">
        <v>62</v>
      </c>
      <c r="AJ58" s="359">
        <v>58</v>
      </c>
      <c r="AK58" s="355">
        <v>60</v>
      </c>
      <c r="AL58" s="354">
        <v>62</v>
      </c>
      <c r="AM58" s="359">
        <v>61</v>
      </c>
      <c r="AN58" s="355">
        <v>59</v>
      </c>
      <c r="AO58" s="389">
        <f t="shared" si="9"/>
        <v>61.333333333333336</v>
      </c>
      <c r="AP58" s="526">
        <f t="shared" si="28"/>
        <v>57</v>
      </c>
      <c r="AQ58" s="523">
        <f t="shared" si="29"/>
        <v>56.333333333333336</v>
      </c>
      <c r="AR58" s="389">
        <f t="shared" si="10"/>
        <v>61.333333333333336</v>
      </c>
      <c r="AS58" s="526">
        <f t="shared" si="30"/>
        <v>57</v>
      </c>
      <c r="AT58" s="393">
        <f t="shared" si="11"/>
        <v>56.333333333333336</v>
      </c>
      <c r="AU58" s="547">
        <f t="shared" si="31"/>
        <v>62</v>
      </c>
      <c r="AV58" s="378">
        <f t="shared" si="12"/>
        <v>60</v>
      </c>
      <c r="AW58" s="379">
        <f t="shared" si="32"/>
        <v>61.555555555555564</v>
      </c>
      <c r="AX58" s="547">
        <f t="shared" si="33"/>
        <v>61</v>
      </c>
      <c r="AY58" s="378">
        <f t="shared" si="34"/>
        <v>52</v>
      </c>
      <c r="AZ58" s="379">
        <f t="shared" si="35"/>
        <v>57.333333333333336</v>
      </c>
      <c r="BA58" s="378">
        <f t="shared" si="36"/>
        <v>60</v>
      </c>
      <c r="BB58" s="378">
        <f t="shared" si="37"/>
        <v>50</v>
      </c>
      <c r="BC58" s="379">
        <f t="shared" si="38"/>
        <v>57.222222222222229</v>
      </c>
      <c r="BD58" s="380">
        <f>+AW58*$BD$6</f>
        <v>104.64444444444446</v>
      </c>
      <c r="BE58" s="529">
        <f>+AZ58*$BE$6</f>
        <v>143.33333333333334</v>
      </c>
      <c r="BF58" s="386">
        <f>+BC58*$BF$6</f>
        <v>143.05555555555557</v>
      </c>
      <c r="BG58" s="52">
        <f t="shared" si="41"/>
        <v>90.422222222222203</v>
      </c>
      <c r="BH58" s="649">
        <f>+AD58-20</f>
        <v>66.811111111111131</v>
      </c>
      <c r="BI58" s="369">
        <f t="shared" si="42"/>
        <v>82.188888888888897</v>
      </c>
      <c r="BJ58" s="369">
        <f t="shared" si="43"/>
        <v>104.64444444444446</v>
      </c>
      <c r="BK58" s="649">
        <f>+BE58-20</f>
        <v>123.33333333333334</v>
      </c>
      <c r="BL58" s="650">
        <f>+BF58-20</f>
        <v>123.05555555555557</v>
      </c>
      <c r="BM58" s="542">
        <f t="shared" si="40"/>
        <v>590.45555555555563</v>
      </c>
      <c r="BN58" s="212">
        <f t="shared" si="47"/>
        <v>5.5703354297693917</v>
      </c>
    </row>
    <row r="59" spans="1:66" x14ac:dyDescent="0.35">
      <c r="A59" s="253"/>
      <c r="B59" s="88">
        <v>53</v>
      </c>
      <c r="C59" s="91" t="str">
        <f>VLOOKUP(B:B,'START_LIST_JUN-ELI'!C:F,2,FALSE)</f>
        <v>DERY Nili</v>
      </c>
      <c r="D59" s="115" t="str">
        <f>VLOOKUP(B:B,'START_LIST_JUN-ELI'!C:F,4,FALSE)</f>
        <v>GN1885</v>
      </c>
      <c r="E59" s="354">
        <v>84</v>
      </c>
      <c r="F59" s="359">
        <v>80</v>
      </c>
      <c r="G59" s="355">
        <v>79</v>
      </c>
      <c r="H59" s="354">
        <v>76</v>
      </c>
      <c r="I59" s="359">
        <v>76</v>
      </c>
      <c r="J59" s="355">
        <v>76</v>
      </c>
      <c r="K59" s="354">
        <v>80</v>
      </c>
      <c r="L59" s="359">
        <v>74</v>
      </c>
      <c r="M59" s="355">
        <v>76</v>
      </c>
      <c r="N59" s="387">
        <f t="shared" si="3"/>
        <v>80</v>
      </c>
      <c r="O59" s="526">
        <f t="shared" si="48"/>
        <v>76.666666666666671</v>
      </c>
      <c r="P59" s="388">
        <f t="shared" si="17"/>
        <v>77</v>
      </c>
      <c r="Q59" s="387">
        <f t="shared" si="4"/>
        <v>80</v>
      </c>
      <c r="R59" s="527">
        <f t="shared" si="18"/>
        <v>76.666666666666671</v>
      </c>
      <c r="S59" s="523">
        <f t="shared" si="19"/>
        <v>77</v>
      </c>
      <c r="T59" s="378">
        <f t="shared" si="20"/>
        <v>84</v>
      </c>
      <c r="U59" s="378">
        <f t="shared" si="5"/>
        <v>76</v>
      </c>
      <c r="V59" s="379">
        <f t="shared" si="6"/>
        <v>80</v>
      </c>
      <c r="W59" s="378">
        <f t="shared" si="21"/>
        <v>80</v>
      </c>
      <c r="X59" s="378">
        <f t="shared" si="22"/>
        <v>74</v>
      </c>
      <c r="Y59" s="379">
        <f t="shared" si="23"/>
        <v>76.444444444444457</v>
      </c>
      <c r="Z59" s="378">
        <f t="shared" si="7"/>
        <v>79</v>
      </c>
      <c r="AA59" s="378">
        <f t="shared" si="8"/>
        <v>76</v>
      </c>
      <c r="AB59" s="379">
        <f t="shared" si="24"/>
        <v>76.666666666666671</v>
      </c>
      <c r="AC59" s="380">
        <f t="shared" si="25"/>
        <v>104</v>
      </c>
      <c r="AD59" s="528">
        <f t="shared" si="26"/>
        <v>99.377777777777794</v>
      </c>
      <c r="AE59" s="386">
        <f t="shared" si="27"/>
        <v>99.666666666666671</v>
      </c>
      <c r="AF59" s="359">
        <v>64</v>
      </c>
      <c r="AG59" s="359">
        <v>62</v>
      </c>
      <c r="AH59" s="355">
        <v>66</v>
      </c>
      <c r="AI59" s="354">
        <v>73</v>
      </c>
      <c r="AJ59" s="359">
        <v>74</v>
      </c>
      <c r="AK59" s="355">
        <v>75</v>
      </c>
      <c r="AL59" s="354">
        <v>68</v>
      </c>
      <c r="AM59" s="359">
        <v>66</v>
      </c>
      <c r="AN59" s="355">
        <v>67</v>
      </c>
      <c r="AO59" s="389">
        <f t="shared" si="9"/>
        <v>68.333333333333329</v>
      </c>
      <c r="AP59" s="526">
        <f t="shared" si="28"/>
        <v>67.333333333333329</v>
      </c>
      <c r="AQ59" s="523">
        <f t="shared" si="29"/>
        <v>69.333333333333329</v>
      </c>
      <c r="AR59" s="389">
        <f t="shared" si="10"/>
        <v>68.333333333333329</v>
      </c>
      <c r="AS59" s="526">
        <f t="shared" si="30"/>
        <v>67.333333333333329</v>
      </c>
      <c r="AT59" s="393">
        <f t="shared" si="11"/>
        <v>69.333333333333329</v>
      </c>
      <c r="AU59" s="547">
        <f t="shared" si="31"/>
        <v>73</v>
      </c>
      <c r="AV59" s="378">
        <f t="shared" si="12"/>
        <v>64</v>
      </c>
      <c r="AW59" s="379">
        <f t="shared" si="32"/>
        <v>68.222222222222214</v>
      </c>
      <c r="AX59" s="547">
        <f t="shared" si="33"/>
        <v>74</v>
      </c>
      <c r="AY59" s="378">
        <f t="shared" si="34"/>
        <v>62</v>
      </c>
      <c r="AZ59" s="379">
        <f t="shared" si="35"/>
        <v>66.888888888888872</v>
      </c>
      <c r="BA59" s="378">
        <f t="shared" si="36"/>
        <v>75</v>
      </c>
      <c r="BB59" s="378">
        <f t="shared" si="37"/>
        <v>66</v>
      </c>
      <c r="BC59" s="379">
        <f t="shared" si="38"/>
        <v>68.555555555555543</v>
      </c>
      <c r="BD59" s="380">
        <f t="shared" si="13"/>
        <v>115.97777777777776</v>
      </c>
      <c r="BE59" s="529">
        <f t="shared" si="39"/>
        <v>167.22222222222217</v>
      </c>
      <c r="BF59" s="386">
        <f t="shared" si="14"/>
        <v>171.38888888888886</v>
      </c>
      <c r="BG59" s="52">
        <f t="shared" si="41"/>
        <v>104</v>
      </c>
      <c r="BH59" s="369">
        <f t="shared" si="45"/>
        <v>99.377777777777794</v>
      </c>
      <c r="BI59" s="369">
        <f t="shared" si="42"/>
        <v>99.666666666666671</v>
      </c>
      <c r="BJ59" s="369">
        <f t="shared" si="43"/>
        <v>115.97777777777776</v>
      </c>
      <c r="BK59" s="369">
        <f t="shared" si="46"/>
        <v>167.22222222222217</v>
      </c>
      <c r="BL59" s="554">
        <f t="shared" si="44"/>
        <v>171.38888888888886</v>
      </c>
      <c r="BM59" s="542">
        <f t="shared" si="40"/>
        <v>757.63333333333321</v>
      </c>
      <c r="BN59" s="212">
        <f t="shared" si="47"/>
        <v>7.147484276729557</v>
      </c>
    </row>
    <row r="60" spans="1:66" x14ac:dyDescent="0.35">
      <c r="A60" s="253"/>
      <c r="B60" s="88">
        <v>54</v>
      </c>
      <c r="C60" s="91" t="str">
        <f>VLOOKUP(B:B,'START_LIST_JUN-ELI'!C:F,2,FALSE)</f>
        <v>TOBERER Anna-Lisa</v>
      </c>
      <c r="D60" s="115" t="str">
        <f>VLOOKUP(B:B,'START_LIST_JUN-ELI'!C:F,4,FALSE)</f>
        <v>LNZ</v>
      </c>
      <c r="E60" s="354">
        <v>74</v>
      </c>
      <c r="F60" s="359">
        <v>67</v>
      </c>
      <c r="G60" s="355">
        <v>66</v>
      </c>
      <c r="H60" s="354">
        <v>72</v>
      </c>
      <c r="I60" s="359">
        <v>67</v>
      </c>
      <c r="J60" s="355">
        <v>69</v>
      </c>
      <c r="K60" s="354">
        <v>73</v>
      </c>
      <c r="L60" s="359">
        <v>70</v>
      </c>
      <c r="M60" s="355">
        <v>71</v>
      </c>
      <c r="N60" s="387">
        <f t="shared" si="3"/>
        <v>73</v>
      </c>
      <c r="O60" s="526">
        <f t="shared" si="48"/>
        <v>68</v>
      </c>
      <c r="P60" s="388">
        <f t="shared" si="17"/>
        <v>68.666666666666671</v>
      </c>
      <c r="Q60" s="387">
        <f t="shared" si="4"/>
        <v>73</v>
      </c>
      <c r="R60" s="527">
        <f t="shared" si="18"/>
        <v>68</v>
      </c>
      <c r="S60" s="523">
        <f t="shared" si="19"/>
        <v>68.666666666666671</v>
      </c>
      <c r="T60" s="378">
        <f t="shared" si="20"/>
        <v>74</v>
      </c>
      <c r="U60" s="378">
        <f t="shared" si="5"/>
        <v>72</v>
      </c>
      <c r="V60" s="379">
        <f t="shared" si="6"/>
        <v>73</v>
      </c>
      <c r="W60" s="378">
        <f t="shared" si="21"/>
        <v>70</v>
      </c>
      <c r="X60" s="378">
        <f t="shared" si="22"/>
        <v>67</v>
      </c>
      <c r="Y60" s="379">
        <f t="shared" si="23"/>
        <v>67.666666666666671</v>
      </c>
      <c r="Z60" s="378">
        <f t="shared" si="7"/>
        <v>71</v>
      </c>
      <c r="AA60" s="378">
        <f t="shared" si="8"/>
        <v>66</v>
      </c>
      <c r="AB60" s="379">
        <f t="shared" si="24"/>
        <v>68.777777777777786</v>
      </c>
      <c r="AC60" s="380">
        <f t="shared" si="25"/>
        <v>94.9</v>
      </c>
      <c r="AD60" s="528">
        <f t="shared" si="26"/>
        <v>87.966666666666683</v>
      </c>
      <c r="AE60" s="386">
        <f t="shared" si="27"/>
        <v>89.411111111111126</v>
      </c>
      <c r="AF60" s="359">
        <v>79</v>
      </c>
      <c r="AG60" s="359">
        <v>74</v>
      </c>
      <c r="AH60" s="355">
        <v>75</v>
      </c>
      <c r="AI60" s="354">
        <v>86</v>
      </c>
      <c r="AJ60" s="359">
        <v>84</v>
      </c>
      <c r="AK60" s="355">
        <v>83</v>
      </c>
      <c r="AL60" s="354">
        <v>81</v>
      </c>
      <c r="AM60" s="359">
        <v>82</v>
      </c>
      <c r="AN60" s="355">
        <v>79</v>
      </c>
      <c r="AO60" s="389">
        <f t="shared" si="9"/>
        <v>82</v>
      </c>
      <c r="AP60" s="526">
        <f t="shared" si="28"/>
        <v>80</v>
      </c>
      <c r="AQ60" s="523">
        <f t="shared" si="29"/>
        <v>79</v>
      </c>
      <c r="AR60" s="389">
        <f t="shared" si="10"/>
        <v>82</v>
      </c>
      <c r="AS60" s="526">
        <f t="shared" si="30"/>
        <v>80</v>
      </c>
      <c r="AT60" s="393">
        <f t="shared" si="11"/>
        <v>79</v>
      </c>
      <c r="AU60" s="547">
        <f t="shared" si="31"/>
        <v>86</v>
      </c>
      <c r="AV60" s="378">
        <f t="shared" si="12"/>
        <v>79</v>
      </c>
      <c r="AW60" s="379">
        <f t="shared" si="32"/>
        <v>81.666666666666671</v>
      </c>
      <c r="AX60" s="547">
        <f t="shared" si="33"/>
        <v>84</v>
      </c>
      <c r="AY60" s="378">
        <f t="shared" si="34"/>
        <v>74</v>
      </c>
      <c r="AZ60" s="379">
        <f t="shared" si="35"/>
        <v>80.666666666666671</v>
      </c>
      <c r="BA60" s="378">
        <f t="shared" si="36"/>
        <v>83</v>
      </c>
      <c r="BB60" s="378">
        <f t="shared" si="37"/>
        <v>75</v>
      </c>
      <c r="BC60" s="379">
        <f t="shared" si="38"/>
        <v>79</v>
      </c>
      <c r="BD60" s="380">
        <f t="shared" si="13"/>
        <v>138.83333333333334</v>
      </c>
      <c r="BE60" s="529">
        <f t="shared" si="39"/>
        <v>201.66666666666669</v>
      </c>
      <c r="BF60" s="386">
        <f t="shared" si="14"/>
        <v>197.5</v>
      </c>
      <c r="BG60" s="52">
        <f t="shared" si="41"/>
        <v>94.9</v>
      </c>
      <c r="BH60" s="649">
        <f>+AD60-20</f>
        <v>67.966666666666683</v>
      </c>
      <c r="BI60" s="369">
        <f t="shared" si="42"/>
        <v>89.411111111111126</v>
      </c>
      <c r="BJ60" s="369">
        <f t="shared" si="43"/>
        <v>138.83333333333334</v>
      </c>
      <c r="BK60" s="649">
        <f>+BE60-20</f>
        <v>181.66666666666669</v>
      </c>
      <c r="BL60" s="650">
        <f>+BF60-20</f>
        <v>177.5</v>
      </c>
      <c r="BM60" s="542">
        <f t="shared" si="40"/>
        <v>750.27777777777783</v>
      </c>
      <c r="BN60" s="212">
        <f t="shared" si="47"/>
        <v>7.0780922431865818</v>
      </c>
    </row>
    <row r="61" spans="1:66" x14ac:dyDescent="0.35">
      <c r="A61" s="253"/>
      <c r="B61" s="88">
        <v>55</v>
      </c>
      <c r="C61" s="91" t="str">
        <f>VLOOKUP(B:B,'START_LIST_JUN-ELI'!C:F,2,FALSE)</f>
        <v>PORTIER-MARET Noemi</v>
      </c>
      <c r="D61" s="115" t="str">
        <f>VLOOKUP(B:B,'START_LIST_JUN-ELI'!C:F,4,FALSE)</f>
        <v>MN</v>
      </c>
      <c r="E61" s="354">
        <v>82</v>
      </c>
      <c r="F61" s="359">
        <v>78</v>
      </c>
      <c r="G61" s="355">
        <v>70</v>
      </c>
      <c r="H61" s="354">
        <v>76</v>
      </c>
      <c r="I61" s="359">
        <v>73</v>
      </c>
      <c r="J61" s="355">
        <v>65</v>
      </c>
      <c r="K61" s="354">
        <v>79</v>
      </c>
      <c r="L61" s="359">
        <v>75</v>
      </c>
      <c r="M61" s="355">
        <v>70</v>
      </c>
      <c r="N61" s="387">
        <f t="shared" si="3"/>
        <v>79</v>
      </c>
      <c r="O61" s="526">
        <f t="shared" si="48"/>
        <v>75.333333333333329</v>
      </c>
      <c r="P61" s="388">
        <f t="shared" si="17"/>
        <v>68.333333333333329</v>
      </c>
      <c r="Q61" s="387">
        <f t="shared" si="4"/>
        <v>79</v>
      </c>
      <c r="R61" s="527">
        <f t="shared" si="18"/>
        <v>75.333333333333329</v>
      </c>
      <c r="S61" s="523">
        <f t="shared" si="19"/>
        <v>68.333333333333329</v>
      </c>
      <c r="T61" s="378">
        <f t="shared" si="20"/>
        <v>82</v>
      </c>
      <c r="U61" s="378">
        <f t="shared" si="5"/>
        <v>76</v>
      </c>
      <c r="V61" s="379">
        <f t="shared" si="6"/>
        <v>79</v>
      </c>
      <c r="W61" s="378">
        <f t="shared" si="21"/>
        <v>78</v>
      </c>
      <c r="X61" s="378">
        <f t="shared" si="22"/>
        <v>73</v>
      </c>
      <c r="Y61" s="379">
        <f t="shared" si="23"/>
        <v>75.222222222222214</v>
      </c>
      <c r="Z61" s="378">
        <f t="shared" si="7"/>
        <v>70</v>
      </c>
      <c r="AA61" s="378">
        <f t="shared" si="8"/>
        <v>65</v>
      </c>
      <c r="AB61" s="379">
        <f t="shared" si="24"/>
        <v>68.888888888888872</v>
      </c>
      <c r="AC61" s="380">
        <f t="shared" si="25"/>
        <v>102.7</v>
      </c>
      <c r="AD61" s="528">
        <f t="shared" si="26"/>
        <v>97.788888888888877</v>
      </c>
      <c r="AE61" s="386">
        <f t="shared" si="27"/>
        <v>89.555555555555543</v>
      </c>
      <c r="AF61" s="359">
        <v>59</v>
      </c>
      <c r="AG61" s="359">
        <v>57</v>
      </c>
      <c r="AH61" s="355">
        <v>50</v>
      </c>
      <c r="AI61" s="354">
        <v>71</v>
      </c>
      <c r="AJ61" s="359">
        <v>73</v>
      </c>
      <c r="AK61" s="355">
        <v>64</v>
      </c>
      <c r="AL61" s="354">
        <v>60</v>
      </c>
      <c r="AM61" s="359">
        <v>61</v>
      </c>
      <c r="AN61" s="355">
        <v>58</v>
      </c>
      <c r="AO61" s="389">
        <f t="shared" si="9"/>
        <v>63.333333333333336</v>
      </c>
      <c r="AP61" s="526">
        <f t="shared" si="28"/>
        <v>63.666666666666664</v>
      </c>
      <c r="AQ61" s="523">
        <f t="shared" si="29"/>
        <v>57.333333333333336</v>
      </c>
      <c r="AR61" s="389">
        <f t="shared" si="10"/>
        <v>63.333333333333336</v>
      </c>
      <c r="AS61" s="526">
        <f t="shared" si="30"/>
        <v>63.666666666666664</v>
      </c>
      <c r="AT61" s="393">
        <f t="shared" si="11"/>
        <v>57.333333333333336</v>
      </c>
      <c r="AU61" s="547">
        <f t="shared" si="31"/>
        <v>71</v>
      </c>
      <c r="AV61" s="378">
        <f t="shared" si="12"/>
        <v>59</v>
      </c>
      <c r="AW61" s="379">
        <f t="shared" si="32"/>
        <v>62.222222222222229</v>
      </c>
      <c r="AX61" s="547">
        <f t="shared" si="33"/>
        <v>73</v>
      </c>
      <c r="AY61" s="378">
        <f t="shared" si="34"/>
        <v>57</v>
      </c>
      <c r="AZ61" s="379">
        <f t="shared" si="35"/>
        <v>62.777777777777771</v>
      </c>
      <c r="BA61" s="378">
        <f t="shared" si="36"/>
        <v>64</v>
      </c>
      <c r="BB61" s="378">
        <f t="shared" si="37"/>
        <v>50</v>
      </c>
      <c r="BC61" s="379">
        <f t="shared" si="38"/>
        <v>57.555555555555564</v>
      </c>
      <c r="BD61" s="380">
        <f t="shared" si="13"/>
        <v>105.77777777777779</v>
      </c>
      <c r="BE61" s="529">
        <f t="shared" si="39"/>
        <v>156.94444444444443</v>
      </c>
      <c r="BF61" s="386">
        <f t="shared" si="14"/>
        <v>143.88888888888891</v>
      </c>
      <c r="BG61" s="52">
        <f t="shared" si="41"/>
        <v>102.7</v>
      </c>
      <c r="BH61" s="649">
        <f>+AD61-20</f>
        <v>77.788888888888877</v>
      </c>
      <c r="BI61" s="649">
        <f>+AE61-20</f>
        <v>69.555555555555543</v>
      </c>
      <c r="BJ61" s="649">
        <f>+BD61-20</f>
        <v>85.777777777777786</v>
      </c>
      <c r="BK61" s="649">
        <f>+BE61-20</f>
        <v>136.94444444444443</v>
      </c>
      <c r="BL61" s="650">
        <f>+BF61-20</f>
        <v>123.88888888888891</v>
      </c>
      <c r="BM61" s="542">
        <f t="shared" si="40"/>
        <v>596.65555555555557</v>
      </c>
      <c r="BN61" s="212">
        <f t="shared" si="47"/>
        <v>5.6288259958071274</v>
      </c>
    </row>
    <row r="62" spans="1:66" x14ac:dyDescent="0.35">
      <c r="A62" s="253"/>
      <c r="B62" s="88">
        <v>56</v>
      </c>
      <c r="C62" s="91" t="str">
        <f>VLOOKUP(B:B,'START_LIST_JUN-ELI'!C:F,2,FALSE)</f>
        <v>CUENI Anna</v>
      </c>
      <c r="D62" s="115" t="str">
        <f>VLOOKUP(B:B,'START_LIST_JUN-ELI'!C:F,4,FALSE)</f>
        <v>MORG</v>
      </c>
      <c r="E62" s="354">
        <v>78</v>
      </c>
      <c r="F62" s="359">
        <v>80</v>
      </c>
      <c r="G62" s="355">
        <v>76</v>
      </c>
      <c r="H62" s="354">
        <v>77</v>
      </c>
      <c r="I62" s="359">
        <v>77</v>
      </c>
      <c r="J62" s="355">
        <v>74</v>
      </c>
      <c r="K62" s="354">
        <v>81</v>
      </c>
      <c r="L62" s="359">
        <v>83</v>
      </c>
      <c r="M62" s="355">
        <v>85</v>
      </c>
      <c r="N62" s="387">
        <f t="shared" si="3"/>
        <v>78.666666666666671</v>
      </c>
      <c r="O62" s="526">
        <f t="shared" si="48"/>
        <v>80</v>
      </c>
      <c r="P62" s="388">
        <f t="shared" si="17"/>
        <v>78.333333333333329</v>
      </c>
      <c r="Q62" s="387">
        <f t="shared" si="4"/>
        <v>78.666666666666671</v>
      </c>
      <c r="R62" s="527">
        <f t="shared" si="18"/>
        <v>80</v>
      </c>
      <c r="S62" s="523">
        <f t="shared" si="19"/>
        <v>78.333333333333329</v>
      </c>
      <c r="T62" s="378">
        <f t="shared" si="20"/>
        <v>81</v>
      </c>
      <c r="U62" s="378">
        <f t="shared" si="5"/>
        <v>77</v>
      </c>
      <c r="V62" s="379">
        <f t="shared" si="6"/>
        <v>78.444444444444457</v>
      </c>
      <c r="W62" s="378">
        <f t="shared" si="21"/>
        <v>83</v>
      </c>
      <c r="X62" s="378">
        <f t="shared" si="22"/>
        <v>77</v>
      </c>
      <c r="Y62" s="379">
        <f t="shared" si="23"/>
        <v>80</v>
      </c>
      <c r="Z62" s="378">
        <f t="shared" si="7"/>
        <v>85</v>
      </c>
      <c r="AA62" s="378">
        <f t="shared" si="8"/>
        <v>74</v>
      </c>
      <c r="AB62" s="379">
        <f t="shared" si="24"/>
        <v>77.555555555555543</v>
      </c>
      <c r="AC62" s="380">
        <f t="shared" si="25"/>
        <v>101.9777777777778</v>
      </c>
      <c r="AD62" s="528">
        <f>+Y62*$AD$6</f>
        <v>104</v>
      </c>
      <c r="AE62" s="386">
        <f t="shared" si="27"/>
        <v>100.82222222222221</v>
      </c>
      <c r="AF62" s="359">
        <v>67</v>
      </c>
      <c r="AG62" s="359">
        <v>66</v>
      </c>
      <c r="AH62" s="355">
        <v>68</v>
      </c>
      <c r="AI62" s="354">
        <v>77</v>
      </c>
      <c r="AJ62" s="359">
        <v>78</v>
      </c>
      <c r="AK62" s="355">
        <v>78</v>
      </c>
      <c r="AL62" s="354">
        <v>78</v>
      </c>
      <c r="AM62" s="359">
        <v>78</v>
      </c>
      <c r="AN62" s="355">
        <v>76</v>
      </c>
      <c r="AO62" s="389">
        <f t="shared" si="9"/>
        <v>74</v>
      </c>
      <c r="AP62" s="526">
        <f t="shared" si="28"/>
        <v>74</v>
      </c>
      <c r="AQ62" s="523">
        <f t="shared" si="29"/>
        <v>74</v>
      </c>
      <c r="AR62" s="389">
        <f t="shared" si="10"/>
        <v>74</v>
      </c>
      <c r="AS62" s="526">
        <f t="shared" si="30"/>
        <v>74</v>
      </c>
      <c r="AT62" s="393">
        <f t="shared" si="11"/>
        <v>74</v>
      </c>
      <c r="AU62" s="547">
        <f t="shared" si="31"/>
        <v>78</v>
      </c>
      <c r="AV62" s="378">
        <f t="shared" si="12"/>
        <v>67</v>
      </c>
      <c r="AW62" s="379">
        <f t="shared" si="32"/>
        <v>75</v>
      </c>
      <c r="AX62" s="547">
        <f t="shared" si="33"/>
        <v>78</v>
      </c>
      <c r="AY62" s="378">
        <f t="shared" si="34"/>
        <v>66</v>
      </c>
      <c r="AZ62" s="379">
        <f t="shared" si="35"/>
        <v>75.333333333333329</v>
      </c>
      <c r="BA62" s="378">
        <f t="shared" si="36"/>
        <v>78</v>
      </c>
      <c r="BB62" s="378">
        <f t="shared" si="37"/>
        <v>68</v>
      </c>
      <c r="BC62" s="379">
        <f t="shared" si="38"/>
        <v>74.666666666666671</v>
      </c>
      <c r="BD62" s="380">
        <f t="shared" si="13"/>
        <v>127.5</v>
      </c>
      <c r="BE62" s="529">
        <f t="shared" si="39"/>
        <v>188.33333333333331</v>
      </c>
      <c r="BF62" s="386">
        <f t="shared" si="14"/>
        <v>186.66666666666669</v>
      </c>
      <c r="BG62" s="52">
        <f t="shared" si="41"/>
        <v>101.9777777777778</v>
      </c>
      <c r="BH62" s="369">
        <f t="shared" si="45"/>
        <v>104</v>
      </c>
      <c r="BI62" s="649">
        <f>+AE62-20</f>
        <v>80.822222222222209</v>
      </c>
      <c r="BJ62" s="369">
        <f t="shared" si="43"/>
        <v>127.5</v>
      </c>
      <c r="BK62" s="369">
        <f t="shared" si="46"/>
        <v>188.33333333333331</v>
      </c>
      <c r="BL62" s="554">
        <f t="shared" si="44"/>
        <v>186.66666666666669</v>
      </c>
      <c r="BM62" s="542">
        <f t="shared" si="40"/>
        <v>789.3</v>
      </c>
      <c r="BN62" s="212">
        <f t="shared" si="47"/>
        <v>7.4462264150943387</v>
      </c>
    </row>
    <row r="63" spans="1:66" x14ac:dyDescent="0.35">
      <c r="A63" s="253"/>
      <c r="B63" s="88">
        <v>57</v>
      </c>
      <c r="C63" s="91" t="str">
        <f>VLOOKUP(B:B,'START_LIST_JUN-ELI'!C:F,2,FALSE)</f>
        <v>CAREAU Annabelle</v>
      </c>
      <c r="D63" s="115" t="str">
        <f>VLOOKUP(B:B,'START_LIST_JUN-ELI'!C:F,4,FALSE)</f>
        <v>SVB</v>
      </c>
      <c r="E63" s="354">
        <v>73</v>
      </c>
      <c r="F63" s="359">
        <v>74</v>
      </c>
      <c r="G63" s="355">
        <v>71</v>
      </c>
      <c r="H63" s="354">
        <v>76</v>
      </c>
      <c r="I63" s="359">
        <v>77</v>
      </c>
      <c r="J63" s="355">
        <v>76</v>
      </c>
      <c r="K63" s="354">
        <v>75</v>
      </c>
      <c r="L63" s="359">
        <v>73</v>
      </c>
      <c r="M63" s="355">
        <v>73</v>
      </c>
      <c r="N63" s="387">
        <f t="shared" si="3"/>
        <v>74.666666666666671</v>
      </c>
      <c r="O63" s="526">
        <f t="shared" si="48"/>
        <v>74.666666666666671</v>
      </c>
      <c r="P63" s="388">
        <f t="shared" si="17"/>
        <v>73.333333333333329</v>
      </c>
      <c r="Q63" s="387">
        <f t="shared" si="4"/>
        <v>74.666666666666671</v>
      </c>
      <c r="R63" s="527">
        <f t="shared" si="18"/>
        <v>74.666666666666671</v>
      </c>
      <c r="S63" s="523">
        <f t="shared" si="19"/>
        <v>73.333333333333329</v>
      </c>
      <c r="T63" s="378">
        <f t="shared" si="20"/>
        <v>76</v>
      </c>
      <c r="U63" s="378">
        <f t="shared" si="5"/>
        <v>73</v>
      </c>
      <c r="V63" s="379">
        <f t="shared" si="6"/>
        <v>74.777777777777786</v>
      </c>
      <c r="W63" s="378">
        <f t="shared" si="21"/>
        <v>77</v>
      </c>
      <c r="X63" s="378">
        <f t="shared" si="22"/>
        <v>73</v>
      </c>
      <c r="Y63" s="379">
        <f t="shared" si="23"/>
        <v>74.444444444444457</v>
      </c>
      <c r="Z63" s="378">
        <f t="shared" si="7"/>
        <v>76</v>
      </c>
      <c r="AA63" s="378">
        <f t="shared" si="8"/>
        <v>71</v>
      </c>
      <c r="AB63" s="379">
        <f t="shared" si="24"/>
        <v>73.222222222222214</v>
      </c>
      <c r="AC63" s="380">
        <f t="shared" si="25"/>
        <v>97.211111111111123</v>
      </c>
      <c r="AD63" s="528">
        <f t="shared" si="26"/>
        <v>96.7777777777778</v>
      </c>
      <c r="AE63" s="386">
        <f t="shared" si="27"/>
        <v>95.188888888888883</v>
      </c>
      <c r="AF63" s="359">
        <v>68</v>
      </c>
      <c r="AG63" s="359">
        <v>63</v>
      </c>
      <c r="AH63" s="355">
        <v>62</v>
      </c>
      <c r="AI63" s="354">
        <v>74</v>
      </c>
      <c r="AJ63" s="359">
        <v>72</v>
      </c>
      <c r="AK63" s="355">
        <v>70</v>
      </c>
      <c r="AL63" s="354">
        <v>69</v>
      </c>
      <c r="AM63" s="359">
        <v>70</v>
      </c>
      <c r="AN63" s="355">
        <v>67</v>
      </c>
      <c r="AO63" s="389">
        <f t="shared" si="9"/>
        <v>70.333333333333329</v>
      </c>
      <c r="AP63" s="526">
        <f t="shared" si="28"/>
        <v>68.333333333333329</v>
      </c>
      <c r="AQ63" s="523">
        <f t="shared" si="29"/>
        <v>66.333333333333329</v>
      </c>
      <c r="AR63" s="389">
        <f t="shared" si="10"/>
        <v>70.333333333333329</v>
      </c>
      <c r="AS63" s="526">
        <f t="shared" si="30"/>
        <v>68.333333333333329</v>
      </c>
      <c r="AT63" s="393">
        <f t="shared" si="11"/>
        <v>66.333333333333329</v>
      </c>
      <c r="AU63" s="547">
        <f t="shared" si="31"/>
        <v>74</v>
      </c>
      <c r="AV63" s="378">
        <f t="shared" si="12"/>
        <v>68</v>
      </c>
      <c r="AW63" s="379">
        <f t="shared" si="32"/>
        <v>69.888888888888872</v>
      </c>
      <c r="AX63" s="547">
        <f t="shared" si="33"/>
        <v>72</v>
      </c>
      <c r="AY63" s="378">
        <f t="shared" si="34"/>
        <v>63</v>
      </c>
      <c r="AZ63" s="379">
        <f t="shared" si="35"/>
        <v>68.888888888888872</v>
      </c>
      <c r="BA63" s="378">
        <f t="shared" si="36"/>
        <v>70</v>
      </c>
      <c r="BB63" s="378">
        <f t="shared" si="37"/>
        <v>62</v>
      </c>
      <c r="BC63" s="379">
        <f t="shared" si="38"/>
        <v>66.555555555555543</v>
      </c>
      <c r="BD63" s="380">
        <f t="shared" si="13"/>
        <v>118.81111111111107</v>
      </c>
      <c r="BE63" s="529">
        <f t="shared" si="39"/>
        <v>172.22222222222217</v>
      </c>
      <c r="BF63" s="386">
        <f t="shared" si="14"/>
        <v>166.38888888888886</v>
      </c>
      <c r="BG63" s="52">
        <f t="shared" si="41"/>
        <v>97.211111111111123</v>
      </c>
      <c r="BH63" s="649">
        <f>+AD63-20</f>
        <v>76.7777777777778</v>
      </c>
      <c r="BI63" s="369">
        <f t="shared" si="42"/>
        <v>95.188888888888883</v>
      </c>
      <c r="BJ63" s="369">
        <f t="shared" si="43"/>
        <v>118.81111111111107</v>
      </c>
      <c r="BK63" s="649">
        <f>+BE63-20</f>
        <v>152.22222222222217</v>
      </c>
      <c r="BL63" s="554">
        <f t="shared" si="44"/>
        <v>166.38888888888886</v>
      </c>
      <c r="BM63" s="542">
        <f t="shared" si="40"/>
        <v>706.59999999999991</v>
      </c>
      <c r="BN63" s="212">
        <f t="shared" si="47"/>
        <v>6.6660377358490548</v>
      </c>
    </row>
    <row r="64" spans="1:66" x14ac:dyDescent="0.35">
      <c r="A64" s="253"/>
      <c r="B64" s="88">
        <v>58</v>
      </c>
      <c r="C64" s="91" t="str">
        <f>VLOOKUP(B:B,'START_LIST_JUN-ELI'!C:F,2,FALSE)</f>
        <v>WEBER Mélya</v>
      </c>
      <c r="D64" s="115" t="str">
        <f>VLOOKUP(B:B,'START_LIST_JUN-ELI'!C:F,4,FALSE)</f>
        <v>CNM</v>
      </c>
      <c r="E64" s="354">
        <v>81</v>
      </c>
      <c r="F64" s="359">
        <v>78</v>
      </c>
      <c r="G64" s="355">
        <v>73</v>
      </c>
      <c r="H64" s="354">
        <v>77</v>
      </c>
      <c r="I64" s="359">
        <v>74</v>
      </c>
      <c r="J64" s="355">
        <v>70</v>
      </c>
      <c r="K64" s="354">
        <v>80</v>
      </c>
      <c r="L64" s="359">
        <v>77</v>
      </c>
      <c r="M64" s="355">
        <v>78</v>
      </c>
      <c r="N64" s="387">
        <f t="shared" si="3"/>
        <v>79.333333333333329</v>
      </c>
      <c r="O64" s="526">
        <f t="shared" si="48"/>
        <v>76.333333333333329</v>
      </c>
      <c r="P64" s="388">
        <f t="shared" si="17"/>
        <v>73.666666666666671</v>
      </c>
      <c r="Q64" s="387">
        <f t="shared" si="4"/>
        <v>79.333333333333329</v>
      </c>
      <c r="R64" s="527">
        <f t="shared" si="18"/>
        <v>76.333333333333329</v>
      </c>
      <c r="S64" s="523">
        <f t="shared" si="19"/>
        <v>73.666666666666671</v>
      </c>
      <c r="T64" s="378">
        <f t="shared" si="20"/>
        <v>81</v>
      </c>
      <c r="U64" s="378">
        <f t="shared" si="5"/>
        <v>77</v>
      </c>
      <c r="V64" s="379">
        <f t="shared" si="6"/>
        <v>79.555555555555543</v>
      </c>
      <c r="W64" s="378">
        <f t="shared" si="21"/>
        <v>78</v>
      </c>
      <c r="X64" s="378">
        <f t="shared" si="22"/>
        <v>74</v>
      </c>
      <c r="Y64" s="379">
        <f t="shared" si="23"/>
        <v>76.555555555555543</v>
      </c>
      <c r="Z64" s="378">
        <f t="shared" si="7"/>
        <v>78</v>
      </c>
      <c r="AA64" s="378">
        <f t="shared" si="8"/>
        <v>70</v>
      </c>
      <c r="AB64" s="379">
        <f t="shared" si="24"/>
        <v>73.444444444444457</v>
      </c>
      <c r="AC64" s="380">
        <f t="shared" si="25"/>
        <v>103.4222222222222</v>
      </c>
      <c r="AD64" s="528">
        <f t="shared" si="26"/>
        <v>99.522222222222211</v>
      </c>
      <c r="AE64" s="386">
        <f t="shared" si="27"/>
        <v>95.477777777777803</v>
      </c>
      <c r="AF64" s="359">
        <v>72</v>
      </c>
      <c r="AG64" s="359">
        <v>68</v>
      </c>
      <c r="AH64" s="355">
        <v>63</v>
      </c>
      <c r="AI64" s="354">
        <v>72</v>
      </c>
      <c r="AJ64" s="359">
        <v>64</v>
      </c>
      <c r="AK64" s="355">
        <v>67</v>
      </c>
      <c r="AL64" s="354">
        <v>67</v>
      </c>
      <c r="AM64" s="359">
        <v>62</v>
      </c>
      <c r="AN64" s="355">
        <v>63</v>
      </c>
      <c r="AO64" s="389">
        <f t="shared" si="9"/>
        <v>70.333333333333329</v>
      </c>
      <c r="AP64" s="526">
        <f t="shared" si="28"/>
        <v>64.666666666666671</v>
      </c>
      <c r="AQ64" s="523">
        <f t="shared" si="29"/>
        <v>64.333333333333329</v>
      </c>
      <c r="AR64" s="389">
        <f t="shared" si="10"/>
        <v>70.333333333333329</v>
      </c>
      <c r="AS64" s="526">
        <f t="shared" si="30"/>
        <v>64.666666666666671</v>
      </c>
      <c r="AT64" s="393">
        <f t="shared" si="11"/>
        <v>64.333333333333329</v>
      </c>
      <c r="AU64" s="547">
        <f t="shared" si="31"/>
        <v>72</v>
      </c>
      <c r="AV64" s="378">
        <f t="shared" si="12"/>
        <v>67</v>
      </c>
      <c r="AW64" s="379">
        <f t="shared" si="32"/>
        <v>70.888888888888872</v>
      </c>
      <c r="AX64" s="547">
        <f t="shared" si="33"/>
        <v>68</v>
      </c>
      <c r="AY64" s="378">
        <f t="shared" si="34"/>
        <v>62</v>
      </c>
      <c r="AZ64" s="379">
        <f t="shared" si="35"/>
        <v>64.444444444444457</v>
      </c>
      <c r="BA64" s="378">
        <f t="shared" si="36"/>
        <v>67</v>
      </c>
      <c r="BB64" s="378">
        <f t="shared" si="37"/>
        <v>63</v>
      </c>
      <c r="BC64" s="379">
        <f t="shared" si="38"/>
        <v>63.888888888888879</v>
      </c>
      <c r="BD64" s="380">
        <f t="shared" si="13"/>
        <v>120.51111111111108</v>
      </c>
      <c r="BE64" s="529">
        <f t="shared" si="39"/>
        <v>161.11111111111114</v>
      </c>
      <c r="BF64" s="386">
        <f t="shared" si="14"/>
        <v>159.7222222222222</v>
      </c>
      <c r="BG64" s="52">
        <f t="shared" si="41"/>
        <v>103.4222222222222</v>
      </c>
      <c r="BH64" s="649">
        <f>+AD64-20</f>
        <v>79.522222222222211</v>
      </c>
      <c r="BI64" s="369">
        <f t="shared" si="42"/>
        <v>95.477777777777803</v>
      </c>
      <c r="BJ64" s="369">
        <f t="shared" si="43"/>
        <v>120.51111111111108</v>
      </c>
      <c r="BK64" s="649">
        <f>+BE64-20</f>
        <v>141.11111111111114</v>
      </c>
      <c r="BL64" s="554">
        <f>+BF64-20</f>
        <v>139.7222222222222</v>
      </c>
      <c r="BM64" s="542">
        <f t="shared" si="40"/>
        <v>679.76666666666665</v>
      </c>
      <c r="BN64" s="212">
        <f t="shared" si="47"/>
        <v>6.4128930817610055</v>
      </c>
    </row>
    <row r="65" spans="1:66" x14ac:dyDescent="0.35">
      <c r="A65" s="253"/>
      <c r="B65" s="88">
        <v>59</v>
      </c>
      <c r="C65" s="91" t="str">
        <f>VLOOKUP(B:B,'START_LIST_JUN-ELI'!C:F,2,FALSE)</f>
        <v>LLERENA HIDALGO Oceane</v>
      </c>
      <c r="D65" s="115" t="str">
        <f>VLOOKUP(B:B,'START_LIST_JUN-ELI'!C:F,4,FALSE)</f>
        <v>MORG</v>
      </c>
      <c r="E65" s="354">
        <v>78</v>
      </c>
      <c r="F65" s="359">
        <v>74</v>
      </c>
      <c r="G65" s="355">
        <v>72</v>
      </c>
      <c r="H65" s="354">
        <v>75</v>
      </c>
      <c r="I65" s="359">
        <v>72</v>
      </c>
      <c r="J65" s="355">
        <v>69</v>
      </c>
      <c r="K65" s="354">
        <v>73</v>
      </c>
      <c r="L65" s="359">
        <v>75</v>
      </c>
      <c r="M65" s="355">
        <v>72</v>
      </c>
      <c r="N65" s="387">
        <f t="shared" si="3"/>
        <v>75.333333333333329</v>
      </c>
      <c r="O65" s="526">
        <f t="shared" si="48"/>
        <v>73.666666666666671</v>
      </c>
      <c r="P65" s="388">
        <f t="shared" si="17"/>
        <v>71</v>
      </c>
      <c r="Q65" s="387">
        <f t="shared" si="4"/>
        <v>75.333333333333329</v>
      </c>
      <c r="R65" s="527">
        <f t="shared" si="18"/>
        <v>73.666666666666671</v>
      </c>
      <c r="S65" s="523">
        <f t="shared" si="19"/>
        <v>71</v>
      </c>
      <c r="T65" s="378">
        <f t="shared" si="20"/>
        <v>78</v>
      </c>
      <c r="U65" s="378">
        <f t="shared" si="5"/>
        <v>73</v>
      </c>
      <c r="V65" s="379">
        <f t="shared" si="6"/>
        <v>75.222222222222214</v>
      </c>
      <c r="W65" s="378">
        <f t="shared" si="21"/>
        <v>75</v>
      </c>
      <c r="X65" s="378">
        <f t="shared" si="22"/>
        <v>72</v>
      </c>
      <c r="Y65" s="379">
        <f t="shared" si="23"/>
        <v>73.777777777777786</v>
      </c>
      <c r="Z65" s="378">
        <f t="shared" si="7"/>
        <v>72</v>
      </c>
      <c r="AA65" s="378">
        <f t="shared" si="8"/>
        <v>69</v>
      </c>
      <c r="AB65" s="379">
        <f t="shared" si="24"/>
        <v>71.333333333333329</v>
      </c>
      <c r="AC65" s="380">
        <f t="shared" si="25"/>
        <v>97.788888888888877</v>
      </c>
      <c r="AD65" s="528">
        <f t="shared" si="26"/>
        <v>95.911111111111126</v>
      </c>
      <c r="AE65" s="386">
        <f t="shared" si="27"/>
        <v>92.733333333333334</v>
      </c>
      <c r="AF65" s="359">
        <v>70</v>
      </c>
      <c r="AG65" s="359">
        <v>69</v>
      </c>
      <c r="AH65" s="355">
        <v>67</v>
      </c>
      <c r="AI65" s="354">
        <v>80</v>
      </c>
      <c r="AJ65" s="359">
        <v>72</v>
      </c>
      <c r="AK65" s="355">
        <v>76</v>
      </c>
      <c r="AL65" s="354">
        <v>80</v>
      </c>
      <c r="AM65" s="359">
        <v>72</v>
      </c>
      <c r="AN65" s="355">
        <v>74</v>
      </c>
      <c r="AO65" s="389">
        <f t="shared" si="9"/>
        <v>76.666666666666671</v>
      </c>
      <c r="AP65" s="526">
        <f t="shared" si="28"/>
        <v>71</v>
      </c>
      <c r="AQ65" s="523">
        <f t="shared" si="29"/>
        <v>72.333333333333329</v>
      </c>
      <c r="AR65" s="389">
        <f t="shared" si="10"/>
        <v>76.666666666666671</v>
      </c>
      <c r="AS65" s="526">
        <f t="shared" si="30"/>
        <v>71</v>
      </c>
      <c r="AT65" s="393">
        <f t="shared" si="11"/>
        <v>72.333333333333329</v>
      </c>
      <c r="AU65" s="547">
        <f t="shared" si="31"/>
        <v>80</v>
      </c>
      <c r="AV65" s="378">
        <f t="shared" si="12"/>
        <v>70</v>
      </c>
      <c r="AW65" s="379">
        <f t="shared" si="32"/>
        <v>77.777777777777786</v>
      </c>
      <c r="AX65" s="547">
        <f t="shared" si="33"/>
        <v>72</v>
      </c>
      <c r="AY65" s="378">
        <f t="shared" si="34"/>
        <v>69</v>
      </c>
      <c r="AZ65" s="379">
        <f t="shared" si="35"/>
        <v>71.333333333333329</v>
      </c>
      <c r="BA65" s="378">
        <f t="shared" si="36"/>
        <v>76</v>
      </c>
      <c r="BB65" s="378">
        <f t="shared" si="37"/>
        <v>67</v>
      </c>
      <c r="BC65" s="379">
        <f t="shared" si="38"/>
        <v>72.888888888888872</v>
      </c>
      <c r="BD65" s="380">
        <f t="shared" si="13"/>
        <v>132.22222222222223</v>
      </c>
      <c r="BE65" s="529">
        <f t="shared" si="39"/>
        <v>178.33333333333331</v>
      </c>
      <c r="BF65" s="386">
        <f t="shared" si="14"/>
        <v>182.22222222222217</v>
      </c>
      <c r="BG65" s="52">
        <f t="shared" si="41"/>
        <v>97.788888888888877</v>
      </c>
      <c r="BH65" s="649">
        <f>+AD65-20</f>
        <v>75.911111111111126</v>
      </c>
      <c r="BI65" s="369">
        <f t="shared" si="42"/>
        <v>92.733333333333334</v>
      </c>
      <c r="BJ65" s="369">
        <f t="shared" si="43"/>
        <v>132.22222222222223</v>
      </c>
      <c r="BK65" s="369">
        <f t="shared" si="46"/>
        <v>178.33333333333331</v>
      </c>
      <c r="BL65" s="650">
        <f>+BF65-20</f>
        <v>162.22222222222217</v>
      </c>
      <c r="BM65" s="542">
        <f t="shared" si="40"/>
        <v>739.21111111111099</v>
      </c>
      <c r="BN65" s="212">
        <f t="shared" si="47"/>
        <v>6.9736897274633112</v>
      </c>
    </row>
    <row r="66" spans="1:66" x14ac:dyDescent="0.35">
      <c r="A66" s="253"/>
      <c r="B66" s="88">
        <v>60</v>
      </c>
      <c r="C66" s="91" t="str">
        <f>VLOOKUP(B:B,'START_LIST_JUN-ELI'!C:F,2,FALSE)</f>
        <v>ISLER Meret</v>
      </c>
      <c r="D66" s="115" t="str">
        <f>VLOOKUP(B:B,'START_LIST_JUN-ELI'!C:F,4,FALSE)</f>
        <v>SVB</v>
      </c>
      <c r="E66" s="354">
        <v>77</v>
      </c>
      <c r="F66" s="359">
        <v>81</v>
      </c>
      <c r="G66" s="355">
        <v>80</v>
      </c>
      <c r="H66" s="354">
        <v>76</v>
      </c>
      <c r="I66" s="359">
        <v>77</v>
      </c>
      <c r="J66" s="355">
        <v>76</v>
      </c>
      <c r="K66" s="354">
        <v>75</v>
      </c>
      <c r="L66" s="359">
        <v>77</v>
      </c>
      <c r="M66" s="355">
        <v>73</v>
      </c>
      <c r="N66" s="387">
        <f t="shared" si="3"/>
        <v>76</v>
      </c>
      <c r="O66" s="526">
        <f t="shared" si="48"/>
        <v>78.333333333333329</v>
      </c>
      <c r="P66" s="388">
        <f t="shared" si="17"/>
        <v>76.333333333333329</v>
      </c>
      <c r="Q66" s="387">
        <f t="shared" si="4"/>
        <v>76</v>
      </c>
      <c r="R66" s="527">
        <f t="shared" si="18"/>
        <v>78.333333333333329</v>
      </c>
      <c r="S66" s="523">
        <f t="shared" si="19"/>
        <v>76.333333333333329</v>
      </c>
      <c r="T66" s="378">
        <f t="shared" si="20"/>
        <v>77</v>
      </c>
      <c r="U66" s="378">
        <f t="shared" si="5"/>
        <v>75</v>
      </c>
      <c r="V66" s="379">
        <f t="shared" si="6"/>
        <v>76</v>
      </c>
      <c r="W66" s="378">
        <f t="shared" si="21"/>
        <v>81</v>
      </c>
      <c r="X66" s="378">
        <f t="shared" si="22"/>
        <v>77</v>
      </c>
      <c r="Y66" s="379">
        <f t="shared" si="23"/>
        <v>77.888888888888872</v>
      </c>
      <c r="Z66" s="378">
        <f t="shared" si="7"/>
        <v>80</v>
      </c>
      <c r="AA66" s="378">
        <f t="shared" si="8"/>
        <v>73</v>
      </c>
      <c r="AB66" s="379">
        <f t="shared" si="24"/>
        <v>76.222222222222214</v>
      </c>
      <c r="AC66" s="380">
        <f t="shared" si="25"/>
        <v>98.8</v>
      </c>
      <c r="AD66" s="528">
        <f t="shared" si="26"/>
        <v>101.25555555555553</v>
      </c>
      <c r="AE66" s="386">
        <f t="shared" si="27"/>
        <v>99.088888888888889</v>
      </c>
      <c r="AF66" s="359">
        <v>76</v>
      </c>
      <c r="AG66" s="359">
        <v>75</v>
      </c>
      <c r="AH66" s="355">
        <v>73</v>
      </c>
      <c r="AI66" s="354">
        <v>81</v>
      </c>
      <c r="AJ66" s="359">
        <v>82</v>
      </c>
      <c r="AK66" s="355">
        <v>75</v>
      </c>
      <c r="AL66" s="354">
        <v>77</v>
      </c>
      <c r="AM66" s="359">
        <v>80</v>
      </c>
      <c r="AN66" s="355">
        <v>77</v>
      </c>
      <c r="AO66" s="389">
        <f t="shared" si="9"/>
        <v>78</v>
      </c>
      <c r="AP66" s="526">
        <f t="shared" si="28"/>
        <v>79</v>
      </c>
      <c r="AQ66" s="523">
        <f t="shared" si="29"/>
        <v>75</v>
      </c>
      <c r="AR66" s="389">
        <f t="shared" si="10"/>
        <v>78</v>
      </c>
      <c r="AS66" s="526">
        <f t="shared" si="30"/>
        <v>79</v>
      </c>
      <c r="AT66" s="393">
        <f t="shared" si="11"/>
        <v>75</v>
      </c>
      <c r="AU66" s="547">
        <f t="shared" si="31"/>
        <v>81</v>
      </c>
      <c r="AV66" s="378">
        <f t="shared" si="12"/>
        <v>76</v>
      </c>
      <c r="AW66" s="379">
        <f t="shared" si="32"/>
        <v>77.666666666666671</v>
      </c>
      <c r="AX66" s="547">
        <f t="shared" si="33"/>
        <v>82</v>
      </c>
      <c r="AY66" s="378">
        <f t="shared" si="34"/>
        <v>75</v>
      </c>
      <c r="AZ66" s="379">
        <f t="shared" si="35"/>
        <v>79.333333333333329</v>
      </c>
      <c r="BA66" s="378">
        <f t="shared" si="36"/>
        <v>77</v>
      </c>
      <c r="BB66" s="378">
        <f t="shared" si="37"/>
        <v>73</v>
      </c>
      <c r="BC66" s="379">
        <f t="shared" si="38"/>
        <v>75</v>
      </c>
      <c r="BD66" s="380">
        <f t="shared" si="13"/>
        <v>132.03333333333333</v>
      </c>
      <c r="BE66" s="529">
        <f t="shared" si="39"/>
        <v>198.33333333333331</v>
      </c>
      <c r="BF66" s="386">
        <f t="shared" si="14"/>
        <v>187.5</v>
      </c>
      <c r="BG66" s="52">
        <f t="shared" si="41"/>
        <v>98.8</v>
      </c>
      <c r="BH66" s="649">
        <f>+AD66-20</f>
        <v>81.255555555555532</v>
      </c>
      <c r="BI66" s="649">
        <f>+AE66-20</f>
        <v>79.088888888888889</v>
      </c>
      <c r="BJ66" s="649">
        <f>+BD66-20</f>
        <v>112.03333333333333</v>
      </c>
      <c r="BK66" s="649">
        <f>+BE66-20</f>
        <v>178.33333333333331</v>
      </c>
      <c r="BL66" s="650">
        <f>+BF66-20</f>
        <v>167.5</v>
      </c>
      <c r="BM66" s="542">
        <f t="shared" si="40"/>
        <v>717.01111111111118</v>
      </c>
      <c r="BN66" s="212">
        <f t="shared" si="47"/>
        <v>6.7642557651991613</v>
      </c>
    </row>
    <row r="67" spans="1:66" x14ac:dyDescent="0.35">
      <c r="A67" s="253"/>
      <c r="B67" s="88">
        <v>61</v>
      </c>
      <c r="C67" s="91" t="str">
        <f>VLOOKUP(B:B,'START_LIST_JUN-ELI'!C:F,2,FALSE)</f>
        <v>URSPRUNG Svea</v>
      </c>
      <c r="D67" s="115" t="str">
        <f>VLOOKUP(B:B,'START_LIST_JUN-ELI'!C:F,4,FALSE)</f>
        <v>MORG</v>
      </c>
      <c r="E67" s="354">
        <v>83</v>
      </c>
      <c r="F67" s="359">
        <v>85</v>
      </c>
      <c r="G67" s="355">
        <v>78</v>
      </c>
      <c r="H67" s="354">
        <v>79</v>
      </c>
      <c r="I67" s="359">
        <v>79</v>
      </c>
      <c r="J67" s="355">
        <v>77</v>
      </c>
      <c r="K67" s="354">
        <v>81</v>
      </c>
      <c r="L67" s="359">
        <v>86</v>
      </c>
      <c r="M67" s="355">
        <v>79</v>
      </c>
      <c r="N67" s="387">
        <f t="shared" si="3"/>
        <v>81</v>
      </c>
      <c r="O67" s="526">
        <f t="shared" si="48"/>
        <v>83.333333333333329</v>
      </c>
      <c r="P67" s="388">
        <f t="shared" si="17"/>
        <v>78</v>
      </c>
      <c r="Q67" s="387">
        <f t="shared" si="4"/>
        <v>81</v>
      </c>
      <c r="R67" s="527">
        <f t="shared" si="18"/>
        <v>83.333333333333329</v>
      </c>
      <c r="S67" s="523">
        <f t="shared" si="19"/>
        <v>78</v>
      </c>
      <c r="T67" s="378">
        <f t="shared" si="20"/>
        <v>83</v>
      </c>
      <c r="U67" s="378">
        <f t="shared" si="5"/>
        <v>79</v>
      </c>
      <c r="V67" s="379">
        <f t="shared" si="6"/>
        <v>81</v>
      </c>
      <c r="W67" s="378">
        <f t="shared" si="21"/>
        <v>86</v>
      </c>
      <c r="X67" s="378">
        <f t="shared" si="22"/>
        <v>79</v>
      </c>
      <c r="Y67" s="379">
        <f t="shared" si="23"/>
        <v>83.888888888888872</v>
      </c>
      <c r="Z67" s="378">
        <f t="shared" si="7"/>
        <v>79</v>
      </c>
      <c r="AA67" s="378">
        <f t="shared" si="8"/>
        <v>77</v>
      </c>
      <c r="AB67" s="379">
        <f t="shared" si="24"/>
        <v>78</v>
      </c>
      <c r="AC67" s="380">
        <f t="shared" si="25"/>
        <v>105.3</v>
      </c>
      <c r="AD67" s="528">
        <f t="shared" si="26"/>
        <v>109.05555555555554</v>
      </c>
      <c r="AE67" s="386">
        <f t="shared" si="27"/>
        <v>101.4</v>
      </c>
      <c r="AF67" s="359">
        <v>72</v>
      </c>
      <c r="AG67" s="359">
        <v>71</v>
      </c>
      <c r="AH67" s="355">
        <v>69</v>
      </c>
      <c r="AI67" s="354">
        <v>78</v>
      </c>
      <c r="AJ67" s="359">
        <v>80</v>
      </c>
      <c r="AK67" s="355">
        <v>80</v>
      </c>
      <c r="AL67" s="354">
        <v>78</v>
      </c>
      <c r="AM67" s="359">
        <v>78</v>
      </c>
      <c r="AN67" s="355">
        <v>74</v>
      </c>
      <c r="AO67" s="389">
        <f t="shared" si="9"/>
        <v>76</v>
      </c>
      <c r="AP67" s="526">
        <f t="shared" si="28"/>
        <v>76.333333333333329</v>
      </c>
      <c r="AQ67" s="523">
        <f t="shared" si="29"/>
        <v>74.333333333333329</v>
      </c>
      <c r="AR67" s="389">
        <f t="shared" si="10"/>
        <v>76</v>
      </c>
      <c r="AS67" s="526">
        <f t="shared" si="30"/>
        <v>76.333333333333329</v>
      </c>
      <c r="AT67" s="393">
        <f t="shared" si="11"/>
        <v>74.333333333333329</v>
      </c>
      <c r="AU67" s="547">
        <f t="shared" si="31"/>
        <v>78</v>
      </c>
      <c r="AV67" s="378">
        <f t="shared" si="12"/>
        <v>72</v>
      </c>
      <c r="AW67" s="379">
        <f t="shared" si="32"/>
        <v>76.666666666666671</v>
      </c>
      <c r="AX67" s="547">
        <f t="shared" si="33"/>
        <v>80</v>
      </c>
      <c r="AY67" s="378">
        <f t="shared" si="34"/>
        <v>71</v>
      </c>
      <c r="AZ67" s="379">
        <f t="shared" si="35"/>
        <v>76.888888888888872</v>
      </c>
      <c r="BA67" s="378">
        <f t="shared" si="36"/>
        <v>80</v>
      </c>
      <c r="BB67" s="378">
        <f t="shared" si="37"/>
        <v>69</v>
      </c>
      <c r="BC67" s="379">
        <f t="shared" si="38"/>
        <v>74.222222222222214</v>
      </c>
      <c r="BD67" s="380">
        <f t="shared" si="13"/>
        <v>130.33333333333334</v>
      </c>
      <c r="BE67" s="529">
        <f t="shared" si="39"/>
        <v>192.22222222222217</v>
      </c>
      <c r="BF67" s="386">
        <f t="shared" si="14"/>
        <v>185.55555555555554</v>
      </c>
      <c r="BG67" s="52">
        <f t="shared" si="41"/>
        <v>105.3</v>
      </c>
      <c r="BH67" s="369">
        <f t="shared" si="45"/>
        <v>109.05555555555554</v>
      </c>
      <c r="BI67" s="649">
        <f>+AE67-20</f>
        <v>81.400000000000006</v>
      </c>
      <c r="BJ67" s="369">
        <f t="shared" si="43"/>
        <v>130.33333333333334</v>
      </c>
      <c r="BK67" s="369">
        <f t="shared" si="46"/>
        <v>192.22222222222217</v>
      </c>
      <c r="BL67" s="650">
        <f>+BF67-20</f>
        <v>165.55555555555554</v>
      </c>
      <c r="BM67" s="542">
        <f t="shared" si="40"/>
        <v>783.86666666666667</v>
      </c>
      <c r="BN67" s="212">
        <f t="shared" si="47"/>
        <v>7.3949685534591181</v>
      </c>
    </row>
    <row r="68" spans="1:66" x14ac:dyDescent="0.35">
      <c r="A68" s="253"/>
      <c r="B68" s="88">
        <v>62</v>
      </c>
      <c r="C68" s="91" t="str">
        <f>VLOOKUP(B:B,'START_LIST_JUN-ELI'!C:F,2,FALSE)</f>
        <v>RADAELLI Giulia</v>
      </c>
      <c r="D68" s="115" t="str">
        <f>VLOOKUP(B:B,'START_LIST_JUN-ELI'!C:F,4,FALSE)</f>
        <v>LUG</v>
      </c>
      <c r="E68" s="354">
        <v>74</v>
      </c>
      <c r="F68" s="359">
        <v>73</v>
      </c>
      <c r="G68" s="355">
        <v>74</v>
      </c>
      <c r="H68" s="354">
        <v>80</v>
      </c>
      <c r="I68" s="359">
        <v>76</v>
      </c>
      <c r="J68" s="355">
        <v>74</v>
      </c>
      <c r="K68" s="354">
        <v>76</v>
      </c>
      <c r="L68" s="359">
        <v>72</v>
      </c>
      <c r="M68" s="355">
        <v>70</v>
      </c>
      <c r="N68" s="387">
        <f t="shared" si="3"/>
        <v>76.666666666666671</v>
      </c>
      <c r="O68" s="526">
        <f t="shared" si="48"/>
        <v>73.666666666666671</v>
      </c>
      <c r="P68" s="388">
        <f t="shared" si="17"/>
        <v>72.666666666666671</v>
      </c>
      <c r="Q68" s="387">
        <f t="shared" si="4"/>
        <v>76.666666666666671</v>
      </c>
      <c r="R68" s="527">
        <f t="shared" si="18"/>
        <v>73.666666666666671</v>
      </c>
      <c r="S68" s="523">
        <f t="shared" si="19"/>
        <v>72.666666666666671</v>
      </c>
      <c r="T68" s="378">
        <f t="shared" si="20"/>
        <v>80</v>
      </c>
      <c r="U68" s="378">
        <f t="shared" si="5"/>
        <v>74</v>
      </c>
      <c r="V68" s="379">
        <f t="shared" si="6"/>
        <v>76.444444444444457</v>
      </c>
      <c r="W68" s="378">
        <f t="shared" si="21"/>
        <v>76</v>
      </c>
      <c r="X68" s="378">
        <f t="shared" si="22"/>
        <v>72</v>
      </c>
      <c r="Y68" s="379">
        <f t="shared" si="23"/>
        <v>73.444444444444457</v>
      </c>
      <c r="Z68" s="378">
        <f t="shared" si="7"/>
        <v>74</v>
      </c>
      <c r="AA68" s="378">
        <f t="shared" si="8"/>
        <v>70</v>
      </c>
      <c r="AB68" s="379">
        <f t="shared" si="24"/>
        <v>73.111111111111128</v>
      </c>
      <c r="AC68" s="380">
        <f t="shared" si="25"/>
        <v>99.377777777777794</v>
      </c>
      <c r="AD68" s="528">
        <f t="shared" si="26"/>
        <v>95.477777777777803</v>
      </c>
      <c r="AE68" s="386">
        <f t="shared" si="27"/>
        <v>95.044444444444466</v>
      </c>
      <c r="AF68" s="359">
        <v>74</v>
      </c>
      <c r="AG68" s="359">
        <v>72</v>
      </c>
      <c r="AH68" s="355">
        <v>72</v>
      </c>
      <c r="AI68" s="354">
        <v>83</v>
      </c>
      <c r="AJ68" s="359">
        <v>82</v>
      </c>
      <c r="AK68" s="355">
        <v>75</v>
      </c>
      <c r="AL68" s="354">
        <v>76</v>
      </c>
      <c r="AM68" s="359">
        <v>75</v>
      </c>
      <c r="AN68" s="355">
        <v>73</v>
      </c>
      <c r="AO68" s="389">
        <f t="shared" si="9"/>
        <v>77.666666666666671</v>
      </c>
      <c r="AP68" s="526">
        <f t="shared" si="28"/>
        <v>76.333333333333329</v>
      </c>
      <c r="AQ68" s="523">
        <f t="shared" si="29"/>
        <v>73.333333333333329</v>
      </c>
      <c r="AR68" s="389">
        <f t="shared" si="10"/>
        <v>77.666666666666671</v>
      </c>
      <c r="AS68" s="526">
        <f t="shared" si="30"/>
        <v>76.333333333333329</v>
      </c>
      <c r="AT68" s="393">
        <f t="shared" si="11"/>
        <v>73.333333333333329</v>
      </c>
      <c r="AU68" s="547">
        <f t="shared" si="31"/>
        <v>83</v>
      </c>
      <c r="AV68" s="378">
        <f t="shared" si="12"/>
        <v>74</v>
      </c>
      <c r="AW68" s="379">
        <f t="shared" si="32"/>
        <v>77.111111111111128</v>
      </c>
      <c r="AX68" s="547">
        <f t="shared" si="33"/>
        <v>82</v>
      </c>
      <c r="AY68" s="378">
        <f t="shared" si="34"/>
        <v>72</v>
      </c>
      <c r="AZ68" s="379">
        <f t="shared" si="35"/>
        <v>75.888888888888872</v>
      </c>
      <c r="BA68" s="378">
        <f t="shared" si="36"/>
        <v>75</v>
      </c>
      <c r="BB68" s="378">
        <f t="shared" si="37"/>
        <v>72</v>
      </c>
      <c r="BC68" s="379">
        <f t="shared" si="38"/>
        <v>73.222222222222214</v>
      </c>
      <c r="BD68" s="380">
        <f t="shared" si="13"/>
        <v>131.0888888888889</v>
      </c>
      <c r="BE68" s="529">
        <f t="shared" si="39"/>
        <v>189.72222222222217</v>
      </c>
      <c r="BF68" s="386">
        <f t="shared" si="14"/>
        <v>183.05555555555554</v>
      </c>
      <c r="BG68" s="52">
        <f t="shared" si="41"/>
        <v>99.377777777777794</v>
      </c>
      <c r="BH68" s="369">
        <f t="shared" si="45"/>
        <v>95.477777777777803</v>
      </c>
      <c r="BI68" s="649">
        <f>+AE68-20</f>
        <v>75.044444444444466</v>
      </c>
      <c r="BJ68" s="369">
        <f t="shared" si="43"/>
        <v>131.0888888888889</v>
      </c>
      <c r="BK68" s="369">
        <f t="shared" si="46"/>
        <v>189.72222222222217</v>
      </c>
      <c r="BL68" s="650">
        <f>+BF68-20</f>
        <v>163.05555555555554</v>
      </c>
      <c r="BM68" s="542">
        <f t="shared" si="40"/>
        <v>753.76666666666677</v>
      </c>
      <c r="BN68" s="212">
        <f t="shared" si="47"/>
        <v>7.1110062893081762</v>
      </c>
    </row>
    <row r="69" spans="1:66" x14ac:dyDescent="0.35">
      <c r="A69" s="253"/>
      <c r="B69" s="88">
        <v>63</v>
      </c>
      <c r="C69" s="91" t="str">
        <f>VLOOKUP(B:B,'START_LIST_JUN-ELI'!C:F,2,FALSE)</f>
        <v>COSENTINO Francesco</v>
      </c>
      <c r="D69" s="115" t="str">
        <f>VLOOKUP(B:B,'START_LIST_JUN-ELI'!C:F,4,FALSE)</f>
        <v>SVB</v>
      </c>
      <c r="E69" s="354">
        <v>0</v>
      </c>
      <c r="F69" s="359">
        <v>0</v>
      </c>
      <c r="G69" s="355">
        <v>0</v>
      </c>
      <c r="H69" s="354">
        <v>0</v>
      </c>
      <c r="I69" s="359">
        <v>0</v>
      </c>
      <c r="J69" s="355">
        <v>0</v>
      </c>
      <c r="K69" s="354">
        <v>0</v>
      </c>
      <c r="L69" s="359">
        <v>0</v>
      </c>
      <c r="M69" s="355">
        <v>0</v>
      </c>
      <c r="N69" s="387">
        <f t="shared" si="3"/>
        <v>0</v>
      </c>
      <c r="O69" s="526">
        <f t="shared" si="48"/>
        <v>0</v>
      </c>
      <c r="P69" s="388">
        <f t="shared" si="17"/>
        <v>0</v>
      </c>
      <c r="Q69" s="387">
        <f t="shared" si="4"/>
        <v>0</v>
      </c>
      <c r="R69" s="527">
        <f t="shared" si="18"/>
        <v>0</v>
      </c>
      <c r="S69" s="523">
        <f t="shared" si="19"/>
        <v>0</v>
      </c>
      <c r="T69" s="378">
        <f t="shared" si="20"/>
        <v>0</v>
      </c>
      <c r="U69" s="378">
        <f t="shared" si="5"/>
        <v>0</v>
      </c>
      <c r="V69" s="379">
        <f t="shared" si="6"/>
        <v>0</v>
      </c>
      <c r="W69" s="378">
        <f t="shared" si="21"/>
        <v>0</v>
      </c>
      <c r="X69" s="378">
        <f t="shared" si="22"/>
        <v>0</v>
      </c>
      <c r="Y69" s="379">
        <f t="shared" si="23"/>
        <v>0</v>
      </c>
      <c r="Z69" s="378">
        <f t="shared" si="7"/>
        <v>0</v>
      </c>
      <c r="AA69" s="378">
        <f t="shared" si="8"/>
        <v>0</v>
      </c>
      <c r="AB69" s="379">
        <f t="shared" si="24"/>
        <v>0</v>
      </c>
      <c r="AC69" s="380">
        <f t="shared" si="25"/>
        <v>0</v>
      </c>
      <c r="AD69" s="528">
        <f t="shared" si="26"/>
        <v>0</v>
      </c>
      <c r="AE69" s="386">
        <f t="shared" si="27"/>
        <v>0</v>
      </c>
      <c r="AF69" s="359">
        <v>88</v>
      </c>
      <c r="AG69" s="359">
        <v>84</v>
      </c>
      <c r="AH69" s="355">
        <v>80</v>
      </c>
      <c r="AI69" s="354">
        <v>92</v>
      </c>
      <c r="AJ69" s="359">
        <v>91</v>
      </c>
      <c r="AK69" s="355">
        <v>92</v>
      </c>
      <c r="AL69" s="354">
        <v>84</v>
      </c>
      <c r="AM69" s="359">
        <v>87</v>
      </c>
      <c r="AN69" s="355">
        <v>86</v>
      </c>
      <c r="AO69" s="389">
        <f t="shared" si="9"/>
        <v>88</v>
      </c>
      <c r="AP69" s="526">
        <f t="shared" si="28"/>
        <v>87.333333333333329</v>
      </c>
      <c r="AQ69" s="523">
        <f t="shared" si="29"/>
        <v>86</v>
      </c>
      <c r="AR69" s="389">
        <f t="shared" si="10"/>
        <v>88</v>
      </c>
      <c r="AS69" s="526">
        <f t="shared" si="30"/>
        <v>87.333333333333329</v>
      </c>
      <c r="AT69" s="393">
        <f t="shared" si="11"/>
        <v>86</v>
      </c>
      <c r="AU69" s="547">
        <f t="shared" si="31"/>
        <v>92</v>
      </c>
      <c r="AV69" s="378">
        <f t="shared" si="12"/>
        <v>84</v>
      </c>
      <c r="AW69" s="379">
        <f t="shared" si="32"/>
        <v>88</v>
      </c>
      <c r="AX69" s="547">
        <f t="shared" si="33"/>
        <v>91</v>
      </c>
      <c r="AY69" s="378">
        <f t="shared" si="34"/>
        <v>84</v>
      </c>
      <c r="AZ69" s="379">
        <f t="shared" si="35"/>
        <v>87.222222222222214</v>
      </c>
      <c r="BA69" s="378">
        <f t="shared" si="36"/>
        <v>92</v>
      </c>
      <c r="BB69" s="378">
        <f t="shared" si="37"/>
        <v>80</v>
      </c>
      <c r="BC69" s="379">
        <f t="shared" si="38"/>
        <v>86</v>
      </c>
      <c r="BD69" s="380">
        <f t="shared" si="13"/>
        <v>149.6</v>
      </c>
      <c r="BE69" s="529">
        <f t="shared" si="39"/>
        <v>218.05555555555554</v>
      </c>
      <c r="BF69" s="386">
        <f t="shared" si="14"/>
        <v>215</v>
      </c>
      <c r="BG69" s="52">
        <f t="shared" si="41"/>
        <v>0</v>
      </c>
      <c r="BH69" s="369">
        <f t="shared" si="45"/>
        <v>0</v>
      </c>
      <c r="BI69" s="369">
        <f t="shared" si="42"/>
        <v>0</v>
      </c>
      <c r="BJ69" s="369">
        <f t="shared" si="43"/>
        <v>149.6</v>
      </c>
      <c r="BK69" s="369">
        <f t="shared" si="46"/>
        <v>218.05555555555554</v>
      </c>
      <c r="BL69" s="554">
        <f t="shared" si="44"/>
        <v>215</v>
      </c>
      <c r="BM69" s="542">
        <f t="shared" si="40"/>
        <v>582.65555555555557</v>
      </c>
      <c r="BN69" s="212">
        <f t="shared" si="47"/>
        <v>5.4967505241090135</v>
      </c>
    </row>
    <row r="70" spans="1:66" hidden="1" x14ac:dyDescent="0.35">
      <c r="A70" s="253"/>
      <c r="B70" s="88">
        <v>64</v>
      </c>
      <c r="C70" s="91" t="e">
        <f>VLOOKUP(B:B,'START_LIST_JUN-ELI'!C:F,2,FALSE)</f>
        <v>#N/A</v>
      </c>
      <c r="D70" s="115" t="e">
        <f>VLOOKUP(B:B,'START_LIST_JUN-ELI'!C:F,4,FALSE)</f>
        <v>#N/A</v>
      </c>
      <c r="E70" s="354"/>
      <c r="F70" s="359"/>
      <c r="G70" s="355"/>
      <c r="H70" s="354"/>
      <c r="I70" s="359"/>
      <c r="J70" s="355"/>
      <c r="K70" s="354"/>
      <c r="L70" s="359"/>
      <c r="M70" s="355"/>
      <c r="N70" s="387">
        <f t="shared" si="3"/>
        <v>0</v>
      </c>
      <c r="O70" s="526">
        <f t="shared" ref="O70:O133" si="51">+(F70+I70+L70)/3</f>
        <v>0</v>
      </c>
      <c r="P70" s="388">
        <f t="shared" si="17"/>
        <v>0</v>
      </c>
      <c r="Q70" s="387">
        <f t="shared" si="4"/>
        <v>0</v>
      </c>
      <c r="R70" s="527">
        <f t="shared" si="18"/>
        <v>0</v>
      </c>
      <c r="S70" s="523">
        <f t="shared" si="19"/>
        <v>0</v>
      </c>
      <c r="T70" s="378">
        <f t="shared" si="20"/>
        <v>0</v>
      </c>
      <c r="U70" s="378">
        <f t="shared" si="5"/>
        <v>0</v>
      </c>
      <c r="V70" s="379">
        <f t="shared" si="6"/>
        <v>0</v>
      </c>
      <c r="W70" s="378">
        <f t="shared" si="21"/>
        <v>0</v>
      </c>
      <c r="X70" s="378">
        <f t="shared" si="22"/>
        <v>0</v>
      </c>
      <c r="Y70" s="379">
        <f t="shared" si="23"/>
        <v>0</v>
      </c>
      <c r="Z70" s="378">
        <f t="shared" si="7"/>
        <v>0</v>
      </c>
      <c r="AA70" s="378">
        <f t="shared" si="8"/>
        <v>0</v>
      </c>
      <c r="AB70" s="379">
        <f t="shared" si="24"/>
        <v>0</v>
      </c>
      <c r="AC70" s="380">
        <f t="shared" si="25"/>
        <v>0</v>
      </c>
      <c r="AD70" s="528">
        <f t="shared" si="26"/>
        <v>0</v>
      </c>
      <c r="AE70" s="386">
        <f t="shared" si="27"/>
        <v>0</v>
      </c>
      <c r="AF70" s="359"/>
      <c r="AG70" s="359"/>
      <c r="AH70" s="355"/>
      <c r="AI70" s="354"/>
      <c r="AJ70" s="359"/>
      <c r="AK70" s="355"/>
      <c r="AL70" s="354"/>
      <c r="AM70" s="359"/>
      <c r="AN70" s="355"/>
      <c r="AO70" s="389">
        <f t="shared" si="9"/>
        <v>0</v>
      </c>
      <c r="AP70" s="526">
        <f t="shared" si="28"/>
        <v>0</v>
      </c>
      <c r="AQ70" s="523">
        <f t="shared" si="29"/>
        <v>0</v>
      </c>
      <c r="AR70" s="389">
        <f t="shared" si="10"/>
        <v>0</v>
      </c>
      <c r="AS70" s="526">
        <f t="shared" si="30"/>
        <v>0</v>
      </c>
      <c r="AT70" s="393">
        <f t="shared" si="11"/>
        <v>0</v>
      </c>
      <c r="AU70" s="547">
        <f t="shared" si="31"/>
        <v>0</v>
      </c>
      <c r="AV70" s="378">
        <f t="shared" si="12"/>
        <v>0</v>
      </c>
      <c r="AW70" s="379">
        <f t="shared" si="32"/>
        <v>0</v>
      </c>
      <c r="AX70" s="547">
        <f t="shared" si="33"/>
        <v>0</v>
      </c>
      <c r="AY70" s="378">
        <f t="shared" si="34"/>
        <v>0</v>
      </c>
      <c r="AZ70" s="379">
        <f t="shared" si="35"/>
        <v>0</v>
      </c>
      <c r="BA70" s="378">
        <f t="shared" si="36"/>
        <v>0</v>
      </c>
      <c r="BB70" s="378">
        <f t="shared" si="37"/>
        <v>0</v>
      </c>
      <c r="BC70" s="379">
        <f t="shared" si="38"/>
        <v>0</v>
      </c>
      <c r="BD70" s="380">
        <f t="shared" si="13"/>
        <v>0</v>
      </c>
      <c r="BE70" s="529">
        <f t="shared" si="39"/>
        <v>0</v>
      </c>
      <c r="BF70" s="386">
        <f t="shared" si="14"/>
        <v>0</v>
      </c>
      <c r="BG70" s="52">
        <f t="shared" si="41"/>
        <v>0</v>
      </c>
      <c r="BH70" s="369">
        <f t="shared" si="45"/>
        <v>0</v>
      </c>
      <c r="BI70" s="369">
        <f t="shared" si="42"/>
        <v>0</v>
      </c>
      <c r="BJ70" s="369">
        <f t="shared" si="43"/>
        <v>0</v>
      </c>
      <c r="BK70" s="369">
        <f t="shared" si="46"/>
        <v>0</v>
      </c>
      <c r="BL70" s="554">
        <f t="shared" si="44"/>
        <v>0</v>
      </c>
      <c r="BM70" s="542">
        <f t="shared" si="40"/>
        <v>0</v>
      </c>
      <c r="BN70" s="212">
        <f t="shared" si="47"/>
        <v>0</v>
      </c>
    </row>
    <row r="71" spans="1:66" hidden="1" x14ac:dyDescent="0.35">
      <c r="A71" s="253"/>
      <c r="B71" s="88">
        <v>65</v>
      </c>
      <c r="C71" s="91" t="e">
        <f>VLOOKUP(B:B,'START_LIST_JUN-ELI'!C:F,2,FALSE)</f>
        <v>#N/A</v>
      </c>
      <c r="D71" s="115" t="e">
        <f>VLOOKUP(B:B,'START_LIST_JUN-ELI'!C:F,4,FALSE)</f>
        <v>#N/A</v>
      </c>
      <c r="E71" s="354"/>
      <c r="F71" s="359"/>
      <c r="G71" s="355"/>
      <c r="H71" s="354"/>
      <c r="I71" s="359"/>
      <c r="J71" s="355"/>
      <c r="K71" s="354"/>
      <c r="L71" s="359"/>
      <c r="M71" s="355"/>
      <c r="N71" s="387">
        <f t="shared" si="3"/>
        <v>0</v>
      </c>
      <c r="O71" s="526">
        <f t="shared" si="51"/>
        <v>0</v>
      </c>
      <c r="P71" s="388">
        <f t="shared" si="17"/>
        <v>0</v>
      </c>
      <c r="Q71" s="387">
        <f t="shared" si="4"/>
        <v>0</v>
      </c>
      <c r="R71" s="527">
        <f t="shared" si="18"/>
        <v>0</v>
      </c>
      <c r="S71" s="523">
        <f t="shared" si="19"/>
        <v>0</v>
      </c>
      <c r="T71" s="378">
        <f t="shared" si="20"/>
        <v>0</v>
      </c>
      <c r="U71" s="378">
        <f t="shared" si="5"/>
        <v>0</v>
      </c>
      <c r="V71" s="379">
        <f t="shared" si="6"/>
        <v>0</v>
      </c>
      <c r="W71" s="378">
        <f t="shared" si="21"/>
        <v>0</v>
      </c>
      <c r="X71" s="378">
        <f t="shared" si="22"/>
        <v>0</v>
      </c>
      <c r="Y71" s="379">
        <f t="shared" si="23"/>
        <v>0</v>
      </c>
      <c r="Z71" s="378">
        <f t="shared" si="7"/>
        <v>0</v>
      </c>
      <c r="AA71" s="378">
        <f t="shared" si="8"/>
        <v>0</v>
      </c>
      <c r="AB71" s="379">
        <f t="shared" si="24"/>
        <v>0</v>
      </c>
      <c r="AC71" s="380">
        <f t="shared" si="25"/>
        <v>0</v>
      </c>
      <c r="AD71" s="528">
        <f t="shared" si="26"/>
        <v>0</v>
      </c>
      <c r="AE71" s="386">
        <f t="shared" si="27"/>
        <v>0</v>
      </c>
      <c r="AF71" s="359"/>
      <c r="AG71" s="359"/>
      <c r="AH71" s="355"/>
      <c r="AI71" s="354"/>
      <c r="AJ71" s="359"/>
      <c r="AK71" s="355"/>
      <c r="AL71" s="354"/>
      <c r="AM71" s="359"/>
      <c r="AN71" s="355"/>
      <c r="AO71" s="389">
        <f t="shared" si="9"/>
        <v>0</v>
      </c>
      <c r="AP71" s="526">
        <f t="shared" si="28"/>
        <v>0</v>
      </c>
      <c r="AQ71" s="523">
        <f t="shared" si="29"/>
        <v>0</v>
      </c>
      <c r="AR71" s="389">
        <f t="shared" si="10"/>
        <v>0</v>
      </c>
      <c r="AS71" s="526">
        <f t="shared" si="30"/>
        <v>0</v>
      </c>
      <c r="AT71" s="393">
        <f t="shared" si="11"/>
        <v>0</v>
      </c>
      <c r="AU71" s="547">
        <f t="shared" si="31"/>
        <v>0</v>
      </c>
      <c r="AV71" s="378">
        <f t="shared" si="12"/>
        <v>0</v>
      </c>
      <c r="AW71" s="379">
        <f t="shared" si="32"/>
        <v>0</v>
      </c>
      <c r="AX71" s="547">
        <f t="shared" si="33"/>
        <v>0</v>
      </c>
      <c r="AY71" s="378">
        <f t="shared" si="34"/>
        <v>0</v>
      </c>
      <c r="AZ71" s="379">
        <f t="shared" si="35"/>
        <v>0</v>
      </c>
      <c r="BA71" s="378">
        <f t="shared" si="36"/>
        <v>0</v>
      </c>
      <c r="BB71" s="378">
        <f t="shared" si="37"/>
        <v>0</v>
      </c>
      <c r="BC71" s="379">
        <f t="shared" si="38"/>
        <v>0</v>
      </c>
      <c r="BD71" s="380">
        <f t="shared" si="13"/>
        <v>0</v>
      </c>
      <c r="BE71" s="529">
        <f t="shared" si="39"/>
        <v>0</v>
      </c>
      <c r="BF71" s="386">
        <f t="shared" si="14"/>
        <v>0</v>
      </c>
      <c r="BG71" s="52">
        <f t="shared" si="41"/>
        <v>0</v>
      </c>
      <c r="BH71" s="369">
        <f t="shared" si="45"/>
        <v>0</v>
      </c>
      <c r="BI71" s="369">
        <f t="shared" si="42"/>
        <v>0</v>
      </c>
      <c r="BJ71" s="369">
        <f t="shared" si="43"/>
        <v>0</v>
      </c>
      <c r="BK71" s="369">
        <f t="shared" si="46"/>
        <v>0</v>
      </c>
      <c r="BL71" s="554">
        <f t="shared" si="44"/>
        <v>0</v>
      </c>
      <c r="BM71" s="542">
        <f t="shared" si="40"/>
        <v>0</v>
      </c>
      <c r="BN71" s="212">
        <f t="shared" si="47"/>
        <v>0</v>
      </c>
    </row>
    <row r="72" spans="1:66" hidden="1" x14ac:dyDescent="0.35">
      <c r="A72" s="253"/>
      <c r="B72" s="88">
        <v>66</v>
      </c>
      <c r="C72" s="91" t="e">
        <f>VLOOKUP(B:B,'START_LIST_JUN-ELI'!C:F,2,FALSE)</f>
        <v>#N/A</v>
      </c>
      <c r="D72" s="115" t="e">
        <f>VLOOKUP(B:B,'START_LIST_JUN-ELI'!C:F,4,FALSE)</f>
        <v>#N/A</v>
      </c>
      <c r="E72" s="354"/>
      <c r="F72" s="359"/>
      <c r="G72" s="355"/>
      <c r="H72" s="354"/>
      <c r="I72" s="359"/>
      <c r="J72" s="355"/>
      <c r="K72" s="354"/>
      <c r="L72" s="359"/>
      <c r="M72" s="355"/>
      <c r="N72" s="387">
        <f t="shared" ref="N72:N91" si="52">+(E72+H72+K72)/3</f>
        <v>0</v>
      </c>
      <c r="O72" s="526">
        <f t="shared" si="51"/>
        <v>0</v>
      </c>
      <c r="P72" s="388">
        <f t="shared" ref="P72:P91" si="53">+(G72+J72+M72)/3</f>
        <v>0</v>
      </c>
      <c r="Q72" s="387">
        <f t="shared" ref="Q72:Q91" si="54">+(E72+H72+K72+N72)/4</f>
        <v>0</v>
      </c>
      <c r="R72" s="527">
        <f t="shared" si="18"/>
        <v>0</v>
      </c>
      <c r="S72" s="523">
        <f t="shared" ref="S72:S91" si="55">+(G72+J72+M72+P72)/4</f>
        <v>0</v>
      </c>
      <c r="T72" s="378">
        <f t="shared" si="20"/>
        <v>0</v>
      </c>
      <c r="U72" s="378">
        <f t="shared" ref="U72:U91" si="56">MIN(E72,H72,K72,N72,Q72)</f>
        <v>0</v>
      </c>
      <c r="V72" s="379">
        <f t="shared" ref="V72:V91" si="57">(SUM(E72,H72,K72,N72,Q72)-T72-U72)/3</f>
        <v>0</v>
      </c>
      <c r="W72" s="378">
        <f t="shared" si="21"/>
        <v>0</v>
      </c>
      <c r="X72" s="378">
        <f t="shared" si="22"/>
        <v>0</v>
      </c>
      <c r="Y72" s="379">
        <f t="shared" si="23"/>
        <v>0</v>
      </c>
      <c r="Z72" s="378">
        <f t="shared" ref="Z72:Z91" si="58">MAX(G72,J72,M72,P72,S72)</f>
        <v>0</v>
      </c>
      <c r="AA72" s="378">
        <f t="shared" ref="AA72:AA91" si="59">MIN(G72,J72,M72,P72,S72)</f>
        <v>0</v>
      </c>
      <c r="AB72" s="379">
        <f t="shared" ref="AB72:AB91" si="60">(SUM(G72,J72,M72,P72,S72)-Z72-AA72)/3</f>
        <v>0</v>
      </c>
      <c r="AC72" s="380">
        <f t="shared" si="25"/>
        <v>0</v>
      </c>
      <c r="AD72" s="528">
        <f t="shared" si="26"/>
        <v>0</v>
      </c>
      <c r="AE72" s="386">
        <f t="shared" si="27"/>
        <v>0</v>
      </c>
      <c r="AF72" s="359"/>
      <c r="AG72" s="359"/>
      <c r="AH72" s="355"/>
      <c r="AI72" s="354"/>
      <c r="AJ72" s="359"/>
      <c r="AK72" s="355"/>
      <c r="AL72" s="354"/>
      <c r="AM72" s="359"/>
      <c r="AN72" s="355"/>
      <c r="AO72" s="389">
        <f t="shared" ref="AO72:AO91" si="61">+(AF72+AI72+AL72)/3</f>
        <v>0</v>
      </c>
      <c r="AP72" s="526">
        <f t="shared" si="28"/>
        <v>0</v>
      </c>
      <c r="AQ72" s="523">
        <f t="shared" si="29"/>
        <v>0</v>
      </c>
      <c r="AR72" s="389">
        <f t="shared" ref="AR72:AS91" si="62">+(AF72+AI72+AL72+AO72)/4</f>
        <v>0</v>
      </c>
      <c r="AS72" s="526">
        <f t="shared" si="30"/>
        <v>0</v>
      </c>
      <c r="AT72" s="393">
        <f t="shared" ref="AT72:AT91" si="63">+(AH72+AK72+AN72+AQ72)/4</f>
        <v>0</v>
      </c>
      <c r="AU72" s="547">
        <f t="shared" ref="AU72:AU91" si="64">MAX(AF72,AI72,AL72,AO72,AR72)</f>
        <v>0</v>
      </c>
      <c r="AV72" s="378">
        <f t="shared" ref="AV72:AV91" si="65">MIN(AF72,AI72,AL72,AO72,AR72)</f>
        <v>0</v>
      </c>
      <c r="AW72" s="379">
        <f t="shared" ref="AW72:AW91" si="66">(SUM(AF72,AI72,AL72,AO72,AR72)-AU72-AV72)/3</f>
        <v>0</v>
      </c>
      <c r="AX72" s="547">
        <f t="shared" si="33"/>
        <v>0</v>
      </c>
      <c r="AY72" s="378">
        <f t="shared" si="34"/>
        <v>0</v>
      </c>
      <c r="AZ72" s="379">
        <f t="shared" si="35"/>
        <v>0</v>
      </c>
      <c r="BA72" s="378">
        <f t="shared" ref="BA72:BA91" si="67">MAX(AH72,AK72,AN72,AQ72,AT72)</f>
        <v>0</v>
      </c>
      <c r="BB72" s="378">
        <f t="shared" ref="BB72:BB91" si="68">MIN(AH72,AK72,AN72,AQ72,AT72)</f>
        <v>0</v>
      </c>
      <c r="BC72" s="379">
        <f t="shared" ref="BC72:BC91" si="69">(SUM(AH72,AK72,AN72,AQ72,AT72)-BA72-BB72)/3</f>
        <v>0</v>
      </c>
      <c r="BD72" s="380">
        <f t="shared" ref="BD72:BD91" si="70">+AW72*$BD$6</f>
        <v>0</v>
      </c>
      <c r="BE72" s="529">
        <f t="shared" si="39"/>
        <v>0</v>
      </c>
      <c r="BF72" s="386">
        <f t="shared" ref="BF72:BF91" si="71">+BC72*$BF$6</f>
        <v>0</v>
      </c>
      <c r="BG72" s="52">
        <f t="shared" si="41"/>
        <v>0</v>
      </c>
      <c r="BH72" s="369">
        <f t="shared" si="45"/>
        <v>0</v>
      </c>
      <c r="BI72" s="369">
        <f t="shared" si="42"/>
        <v>0</v>
      </c>
      <c r="BJ72" s="369">
        <f t="shared" si="43"/>
        <v>0</v>
      </c>
      <c r="BK72" s="369">
        <f t="shared" si="46"/>
        <v>0</v>
      </c>
      <c r="BL72" s="554">
        <f t="shared" si="44"/>
        <v>0</v>
      </c>
      <c r="BM72" s="542">
        <f t="shared" ref="BM72:BM91" si="72">SUM(BG72:BL72)</f>
        <v>0</v>
      </c>
      <c r="BN72" s="212">
        <f t="shared" si="47"/>
        <v>0</v>
      </c>
    </row>
    <row r="73" spans="1:66" hidden="1" x14ac:dyDescent="0.35">
      <c r="A73" s="253"/>
      <c r="B73" s="88">
        <v>67</v>
      </c>
      <c r="C73" s="91" t="e">
        <f>VLOOKUP(B:B,'START_LIST_JUN-ELI'!C:F,2,FALSE)</f>
        <v>#N/A</v>
      </c>
      <c r="D73" s="115" t="e">
        <f>VLOOKUP(B:B,'START_LIST_JUN-ELI'!C:F,4,FALSE)</f>
        <v>#N/A</v>
      </c>
      <c r="E73" s="354"/>
      <c r="F73" s="359"/>
      <c r="G73" s="355"/>
      <c r="H73" s="354"/>
      <c r="I73" s="359"/>
      <c r="J73" s="355"/>
      <c r="K73" s="354"/>
      <c r="L73" s="359"/>
      <c r="M73" s="355"/>
      <c r="N73" s="387">
        <f t="shared" si="52"/>
        <v>0</v>
      </c>
      <c r="O73" s="526">
        <f t="shared" si="51"/>
        <v>0</v>
      </c>
      <c r="P73" s="388">
        <f t="shared" si="53"/>
        <v>0</v>
      </c>
      <c r="Q73" s="387">
        <f t="shared" si="54"/>
        <v>0</v>
      </c>
      <c r="R73" s="527">
        <f t="shared" ref="R73:R136" si="73">+(F73+I73+L73+O73)/4</f>
        <v>0</v>
      </c>
      <c r="S73" s="523">
        <f t="shared" si="55"/>
        <v>0</v>
      </c>
      <c r="T73" s="378">
        <f t="shared" ref="T73:T92" si="74">MAX(E73,H73,K73,N73,Q73)</f>
        <v>0</v>
      </c>
      <c r="U73" s="378">
        <f t="shared" si="56"/>
        <v>0</v>
      </c>
      <c r="V73" s="379">
        <f t="shared" si="57"/>
        <v>0</v>
      </c>
      <c r="W73" s="378">
        <f t="shared" ref="W73:W136" si="75">MAX(F73,I73,L73,O73,R73)</f>
        <v>0</v>
      </c>
      <c r="X73" s="378">
        <f t="shared" ref="X73:X136" si="76">MIN(F73,I73,L73,O73,R73)</f>
        <v>0</v>
      </c>
      <c r="Y73" s="379">
        <f t="shared" ref="Y73:Y136" si="77">(SUM(F73,I73,L73,O73,R73)-W73-X73)/3</f>
        <v>0</v>
      </c>
      <c r="Z73" s="378">
        <f t="shared" si="58"/>
        <v>0</v>
      </c>
      <c r="AA73" s="378">
        <f t="shared" si="59"/>
        <v>0</v>
      </c>
      <c r="AB73" s="379">
        <f t="shared" si="60"/>
        <v>0</v>
      </c>
      <c r="AC73" s="380">
        <f t="shared" ref="AC73:AC136" si="78">+V73*$AC$6</f>
        <v>0</v>
      </c>
      <c r="AD73" s="528">
        <f t="shared" ref="AD73:AD136" si="79">+Y73*$AD$6</f>
        <v>0</v>
      </c>
      <c r="AE73" s="386">
        <f t="shared" ref="AE73:AE136" si="80">+AB73*$AE$6</f>
        <v>0</v>
      </c>
      <c r="AF73" s="359"/>
      <c r="AG73" s="359"/>
      <c r="AH73" s="355"/>
      <c r="AI73" s="354"/>
      <c r="AJ73" s="359"/>
      <c r="AK73" s="355"/>
      <c r="AL73" s="354"/>
      <c r="AM73" s="359"/>
      <c r="AN73" s="355"/>
      <c r="AO73" s="389">
        <f t="shared" si="61"/>
        <v>0</v>
      </c>
      <c r="AP73" s="526">
        <f t="shared" ref="AP73:AP136" si="81">+(AG73+AJ73+AM73)/3</f>
        <v>0</v>
      </c>
      <c r="AQ73" s="523">
        <f t="shared" ref="AQ73:AQ91" si="82">+(AH73+AK73+AN73)/3</f>
        <v>0</v>
      </c>
      <c r="AR73" s="389">
        <f t="shared" si="62"/>
        <v>0</v>
      </c>
      <c r="AS73" s="526">
        <f t="shared" si="62"/>
        <v>0</v>
      </c>
      <c r="AT73" s="393">
        <f t="shared" si="63"/>
        <v>0</v>
      </c>
      <c r="AU73" s="547">
        <f t="shared" si="64"/>
        <v>0</v>
      </c>
      <c r="AV73" s="378">
        <f t="shared" si="65"/>
        <v>0</v>
      </c>
      <c r="AW73" s="379">
        <f t="shared" si="66"/>
        <v>0</v>
      </c>
      <c r="AX73" s="547">
        <f t="shared" ref="AX73:AX136" si="83">MAX(AG73,AJ73,AM73,AP73,AS73)</f>
        <v>0</v>
      </c>
      <c r="AY73" s="378">
        <f t="shared" ref="AY73:AY136" si="84">MIN(AG73,AJ73,AM73,AP73,AS73)</f>
        <v>0</v>
      </c>
      <c r="AZ73" s="379">
        <f t="shared" ref="AZ73:AZ136" si="85">(SUM(AG73,AJ73,AM73,AP73,AS73)-AX73-AY73)/3</f>
        <v>0</v>
      </c>
      <c r="BA73" s="378">
        <f t="shared" si="67"/>
        <v>0</v>
      </c>
      <c r="BB73" s="378">
        <f t="shared" si="68"/>
        <v>0</v>
      </c>
      <c r="BC73" s="379">
        <f t="shared" si="69"/>
        <v>0</v>
      </c>
      <c r="BD73" s="380">
        <f t="shared" si="70"/>
        <v>0</v>
      </c>
      <c r="BE73" s="529">
        <f t="shared" ref="BE73:BE136" si="86">+AZ73*$BE$6</f>
        <v>0</v>
      </c>
      <c r="BF73" s="386">
        <f t="shared" si="71"/>
        <v>0</v>
      </c>
      <c r="BG73" s="52">
        <f t="shared" si="41"/>
        <v>0</v>
      </c>
      <c r="BH73" s="369">
        <f t="shared" si="45"/>
        <v>0</v>
      </c>
      <c r="BI73" s="369">
        <f t="shared" si="42"/>
        <v>0</v>
      </c>
      <c r="BJ73" s="369">
        <f t="shared" si="43"/>
        <v>0</v>
      </c>
      <c r="BK73" s="369">
        <f t="shared" si="46"/>
        <v>0</v>
      </c>
      <c r="BL73" s="554">
        <f t="shared" si="44"/>
        <v>0</v>
      </c>
      <c r="BM73" s="542">
        <f t="shared" si="72"/>
        <v>0</v>
      </c>
      <c r="BN73" s="212">
        <f t="shared" si="47"/>
        <v>0</v>
      </c>
    </row>
    <row r="74" spans="1:66" hidden="1" x14ac:dyDescent="0.35">
      <c r="A74" s="253"/>
      <c r="B74" s="88">
        <v>68</v>
      </c>
      <c r="C74" s="91" t="e">
        <f>VLOOKUP(B:B,'START_LIST_JUN-ELI'!C:F,2,FALSE)</f>
        <v>#N/A</v>
      </c>
      <c r="D74" s="115" t="e">
        <f>VLOOKUP(B:B,'START_LIST_JUN-ELI'!C:F,4,FALSE)</f>
        <v>#N/A</v>
      </c>
      <c r="E74" s="354"/>
      <c r="F74" s="359"/>
      <c r="G74" s="355"/>
      <c r="H74" s="354"/>
      <c r="I74" s="359"/>
      <c r="J74" s="355"/>
      <c r="K74" s="354"/>
      <c r="L74" s="359"/>
      <c r="M74" s="355"/>
      <c r="N74" s="387">
        <f t="shared" si="52"/>
        <v>0</v>
      </c>
      <c r="O74" s="526">
        <f t="shared" si="51"/>
        <v>0</v>
      </c>
      <c r="P74" s="388">
        <f t="shared" si="53"/>
        <v>0</v>
      </c>
      <c r="Q74" s="387">
        <f t="shared" si="54"/>
        <v>0</v>
      </c>
      <c r="R74" s="527">
        <f t="shared" si="73"/>
        <v>0</v>
      </c>
      <c r="S74" s="523">
        <f t="shared" si="55"/>
        <v>0</v>
      </c>
      <c r="T74" s="378">
        <f t="shared" si="74"/>
        <v>0</v>
      </c>
      <c r="U74" s="378">
        <f t="shared" si="56"/>
        <v>0</v>
      </c>
      <c r="V74" s="379">
        <f t="shared" si="57"/>
        <v>0</v>
      </c>
      <c r="W74" s="378">
        <f t="shared" si="75"/>
        <v>0</v>
      </c>
      <c r="X74" s="378">
        <f t="shared" si="76"/>
        <v>0</v>
      </c>
      <c r="Y74" s="379">
        <f t="shared" si="77"/>
        <v>0</v>
      </c>
      <c r="Z74" s="378">
        <f t="shared" si="58"/>
        <v>0</v>
      </c>
      <c r="AA74" s="378">
        <f t="shared" si="59"/>
        <v>0</v>
      </c>
      <c r="AB74" s="379">
        <f t="shared" si="60"/>
        <v>0</v>
      </c>
      <c r="AC74" s="380">
        <f t="shared" si="78"/>
        <v>0</v>
      </c>
      <c r="AD74" s="528">
        <f t="shared" si="79"/>
        <v>0</v>
      </c>
      <c r="AE74" s="386">
        <f t="shared" si="80"/>
        <v>0</v>
      </c>
      <c r="AF74" s="359"/>
      <c r="AG74" s="359"/>
      <c r="AH74" s="355"/>
      <c r="AI74" s="354"/>
      <c r="AJ74" s="359"/>
      <c r="AK74" s="355"/>
      <c r="AL74" s="354"/>
      <c r="AM74" s="359"/>
      <c r="AN74" s="355"/>
      <c r="AO74" s="389">
        <f t="shared" si="61"/>
        <v>0</v>
      </c>
      <c r="AP74" s="526">
        <f t="shared" si="81"/>
        <v>0</v>
      </c>
      <c r="AQ74" s="523">
        <f t="shared" si="82"/>
        <v>0</v>
      </c>
      <c r="AR74" s="389">
        <f t="shared" si="62"/>
        <v>0</v>
      </c>
      <c r="AS74" s="526">
        <f t="shared" si="62"/>
        <v>0</v>
      </c>
      <c r="AT74" s="393">
        <f t="shared" si="63"/>
        <v>0</v>
      </c>
      <c r="AU74" s="547">
        <f t="shared" si="64"/>
        <v>0</v>
      </c>
      <c r="AV74" s="378">
        <f t="shared" si="65"/>
        <v>0</v>
      </c>
      <c r="AW74" s="379">
        <f t="shared" si="66"/>
        <v>0</v>
      </c>
      <c r="AX74" s="547">
        <f t="shared" si="83"/>
        <v>0</v>
      </c>
      <c r="AY74" s="378">
        <f t="shared" si="84"/>
        <v>0</v>
      </c>
      <c r="AZ74" s="379">
        <f t="shared" si="85"/>
        <v>0</v>
      </c>
      <c r="BA74" s="378">
        <f t="shared" si="67"/>
        <v>0</v>
      </c>
      <c r="BB74" s="378">
        <f t="shared" si="68"/>
        <v>0</v>
      </c>
      <c r="BC74" s="379">
        <f t="shared" si="69"/>
        <v>0</v>
      </c>
      <c r="BD74" s="380">
        <f t="shared" si="70"/>
        <v>0</v>
      </c>
      <c r="BE74" s="529">
        <f t="shared" si="86"/>
        <v>0</v>
      </c>
      <c r="BF74" s="386">
        <f t="shared" si="71"/>
        <v>0</v>
      </c>
      <c r="BG74" s="52">
        <f t="shared" ref="BG74:BG137" si="87">+AC74</f>
        <v>0</v>
      </c>
      <c r="BH74" s="369">
        <f t="shared" ref="BH74:BH137" si="88">+AD74</f>
        <v>0</v>
      </c>
      <c r="BI74" s="369">
        <f t="shared" ref="BI74:BI137" si="89">+AE74</f>
        <v>0</v>
      </c>
      <c r="BJ74" s="369">
        <f t="shared" ref="BJ74:BJ137" si="90">+BD74</f>
        <v>0</v>
      </c>
      <c r="BK74" s="369">
        <f t="shared" ref="BK74:BK137" si="91">+BE74</f>
        <v>0</v>
      </c>
      <c r="BL74" s="554">
        <f t="shared" ref="BL74:BL137" si="92">+BF74</f>
        <v>0</v>
      </c>
      <c r="BM74" s="542">
        <f t="shared" si="72"/>
        <v>0</v>
      </c>
      <c r="BN74" s="212">
        <f t="shared" si="47"/>
        <v>0</v>
      </c>
    </row>
    <row r="75" spans="1:66" hidden="1" x14ac:dyDescent="0.35">
      <c r="A75" s="253"/>
      <c r="B75" s="88">
        <v>69</v>
      </c>
      <c r="C75" s="91" t="e">
        <f>VLOOKUP(B:B,'START_LIST_JUN-ELI'!C:F,2,FALSE)</f>
        <v>#N/A</v>
      </c>
      <c r="D75" s="115" t="e">
        <f>VLOOKUP(B:B,'START_LIST_JUN-ELI'!C:F,4,FALSE)</f>
        <v>#N/A</v>
      </c>
      <c r="E75" s="354"/>
      <c r="F75" s="359"/>
      <c r="G75" s="355"/>
      <c r="H75" s="354"/>
      <c r="I75" s="359"/>
      <c r="J75" s="355"/>
      <c r="K75" s="354"/>
      <c r="L75" s="359"/>
      <c r="M75" s="355"/>
      <c r="N75" s="387">
        <f t="shared" si="52"/>
        <v>0</v>
      </c>
      <c r="O75" s="526">
        <f t="shared" si="51"/>
        <v>0</v>
      </c>
      <c r="P75" s="388">
        <f t="shared" si="53"/>
        <v>0</v>
      </c>
      <c r="Q75" s="387">
        <f t="shared" si="54"/>
        <v>0</v>
      </c>
      <c r="R75" s="527">
        <f t="shared" si="73"/>
        <v>0</v>
      </c>
      <c r="S75" s="523">
        <f t="shared" si="55"/>
        <v>0</v>
      </c>
      <c r="T75" s="378">
        <f t="shared" si="74"/>
        <v>0</v>
      </c>
      <c r="U75" s="378">
        <f t="shared" si="56"/>
        <v>0</v>
      </c>
      <c r="V75" s="379">
        <f t="shared" si="57"/>
        <v>0</v>
      </c>
      <c r="W75" s="378">
        <f t="shared" si="75"/>
        <v>0</v>
      </c>
      <c r="X75" s="378">
        <f t="shared" si="76"/>
        <v>0</v>
      </c>
      <c r="Y75" s="379">
        <f t="shared" si="77"/>
        <v>0</v>
      </c>
      <c r="Z75" s="378">
        <f t="shared" si="58"/>
        <v>0</v>
      </c>
      <c r="AA75" s="378">
        <f t="shared" si="59"/>
        <v>0</v>
      </c>
      <c r="AB75" s="379">
        <f t="shared" si="60"/>
        <v>0</v>
      </c>
      <c r="AC75" s="380">
        <f t="shared" si="78"/>
        <v>0</v>
      </c>
      <c r="AD75" s="528">
        <f t="shared" si="79"/>
        <v>0</v>
      </c>
      <c r="AE75" s="386">
        <f t="shared" si="80"/>
        <v>0</v>
      </c>
      <c r="AF75" s="359"/>
      <c r="AG75" s="359"/>
      <c r="AH75" s="355"/>
      <c r="AI75" s="354"/>
      <c r="AJ75" s="359"/>
      <c r="AK75" s="355"/>
      <c r="AL75" s="354"/>
      <c r="AM75" s="359"/>
      <c r="AN75" s="355"/>
      <c r="AO75" s="389">
        <f t="shared" si="61"/>
        <v>0</v>
      </c>
      <c r="AP75" s="526">
        <f t="shared" si="81"/>
        <v>0</v>
      </c>
      <c r="AQ75" s="523">
        <f t="shared" si="82"/>
        <v>0</v>
      </c>
      <c r="AR75" s="389">
        <f t="shared" si="62"/>
        <v>0</v>
      </c>
      <c r="AS75" s="526">
        <f t="shared" si="62"/>
        <v>0</v>
      </c>
      <c r="AT75" s="393">
        <f t="shared" si="63"/>
        <v>0</v>
      </c>
      <c r="AU75" s="547">
        <f t="shared" si="64"/>
        <v>0</v>
      </c>
      <c r="AV75" s="378">
        <f t="shared" si="65"/>
        <v>0</v>
      </c>
      <c r="AW75" s="379">
        <f t="shared" si="66"/>
        <v>0</v>
      </c>
      <c r="AX75" s="547">
        <f t="shared" si="83"/>
        <v>0</v>
      </c>
      <c r="AY75" s="378">
        <f t="shared" si="84"/>
        <v>0</v>
      </c>
      <c r="AZ75" s="379">
        <f t="shared" si="85"/>
        <v>0</v>
      </c>
      <c r="BA75" s="378">
        <f t="shared" si="67"/>
        <v>0</v>
      </c>
      <c r="BB75" s="378">
        <f t="shared" si="68"/>
        <v>0</v>
      </c>
      <c r="BC75" s="379">
        <f t="shared" si="69"/>
        <v>0</v>
      </c>
      <c r="BD75" s="380">
        <f t="shared" si="70"/>
        <v>0</v>
      </c>
      <c r="BE75" s="529">
        <f t="shared" si="86"/>
        <v>0</v>
      </c>
      <c r="BF75" s="386">
        <f t="shared" si="71"/>
        <v>0</v>
      </c>
      <c r="BG75" s="52">
        <f t="shared" si="87"/>
        <v>0</v>
      </c>
      <c r="BH75" s="369">
        <f t="shared" si="88"/>
        <v>0</v>
      </c>
      <c r="BI75" s="369">
        <f t="shared" si="89"/>
        <v>0</v>
      </c>
      <c r="BJ75" s="369">
        <f t="shared" si="90"/>
        <v>0</v>
      </c>
      <c r="BK75" s="369">
        <f t="shared" si="91"/>
        <v>0</v>
      </c>
      <c r="BL75" s="554">
        <f t="shared" si="92"/>
        <v>0</v>
      </c>
      <c r="BM75" s="542">
        <f t="shared" si="72"/>
        <v>0</v>
      </c>
      <c r="BN75" s="212">
        <f t="shared" si="47"/>
        <v>0</v>
      </c>
    </row>
    <row r="76" spans="1:66" hidden="1" x14ac:dyDescent="0.35">
      <c r="A76" s="253"/>
      <c r="B76" s="88">
        <v>70</v>
      </c>
      <c r="C76" s="91" t="e">
        <f>VLOOKUP(B:B,'START_LIST_JUN-ELI'!C:F,2,FALSE)</f>
        <v>#N/A</v>
      </c>
      <c r="D76" s="115" t="e">
        <f>VLOOKUP(B:B,'START_LIST_JUN-ELI'!C:F,4,FALSE)</f>
        <v>#N/A</v>
      </c>
      <c r="E76" s="354"/>
      <c r="F76" s="359"/>
      <c r="G76" s="355"/>
      <c r="H76" s="354"/>
      <c r="I76" s="359"/>
      <c r="J76" s="355"/>
      <c r="K76" s="354"/>
      <c r="L76" s="519"/>
      <c r="M76" s="356"/>
      <c r="N76" s="387">
        <f t="shared" si="52"/>
        <v>0</v>
      </c>
      <c r="O76" s="526">
        <f t="shared" si="51"/>
        <v>0</v>
      </c>
      <c r="P76" s="388">
        <f t="shared" si="53"/>
        <v>0</v>
      </c>
      <c r="Q76" s="387">
        <f t="shared" si="54"/>
        <v>0</v>
      </c>
      <c r="R76" s="527">
        <f t="shared" si="73"/>
        <v>0</v>
      </c>
      <c r="S76" s="523">
        <f t="shared" si="55"/>
        <v>0</v>
      </c>
      <c r="T76" s="378">
        <f t="shared" si="74"/>
        <v>0</v>
      </c>
      <c r="U76" s="378">
        <f t="shared" si="56"/>
        <v>0</v>
      </c>
      <c r="V76" s="379">
        <f t="shared" si="57"/>
        <v>0</v>
      </c>
      <c r="W76" s="378">
        <f t="shared" si="75"/>
        <v>0</v>
      </c>
      <c r="X76" s="378">
        <f t="shared" si="76"/>
        <v>0</v>
      </c>
      <c r="Y76" s="379">
        <f t="shared" si="77"/>
        <v>0</v>
      </c>
      <c r="Z76" s="378">
        <f t="shared" si="58"/>
        <v>0</v>
      </c>
      <c r="AA76" s="378">
        <f t="shared" si="59"/>
        <v>0</v>
      </c>
      <c r="AB76" s="379">
        <f t="shared" si="60"/>
        <v>0</v>
      </c>
      <c r="AC76" s="380">
        <f t="shared" si="78"/>
        <v>0</v>
      </c>
      <c r="AD76" s="528">
        <f t="shared" si="79"/>
        <v>0</v>
      </c>
      <c r="AE76" s="386">
        <f t="shared" si="80"/>
        <v>0</v>
      </c>
      <c r="AF76" s="555"/>
      <c r="AG76" s="535"/>
      <c r="AH76" s="355"/>
      <c r="AI76" s="354"/>
      <c r="AJ76" s="359"/>
      <c r="AK76" s="355"/>
      <c r="AL76" s="354"/>
      <c r="AM76" s="519"/>
      <c r="AN76" s="356"/>
      <c r="AO76" s="389">
        <f t="shared" si="61"/>
        <v>0</v>
      </c>
      <c r="AP76" s="526">
        <f t="shared" si="81"/>
        <v>0</v>
      </c>
      <c r="AQ76" s="523">
        <f t="shared" si="82"/>
        <v>0</v>
      </c>
      <c r="AR76" s="389">
        <f t="shared" si="62"/>
        <v>0</v>
      </c>
      <c r="AS76" s="526">
        <f t="shared" si="62"/>
        <v>0</v>
      </c>
      <c r="AT76" s="393">
        <f t="shared" si="63"/>
        <v>0</v>
      </c>
      <c r="AU76" s="547">
        <f t="shared" si="64"/>
        <v>0</v>
      </c>
      <c r="AV76" s="378">
        <f t="shared" si="65"/>
        <v>0</v>
      </c>
      <c r="AW76" s="379">
        <f t="shared" si="66"/>
        <v>0</v>
      </c>
      <c r="AX76" s="547">
        <f t="shared" si="83"/>
        <v>0</v>
      </c>
      <c r="AY76" s="378">
        <f t="shared" si="84"/>
        <v>0</v>
      </c>
      <c r="AZ76" s="379">
        <f t="shared" si="85"/>
        <v>0</v>
      </c>
      <c r="BA76" s="378">
        <f t="shared" si="67"/>
        <v>0</v>
      </c>
      <c r="BB76" s="378">
        <f t="shared" si="68"/>
        <v>0</v>
      </c>
      <c r="BC76" s="379">
        <f t="shared" si="69"/>
        <v>0</v>
      </c>
      <c r="BD76" s="380">
        <f t="shared" si="70"/>
        <v>0</v>
      </c>
      <c r="BE76" s="529">
        <f t="shared" si="86"/>
        <v>0</v>
      </c>
      <c r="BF76" s="386">
        <f t="shared" si="71"/>
        <v>0</v>
      </c>
      <c r="BG76" s="52">
        <f t="shared" si="87"/>
        <v>0</v>
      </c>
      <c r="BH76" s="369">
        <f t="shared" si="88"/>
        <v>0</v>
      </c>
      <c r="BI76" s="369">
        <f t="shared" si="89"/>
        <v>0</v>
      </c>
      <c r="BJ76" s="369">
        <f t="shared" si="90"/>
        <v>0</v>
      </c>
      <c r="BK76" s="369">
        <f t="shared" si="91"/>
        <v>0</v>
      </c>
      <c r="BL76" s="554">
        <f t="shared" si="92"/>
        <v>0</v>
      </c>
      <c r="BM76" s="542">
        <f t="shared" si="72"/>
        <v>0</v>
      </c>
      <c r="BN76" s="212">
        <f t="shared" ref="BN76:BN139" si="93">IFERROR(+BM76/$BM$6/$BN$6," ")</f>
        <v>0</v>
      </c>
    </row>
    <row r="77" spans="1:66" hidden="1" x14ac:dyDescent="0.35">
      <c r="A77" s="253"/>
      <c r="B77" s="88">
        <v>71</v>
      </c>
      <c r="C77" s="91" t="e">
        <f>VLOOKUP(B:B,'START_LIST_JUN-ELI'!C:F,2,FALSE)</f>
        <v>#N/A</v>
      </c>
      <c r="D77" s="115" t="e">
        <f>VLOOKUP(B:B,'START_LIST_JUN-ELI'!C:F,4,FALSE)</f>
        <v>#N/A</v>
      </c>
      <c r="E77" s="354"/>
      <c r="F77" s="359"/>
      <c r="G77" s="355"/>
      <c r="H77" s="354"/>
      <c r="I77" s="359"/>
      <c r="J77" s="355"/>
      <c r="K77" s="354"/>
      <c r="L77" s="519"/>
      <c r="M77" s="356"/>
      <c r="N77" s="387">
        <f t="shared" si="52"/>
        <v>0</v>
      </c>
      <c r="O77" s="526">
        <f t="shared" si="51"/>
        <v>0</v>
      </c>
      <c r="P77" s="388">
        <f t="shared" si="53"/>
        <v>0</v>
      </c>
      <c r="Q77" s="387">
        <f t="shared" si="54"/>
        <v>0</v>
      </c>
      <c r="R77" s="527">
        <f t="shared" si="73"/>
        <v>0</v>
      </c>
      <c r="S77" s="523">
        <f t="shared" si="55"/>
        <v>0</v>
      </c>
      <c r="T77" s="378">
        <f t="shared" si="74"/>
        <v>0</v>
      </c>
      <c r="U77" s="378">
        <f t="shared" si="56"/>
        <v>0</v>
      </c>
      <c r="V77" s="379">
        <f t="shared" si="57"/>
        <v>0</v>
      </c>
      <c r="W77" s="378">
        <f t="shared" si="75"/>
        <v>0</v>
      </c>
      <c r="X77" s="378">
        <f t="shared" si="76"/>
        <v>0</v>
      </c>
      <c r="Y77" s="379">
        <f t="shared" si="77"/>
        <v>0</v>
      </c>
      <c r="Z77" s="378">
        <f t="shared" si="58"/>
        <v>0</v>
      </c>
      <c r="AA77" s="378">
        <f t="shared" si="59"/>
        <v>0</v>
      </c>
      <c r="AB77" s="379">
        <f t="shared" si="60"/>
        <v>0</v>
      </c>
      <c r="AC77" s="380">
        <f t="shared" si="78"/>
        <v>0</v>
      </c>
      <c r="AD77" s="528">
        <f t="shared" si="79"/>
        <v>0</v>
      </c>
      <c r="AE77" s="386">
        <f t="shared" si="80"/>
        <v>0</v>
      </c>
      <c r="AF77" s="555"/>
      <c r="AG77" s="535"/>
      <c r="AH77" s="355"/>
      <c r="AI77" s="354"/>
      <c r="AJ77" s="359"/>
      <c r="AK77" s="355"/>
      <c r="AL77" s="354"/>
      <c r="AM77" s="519"/>
      <c r="AN77" s="356"/>
      <c r="AO77" s="389">
        <f t="shared" si="61"/>
        <v>0</v>
      </c>
      <c r="AP77" s="526">
        <f t="shared" si="81"/>
        <v>0</v>
      </c>
      <c r="AQ77" s="523">
        <f t="shared" si="82"/>
        <v>0</v>
      </c>
      <c r="AR77" s="389">
        <f t="shared" si="62"/>
        <v>0</v>
      </c>
      <c r="AS77" s="526">
        <f t="shared" si="62"/>
        <v>0</v>
      </c>
      <c r="AT77" s="393">
        <f t="shared" si="63"/>
        <v>0</v>
      </c>
      <c r="AU77" s="547">
        <f t="shared" si="64"/>
        <v>0</v>
      </c>
      <c r="AV77" s="378">
        <f t="shared" si="65"/>
        <v>0</v>
      </c>
      <c r="AW77" s="379">
        <f t="shared" si="66"/>
        <v>0</v>
      </c>
      <c r="AX77" s="547">
        <f t="shared" si="83"/>
        <v>0</v>
      </c>
      <c r="AY77" s="378">
        <f t="shared" si="84"/>
        <v>0</v>
      </c>
      <c r="AZ77" s="379">
        <f t="shared" si="85"/>
        <v>0</v>
      </c>
      <c r="BA77" s="378">
        <f t="shared" si="67"/>
        <v>0</v>
      </c>
      <c r="BB77" s="378">
        <f t="shared" si="68"/>
        <v>0</v>
      </c>
      <c r="BC77" s="379">
        <f t="shared" si="69"/>
        <v>0</v>
      </c>
      <c r="BD77" s="380">
        <f t="shared" si="70"/>
        <v>0</v>
      </c>
      <c r="BE77" s="529">
        <f t="shared" si="86"/>
        <v>0</v>
      </c>
      <c r="BF77" s="386">
        <f t="shared" si="71"/>
        <v>0</v>
      </c>
      <c r="BG77" s="52">
        <f t="shared" si="87"/>
        <v>0</v>
      </c>
      <c r="BH77" s="369">
        <f t="shared" si="88"/>
        <v>0</v>
      </c>
      <c r="BI77" s="369">
        <f t="shared" si="89"/>
        <v>0</v>
      </c>
      <c r="BJ77" s="369">
        <f t="shared" si="90"/>
        <v>0</v>
      </c>
      <c r="BK77" s="369">
        <f t="shared" si="91"/>
        <v>0</v>
      </c>
      <c r="BL77" s="554">
        <f t="shared" si="92"/>
        <v>0</v>
      </c>
      <c r="BM77" s="542">
        <f t="shared" si="72"/>
        <v>0</v>
      </c>
      <c r="BN77" s="212">
        <f t="shared" si="93"/>
        <v>0</v>
      </c>
    </row>
    <row r="78" spans="1:66" hidden="1" x14ac:dyDescent="0.35">
      <c r="A78" s="253"/>
      <c r="B78" s="88">
        <v>72</v>
      </c>
      <c r="C78" s="91" t="e">
        <f>VLOOKUP(B:B,'START_LIST_JUN-ELI'!C:F,2,FALSE)</f>
        <v>#N/A</v>
      </c>
      <c r="D78" s="115" t="e">
        <f>VLOOKUP(B:B,'START_LIST_JUN-ELI'!C:F,4,FALSE)</f>
        <v>#N/A</v>
      </c>
      <c r="E78" s="354"/>
      <c r="F78" s="359"/>
      <c r="G78" s="355"/>
      <c r="H78" s="354"/>
      <c r="I78" s="359"/>
      <c r="J78" s="355"/>
      <c r="K78" s="354"/>
      <c r="L78" s="519"/>
      <c r="M78" s="356"/>
      <c r="N78" s="387">
        <f t="shared" si="52"/>
        <v>0</v>
      </c>
      <c r="O78" s="526">
        <f t="shared" si="51"/>
        <v>0</v>
      </c>
      <c r="P78" s="388">
        <f t="shared" si="53"/>
        <v>0</v>
      </c>
      <c r="Q78" s="387">
        <f t="shared" si="54"/>
        <v>0</v>
      </c>
      <c r="R78" s="527">
        <f t="shared" si="73"/>
        <v>0</v>
      </c>
      <c r="S78" s="523">
        <f t="shared" si="55"/>
        <v>0</v>
      </c>
      <c r="T78" s="378">
        <f t="shared" si="74"/>
        <v>0</v>
      </c>
      <c r="U78" s="378">
        <f t="shared" si="56"/>
        <v>0</v>
      </c>
      <c r="V78" s="379">
        <f t="shared" si="57"/>
        <v>0</v>
      </c>
      <c r="W78" s="378">
        <f t="shared" si="75"/>
        <v>0</v>
      </c>
      <c r="X78" s="378">
        <f t="shared" si="76"/>
        <v>0</v>
      </c>
      <c r="Y78" s="379">
        <f t="shared" si="77"/>
        <v>0</v>
      </c>
      <c r="Z78" s="378">
        <f t="shared" si="58"/>
        <v>0</v>
      </c>
      <c r="AA78" s="378">
        <f t="shared" si="59"/>
        <v>0</v>
      </c>
      <c r="AB78" s="379">
        <f t="shared" si="60"/>
        <v>0</v>
      </c>
      <c r="AC78" s="380">
        <f t="shared" si="78"/>
        <v>0</v>
      </c>
      <c r="AD78" s="528">
        <f t="shared" si="79"/>
        <v>0</v>
      </c>
      <c r="AE78" s="386">
        <f t="shared" si="80"/>
        <v>0</v>
      </c>
      <c r="AF78" s="362"/>
      <c r="AG78" s="359"/>
      <c r="AH78" s="355"/>
      <c r="AI78" s="354"/>
      <c r="AJ78" s="359"/>
      <c r="AK78" s="355"/>
      <c r="AL78" s="354"/>
      <c r="AM78" s="519"/>
      <c r="AN78" s="356"/>
      <c r="AO78" s="389">
        <f t="shared" si="61"/>
        <v>0</v>
      </c>
      <c r="AP78" s="526">
        <f t="shared" si="81"/>
        <v>0</v>
      </c>
      <c r="AQ78" s="523">
        <f t="shared" si="82"/>
        <v>0</v>
      </c>
      <c r="AR78" s="389">
        <f t="shared" si="62"/>
        <v>0</v>
      </c>
      <c r="AS78" s="526">
        <f t="shared" si="62"/>
        <v>0</v>
      </c>
      <c r="AT78" s="393">
        <f t="shared" si="63"/>
        <v>0</v>
      </c>
      <c r="AU78" s="547">
        <f t="shared" si="64"/>
        <v>0</v>
      </c>
      <c r="AV78" s="378">
        <f t="shared" si="65"/>
        <v>0</v>
      </c>
      <c r="AW78" s="379">
        <f t="shared" si="66"/>
        <v>0</v>
      </c>
      <c r="AX78" s="547">
        <f t="shared" si="83"/>
        <v>0</v>
      </c>
      <c r="AY78" s="378">
        <f t="shared" si="84"/>
        <v>0</v>
      </c>
      <c r="AZ78" s="379">
        <f t="shared" si="85"/>
        <v>0</v>
      </c>
      <c r="BA78" s="378">
        <f t="shared" si="67"/>
        <v>0</v>
      </c>
      <c r="BB78" s="378">
        <f t="shared" si="68"/>
        <v>0</v>
      </c>
      <c r="BC78" s="379">
        <f t="shared" si="69"/>
        <v>0</v>
      </c>
      <c r="BD78" s="380">
        <f t="shared" si="70"/>
        <v>0</v>
      </c>
      <c r="BE78" s="529">
        <f t="shared" si="86"/>
        <v>0</v>
      </c>
      <c r="BF78" s="386">
        <f t="shared" si="71"/>
        <v>0</v>
      </c>
      <c r="BG78" s="52">
        <f t="shared" si="87"/>
        <v>0</v>
      </c>
      <c r="BH78" s="369">
        <f t="shared" si="88"/>
        <v>0</v>
      </c>
      <c r="BI78" s="369">
        <f t="shared" si="89"/>
        <v>0</v>
      </c>
      <c r="BJ78" s="369">
        <f t="shared" si="90"/>
        <v>0</v>
      </c>
      <c r="BK78" s="369">
        <f t="shared" si="91"/>
        <v>0</v>
      </c>
      <c r="BL78" s="554">
        <f t="shared" si="92"/>
        <v>0</v>
      </c>
      <c r="BM78" s="542">
        <f t="shared" si="72"/>
        <v>0</v>
      </c>
      <c r="BN78" s="212">
        <f t="shared" si="93"/>
        <v>0</v>
      </c>
    </row>
    <row r="79" spans="1:66" hidden="1" x14ac:dyDescent="0.35">
      <c r="A79" s="253"/>
      <c r="B79" s="88">
        <v>73</v>
      </c>
      <c r="C79" s="91" t="e">
        <f>VLOOKUP(B:B,'START_LIST_JUN-ELI'!C:F,2,FALSE)</f>
        <v>#N/A</v>
      </c>
      <c r="D79" s="115" t="e">
        <f>VLOOKUP(B:B,'START_LIST_JUN-ELI'!C:F,4,FALSE)</f>
        <v>#N/A</v>
      </c>
      <c r="E79" s="354"/>
      <c r="F79" s="359"/>
      <c r="G79" s="355"/>
      <c r="H79" s="354"/>
      <c r="I79" s="359"/>
      <c r="J79" s="355"/>
      <c r="K79" s="354"/>
      <c r="L79" s="519"/>
      <c r="M79" s="356"/>
      <c r="N79" s="387">
        <f t="shared" si="52"/>
        <v>0</v>
      </c>
      <c r="O79" s="526">
        <f t="shared" si="51"/>
        <v>0</v>
      </c>
      <c r="P79" s="388">
        <f t="shared" si="53"/>
        <v>0</v>
      </c>
      <c r="Q79" s="387">
        <f t="shared" si="54"/>
        <v>0</v>
      </c>
      <c r="R79" s="527">
        <f t="shared" si="73"/>
        <v>0</v>
      </c>
      <c r="S79" s="523">
        <f t="shared" si="55"/>
        <v>0</v>
      </c>
      <c r="T79" s="378">
        <f t="shared" si="74"/>
        <v>0</v>
      </c>
      <c r="U79" s="378">
        <f t="shared" si="56"/>
        <v>0</v>
      </c>
      <c r="V79" s="379">
        <f t="shared" si="57"/>
        <v>0</v>
      </c>
      <c r="W79" s="378">
        <f t="shared" si="75"/>
        <v>0</v>
      </c>
      <c r="X79" s="378">
        <f t="shared" si="76"/>
        <v>0</v>
      </c>
      <c r="Y79" s="379">
        <f t="shared" si="77"/>
        <v>0</v>
      </c>
      <c r="Z79" s="378">
        <f t="shared" si="58"/>
        <v>0</v>
      </c>
      <c r="AA79" s="378">
        <f t="shared" si="59"/>
        <v>0</v>
      </c>
      <c r="AB79" s="379">
        <f t="shared" si="60"/>
        <v>0</v>
      </c>
      <c r="AC79" s="380">
        <f t="shared" si="78"/>
        <v>0</v>
      </c>
      <c r="AD79" s="528">
        <f t="shared" si="79"/>
        <v>0</v>
      </c>
      <c r="AE79" s="386">
        <f t="shared" si="80"/>
        <v>0</v>
      </c>
      <c r="AF79" s="358"/>
      <c r="AG79" s="358"/>
      <c r="AH79" s="355"/>
      <c r="AI79" s="354"/>
      <c r="AJ79" s="359"/>
      <c r="AK79" s="355"/>
      <c r="AL79" s="354"/>
      <c r="AM79" s="519"/>
      <c r="AN79" s="356"/>
      <c r="AO79" s="389">
        <f t="shared" si="61"/>
        <v>0</v>
      </c>
      <c r="AP79" s="526">
        <f t="shared" si="81"/>
        <v>0</v>
      </c>
      <c r="AQ79" s="523">
        <f t="shared" si="82"/>
        <v>0</v>
      </c>
      <c r="AR79" s="389">
        <f t="shared" si="62"/>
        <v>0</v>
      </c>
      <c r="AS79" s="526">
        <f t="shared" si="62"/>
        <v>0</v>
      </c>
      <c r="AT79" s="393">
        <f t="shared" si="63"/>
        <v>0</v>
      </c>
      <c r="AU79" s="547">
        <f t="shared" si="64"/>
        <v>0</v>
      </c>
      <c r="AV79" s="378">
        <f t="shared" si="65"/>
        <v>0</v>
      </c>
      <c r="AW79" s="379">
        <f t="shared" si="66"/>
        <v>0</v>
      </c>
      <c r="AX79" s="547">
        <f t="shared" si="83"/>
        <v>0</v>
      </c>
      <c r="AY79" s="378">
        <f t="shared" si="84"/>
        <v>0</v>
      </c>
      <c r="AZ79" s="379">
        <f t="shared" si="85"/>
        <v>0</v>
      </c>
      <c r="BA79" s="378">
        <f t="shared" si="67"/>
        <v>0</v>
      </c>
      <c r="BB79" s="378">
        <f t="shared" si="68"/>
        <v>0</v>
      </c>
      <c r="BC79" s="379">
        <f t="shared" si="69"/>
        <v>0</v>
      </c>
      <c r="BD79" s="380">
        <f t="shared" si="70"/>
        <v>0</v>
      </c>
      <c r="BE79" s="529">
        <f t="shared" si="86"/>
        <v>0</v>
      </c>
      <c r="BF79" s="386">
        <f t="shared" si="71"/>
        <v>0</v>
      </c>
      <c r="BG79" s="52">
        <f t="shared" si="87"/>
        <v>0</v>
      </c>
      <c r="BH79" s="369">
        <f t="shared" si="88"/>
        <v>0</v>
      </c>
      <c r="BI79" s="369">
        <f t="shared" si="89"/>
        <v>0</v>
      </c>
      <c r="BJ79" s="369">
        <f t="shared" si="90"/>
        <v>0</v>
      </c>
      <c r="BK79" s="369">
        <f t="shared" si="91"/>
        <v>0</v>
      </c>
      <c r="BL79" s="554">
        <f t="shared" si="92"/>
        <v>0</v>
      </c>
      <c r="BM79" s="542">
        <f t="shared" si="72"/>
        <v>0</v>
      </c>
      <c r="BN79" s="212">
        <f t="shared" si="93"/>
        <v>0</v>
      </c>
    </row>
    <row r="80" spans="1:66" hidden="1" x14ac:dyDescent="0.35">
      <c r="A80" s="253"/>
      <c r="B80" s="88">
        <v>74</v>
      </c>
      <c r="C80" s="91" t="e">
        <f>VLOOKUP(B:B,'START_LIST_JUN-ELI'!C:F,2,FALSE)</f>
        <v>#N/A</v>
      </c>
      <c r="D80" s="115" t="e">
        <f>VLOOKUP(B:B,'START_LIST_JUN-ELI'!C:F,4,FALSE)</f>
        <v>#N/A</v>
      </c>
      <c r="E80" s="354"/>
      <c r="F80" s="359"/>
      <c r="G80" s="355"/>
      <c r="H80" s="354"/>
      <c r="I80" s="359"/>
      <c r="J80" s="355"/>
      <c r="K80" s="354"/>
      <c r="L80" s="519"/>
      <c r="M80" s="356"/>
      <c r="N80" s="387">
        <f t="shared" si="52"/>
        <v>0</v>
      </c>
      <c r="O80" s="526">
        <f t="shared" si="51"/>
        <v>0</v>
      </c>
      <c r="P80" s="388">
        <f t="shared" si="53"/>
        <v>0</v>
      </c>
      <c r="Q80" s="387">
        <f t="shared" si="54"/>
        <v>0</v>
      </c>
      <c r="R80" s="527">
        <f t="shared" si="73"/>
        <v>0</v>
      </c>
      <c r="S80" s="523">
        <f t="shared" si="55"/>
        <v>0</v>
      </c>
      <c r="T80" s="378">
        <f t="shared" si="74"/>
        <v>0</v>
      </c>
      <c r="U80" s="378">
        <f t="shared" si="56"/>
        <v>0</v>
      </c>
      <c r="V80" s="379">
        <f t="shared" si="57"/>
        <v>0</v>
      </c>
      <c r="W80" s="378">
        <f t="shared" si="75"/>
        <v>0</v>
      </c>
      <c r="X80" s="378">
        <f t="shared" si="76"/>
        <v>0</v>
      </c>
      <c r="Y80" s="379">
        <f t="shared" si="77"/>
        <v>0</v>
      </c>
      <c r="Z80" s="378">
        <f t="shared" si="58"/>
        <v>0</v>
      </c>
      <c r="AA80" s="378">
        <f t="shared" si="59"/>
        <v>0</v>
      </c>
      <c r="AB80" s="379">
        <f t="shared" si="60"/>
        <v>0</v>
      </c>
      <c r="AC80" s="380">
        <f t="shared" si="78"/>
        <v>0</v>
      </c>
      <c r="AD80" s="528">
        <f t="shared" si="79"/>
        <v>0</v>
      </c>
      <c r="AE80" s="386">
        <f t="shared" si="80"/>
        <v>0</v>
      </c>
      <c r="AF80" s="555"/>
      <c r="AG80" s="535"/>
      <c r="AH80" s="355"/>
      <c r="AI80" s="354"/>
      <c r="AJ80" s="359"/>
      <c r="AK80" s="355"/>
      <c r="AL80" s="354"/>
      <c r="AM80" s="519"/>
      <c r="AN80" s="356"/>
      <c r="AO80" s="389">
        <f t="shared" si="61"/>
        <v>0</v>
      </c>
      <c r="AP80" s="526">
        <f t="shared" si="81"/>
        <v>0</v>
      </c>
      <c r="AQ80" s="523">
        <f t="shared" si="82"/>
        <v>0</v>
      </c>
      <c r="AR80" s="389">
        <f t="shared" si="62"/>
        <v>0</v>
      </c>
      <c r="AS80" s="526">
        <f t="shared" si="62"/>
        <v>0</v>
      </c>
      <c r="AT80" s="393">
        <f t="shared" si="63"/>
        <v>0</v>
      </c>
      <c r="AU80" s="547">
        <f t="shared" si="64"/>
        <v>0</v>
      </c>
      <c r="AV80" s="378">
        <f t="shared" si="65"/>
        <v>0</v>
      </c>
      <c r="AW80" s="379">
        <f t="shared" si="66"/>
        <v>0</v>
      </c>
      <c r="AX80" s="547">
        <f t="shared" si="83"/>
        <v>0</v>
      </c>
      <c r="AY80" s="378">
        <f t="shared" si="84"/>
        <v>0</v>
      </c>
      <c r="AZ80" s="379">
        <f t="shared" si="85"/>
        <v>0</v>
      </c>
      <c r="BA80" s="378">
        <f t="shared" si="67"/>
        <v>0</v>
      </c>
      <c r="BB80" s="378">
        <f t="shared" si="68"/>
        <v>0</v>
      </c>
      <c r="BC80" s="379">
        <f t="shared" si="69"/>
        <v>0</v>
      </c>
      <c r="BD80" s="380">
        <f t="shared" si="70"/>
        <v>0</v>
      </c>
      <c r="BE80" s="529">
        <f t="shared" si="86"/>
        <v>0</v>
      </c>
      <c r="BF80" s="386">
        <f t="shared" si="71"/>
        <v>0</v>
      </c>
      <c r="BG80" s="52">
        <f t="shared" si="87"/>
        <v>0</v>
      </c>
      <c r="BH80" s="369">
        <f t="shared" si="88"/>
        <v>0</v>
      </c>
      <c r="BI80" s="369">
        <f t="shared" si="89"/>
        <v>0</v>
      </c>
      <c r="BJ80" s="369">
        <f t="shared" si="90"/>
        <v>0</v>
      </c>
      <c r="BK80" s="369">
        <f t="shared" si="91"/>
        <v>0</v>
      </c>
      <c r="BL80" s="554">
        <f t="shared" si="92"/>
        <v>0</v>
      </c>
      <c r="BM80" s="542">
        <f t="shared" si="72"/>
        <v>0</v>
      </c>
      <c r="BN80" s="212">
        <f t="shared" si="93"/>
        <v>0</v>
      </c>
    </row>
    <row r="81" spans="1:66" hidden="1" x14ac:dyDescent="0.35">
      <c r="A81" s="253"/>
      <c r="B81" s="88">
        <v>75</v>
      </c>
      <c r="C81" s="91" t="e">
        <f>VLOOKUP(B:B,'START_LIST_JUN-ELI'!C:F,2,FALSE)</f>
        <v>#N/A</v>
      </c>
      <c r="D81" s="115" t="e">
        <f>VLOOKUP(B:B,'START_LIST_JUN-ELI'!C:F,4,FALSE)</f>
        <v>#N/A</v>
      </c>
      <c r="E81" s="354"/>
      <c r="F81" s="359"/>
      <c r="G81" s="355"/>
      <c r="H81" s="354"/>
      <c r="I81" s="359"/>
      <c r="J81" s="355"/>
      <c r="K81" s="354"/>
      <c r="L81" s="519"/>
      <c r="M81" s="356"/>
      <c r="N81" s="387">
        <f t="shared" si="52"/>
        <v>0</v>
      </c>
      <c r="O81" s="526">
        <f t="shared" si="51"/>
        <v>0</v>
      </c>
      <c r="P81" s="388">
        <f t="shared" si="53"/>
        <v>0</v>
      </c>
      <c r="Q81" s="387">
        <f t="shared" si="54"/>
        <v>0</v>
      </c>
      <c r="R81" s="527">
        <f t="shared" si="73"/>
        <v>0</v>
      </c>
      <c r="S81" s="523">
        <f t="shared" si="55"/>
        <v>0</v>
      </c>
      <c r="T81" s="378">
        <f t="shared" si="74"/>
        <v>0</v>
      </c>
      <c r="U81" s="378">
        <f t="shared" si="56"/>
        <v>0</v>
      </c>
      <c r="V81" s="379">
        <f t="shared" si="57"/>
        <v>0</v>
      </c>
      <c r="W81" s="378">
        <f t="shared" si="75"/>
        <v>0</v>
      </c>
      <c r="X81" s="378">
        <f t="shared" si="76"/>
        <v>0</v>
      </c>
      <c r="Y81" s="379">
        <f t="shared" si="77"/>
        <v>0</v>
      </c>
      <c r="Z81" s="378">
        <f t="shared" si="58"/>
        <v>0</v>
      </c>
      <c r="AA81" s="378">
        <f t="shared" si="59"/>
        <v>0</v>
      </c>
      <c r="AB81" s="379">
        <f t="shared" si="60"/>
        <v>0</v>
      </c>
      <c r="AC81" s="380">
        <f t="shared" si="78"/>
        <v>0</v>
      </c>
      <c r="AD81" s="528">
        <f t="shared" si="79"/>
        <v>0</v>
      </c>
      <c r="AE81" s="386">
        <f t="shared" si="80"/>
        <v>0</v>
      </c>
      <c r="AF81" s="555"/>
      <c r="AG81" s="535"/>
      <c r="AH81" s="355"/>
      <c r="AI81" s="354"/>
      <c r="AJ81" s="359"/>
      <c r="AK81" s="355"/>
      <c r="AL81" s="354"/>
      <c r="AM81" s="519"/>
      <c r="AN81" s="356"/>
      <c r="AO81" s="389">
        <f t="shared" si="61"/>
        <v>0</v>
      </c>
      <c r="AP81" s="526">
        <f t="shared" si="81"/>
        <v>0</v>
      </c>
      <c r="AQ81" s="523">
        <f t="shared" si="82"/>
        <v>0</v>
      </c>
      <c r="AR81" s="389">
        <f t="shared" si="62"/>
        <v>0</v>
      </c>
      <c r="AS81" s="526">
        <f t="shared" si="62"/>
        <v>0</v>
      </c>
      <c r="AT81" s="393">
        <f t="shared" si="63"/>
        <v>0</v>
      </c>
      <c r="AU81" s="547">
        <f t="shared" si="64"/>
        <v>0</v>
      </c>
      <c r="AV81" s="378">
        <f t="shared" si="65"/>
        <v>0</v>
      </c>
      <c r="AW81" s="379">
        <f t="shared" si="66"/>
        <v>0</v>
      </c>
      <c r="AX81" s="547">
        <f t="shared" si="83"/>
        <v>0</v>
      </c>
      <c r="AY81" s="378">
        <f t="shared" si="84"/>
        <v>0</v>
      </c>
      <c r="AZ81" s="379">
        <f t="shared" si="85"/>
        <v>0</v>
      </c>
      <c r="BA81" s="378">
        <f t="shared" si="67"/>
        <v>0</v>
      </c>
      <c r="BB81" s="378">
        <f t="shared" si="68"/>
        <v>0</v>
      </c>
      <c r="BC81" s="379">
        <f t="shared" si="69"/>
        <v>0</v>
      </c>
      <c r="BD81" s="380">
        <f t="shared" si="70"/>
        <v>0</v>
      </c>
      <c r="BE81" s="529">
        <f t="shared" si="86"/>
        <v>0</v>
      </c>
      <c r="BF81" s="386">
        <f t="shared" si="71"/>
        <v>0</v>
      </c>
      <c r="BG81" s="52">
        <f t="shared" si="87"/>
        <v>0</v>
      </c>
      <c r="BH81" s="369">
        <f t="shared" si="88"/>
        <v>0</v>
      </c>
      <c r="BI81" s="369">
        <f t="shared" si="89"/>
        <v>0</v>
      </c>
      <c r="BJ81" s="369">
        <f t="shared" si="90"/>
        <v>0</v>
      </c>
      <c r="BK81" s="369">
        <f t="shared" si="91"/>
        <v>0</v>
      </c>
      <c r="BL81" s="554">
        <f t="shared" si="92"/>
        <v>0</v>
      </c>
      <c r="BM81" s="542">
        <f t="shared" si="72"/>
        <v>0</v>
      </c>
      <c r="BN81" s="212">
        <f t="shared" si="93"/>
        <v>0</v>
      </c>
    </row>
    <row r="82" spans="1:66" hidden="1" x14ac:dyDescent="0.35">
      <c r="A82" s="253"/>
      <c r="B82" s="88">
        <v>76</v>
      </c>
      <c r="C82" s="91" t="e">
        <f>VLOOKUP(B:B,'START_LIST_JUN-ELI'!C:F,2,FALSE)</f>
        <v>#N/A</v>
      </c>
      <c r="D82" s="115" t="e">
        <f>VLOOKUP(B:B,'START_LIST_JUN-ELI'!C:F,4,FALSE)</f>
        <v>#N/A</v>
      </c>
      <c r="E82" s="354"/>
      <c r="F82" s="359"/>
      <c r="G82" s="355"/>
      <c r="H82" s="354"/>
      <c r="I82" s="359"/>
      <c r="J82" s="355"/>
      <c r="K82" s="354"/>
      <c r="L82" s="519"/>
      <c r="M82" s="356"/>
      <c r="N82" s="387">
        <f t="shared" si="52"/>
        <v>0</v>
      </c>
      <c r="O82" s="526">
        <f t="shared" si="51"/>
        <v>0</v>
      </c>
      <c r="P82" s="388">
        <f t="shared" si="53"/>
        <v>0</v>
      </c>
      <c r="Q82" s="387">
        <f t="shared" si="54"/>
        <v>0</v>
      </c>
      <c r="R82" s="527">
        <f t="shared" si="73"/>
        <v>0</v>
      </c>
      <c r="S82" s="523">
        <f t="shared" si="55"/>
        <v>0</v>
      </c>
      <c r="T82" s="378">
        <f t="shared" si="74"/>
        <v>0</v>
      </c>
      <c r="U82" s="378">
        <f t="shared" si="56"/>
        <v>0</v>
      </c>
      <c r="V82" s="379">
        <f t="shared" si="57"/>
        <v>0</v>
      </c>
      <c r="W82" s="378">
        <f t="shared" si="75"/>
        <v>0</v>
      </c>
      <c r="X82" s="378">
        <f t="shared" si="76"/>
        <v>0</v>
      </c>
      <c r="Y82" s="379">
        <f t="shared" si="77"/>
        <v>0</v>
      </c>
      <c r="Z82" s="378">
        <f t="shared" si="58"/>
        <v>0</v>
      </c>
      <c r="AA82" s="378">
        <f t="shared" si="59"/>
        <v>0</v>
      </c>
      <c r="AB82" s="379">
        <f t="shared" si="60"/>
        <v>0</v>
      </c>
      <c r="AC82" s="380">
        <f t="shared" si="78"/>
        <v>0</v>
      </c>
      <c r="AD82" s="528">
        <f t="shared" si="79"/>
        <v>0</v>
      </c>
      <c r="AE82" s="386">
        <f t="shared" si="80"/>
        <v>0</v>
      </c>
      <c r="AF82" s="362"/>
      <c r="AG82" s="359"/>
      <c r="AH82" s="355"/>
      <c r="AI82" s="354"/>
      <c r="AJ82" s="359"/>
      <c r="AK82" s="355"/>
      <c r="AL82" s="354"/>
      <c r="AM82" s="519"/>
      <c r="AN82" s="356"/>
      <c r="AO82" s="389">
        <f t="shared" si="61"/>
        <v>0</v>
      </c>
      <c r="AP82" s="526">
        <f t="shared" si="81"/>
        <v>0</v>
      </c>
      <c r="AQ82" s="523">
        <f t="shared" si="82"/>
        <v>0</v>
      </c>
      <c r="AR82" s="389">
        <f t="shared" si="62"/>
        <v>0</v>
      </c>
      <c r="AS82" s="526">
        <f t="shared" si="62"/>
        <v>0</v>
      </c>
      <c r="AT82" s="393">
        <f t="shared" si="63"/>
        <v>0</v>
      </c>
      <c r="AU82" s="547">
        <f t="shared" si="64"/>
        <v>0</v>
      </c>
      <c r="AV82" s="378">
        <f t="shared" si="65"/>
        <v>0</v>
      </c>
      <c r="AW82" s="379">
        <f t="shared" si="66"/>
        <v>0</v>
      </c>
      <c r="AX82" s="547">
        <f t="shared" si="83"/>
        <v>0</v>
      </c>
      <c r="AY82" s="378">
        <f t="shared" si="84"/>
        <v>0</v>
      </c>
      <c r="AZ82" s="379">
        <f t="shared" si="85"/>
        <v>0</v>
      </c>
      <c r="BA82" s="378">
        <f t="shared" si="67"/>
        <v>0</v>
      </c>
      <c r="BB82" s="378">
        <f t="shared" si="68"/>
        <v>0</v>
      </c>
      <c r="BC82" s="379">
        <f t="shared" si="69"/>
        <v>0</v>
      </c>
      <c r="BD82" s="380">
        <f t="shared" si="70"/>
        <v>0</v>
      </c>
      <c r="BE82" s="529">
        <f t="shared" si="86"/>
        <v>0</v>
      </c>
      <c r="BF82" s="386">
        <f t="shared" si="71"/>
        <v>0</v>
      </c>
      <c r="BG82" s="52">
        <f t="shared" si="87"/>
        <v>0</v>
      </c>
      <c r="BH82" s="369">
        <f t="shared" si="88"/>
        <v>0</v>
      </c>
      <c r="BI82" s="369">
        <f t="shared" si="89"/>
        <v>0</v>
      </c>
      <c r="BJ82" s="369">
        <f t="shared" si="90"/>
        <v>0</v>
      </c>
      <c r="BK82" s="369">
        <f t="shared" si="91"/>
        <v>0</v>
      </c>
      <c r="BL82" s="554">
        <f t="shared" si="92"/>
        <v>0</v>
      </c>
      <c r="BM82" s="542">
        <f t="shared" si="72"/>
        <v>0</v>
      </c>
      <c r="BN82" s="212">
        <f t="shared" si="93"/>
        <v>0</v>
      </c>
    </row>
    <row r="83" spans="1:66" hidden="1" x14ac:dyDescent="0.35">
      <c r="A83" s="253"/>
      <c r="B83" s="88">
        <v>77</v>
      </c>
      <c r="C83" s="91" t="e">
        <f>VLOOKUP(B:B,'START_LIST_JUN-ELI'!C:F,2,FALSE)</f>
        <v>#N/A</v>
      </c>
      <c r="D83" s="115" t="e">
        <f>VLOOKUP(B:B,'START_LIST_JUN-ELI'!C:F,4,FALSE)</f>
        <v>#N/A</v>
      </c>
      <c r="E83" s="354"/>
      <c r="F83" s="359"/>
      <c r="G83" s="355"/>
      <c r="H83" s="354"/>
      <c r="I83" s="359"/>
      <c r="J83" s="355"/>
      <c r="K83" s="354"/>
      <c r="L83" s="519"/>
      <c r="M83" s="356"/>
      <c r="N83" s="387">
        <f t="shared" si="52"/>
        <v>0</v>
      </c>
      <c r="O83" s="526">
        <f t="shared" si="51"/>
        <v>0</v>
      </c>
      <c r="P83" s="388">
        <f t="shared" si="53"/>
        <v>0</v>
      </c>
      <c r="Q83" s="387">
        <f t="shared" si="54"/>
        <v>0</v>
      </c>
      <c r="R83" s="527">
        <f t="shared" si="73"/>
        <v>0</v>
      </c>
      <c r="S83" s="523">
        <f t="shared" si="55"/>
        <v>0</v>
      </c>
      <c r="T83" s="378">
        <f t="shared" si="74"/>
        <v>0</v>
      </c>
      <c r="U83" s="378">
        <f t="shared" si="56"/>
        <v>0</v>
      </c>
      <c r="V83" s="379">
        <f t="shared" si="57"/>
        <v>0</v>
      </c>
      <c r="W83" s="378">
        <f t="shared" si="75"/>
        <v>0</v>
      </c>
      <c r="X83" s="378">
        <f t="shared" si="76"/>
        <v>0</v>
      </c>
      <c r="Y83" s="379">
        <f t="shared" si="77"/>
        <v>0</v>
      </c>
      <c r="Z83" s="378">
        <f t="shared" si="58"/>
        <v>0</v>
      </c>
      <c r="AA83" s="378">
        <f t="shared" si="59"/>
        <v>0</v>
      </c>
      <c r="AB83" s="379">
        <f t="shared" si="60"/>
        <v>0</v>
      </c>
      <c r="AC83" s="380">
        <f t="shared" si="78"/>
        <v>0</v>
      </c>
      <c r="AD83" s="528">
        <f t="shared" si="79"/>
        <v>0</v>
      </c>
      <c r="AE83" s="386">
        <f t="shared" si="80"/>
        <v>0</v>
      </c>
      <c r="AF83" s="359"/>
      <c r="AG83" s="359"/>
      <c r="AH83" s="355"/>
      <c r="AI83" s="354"/>
      <c r="AJ83" s="359"/>
      <c r="AK83" s="355"/>
      <c r="AL83" s="354"/>
      <c r="AM83" s="519"/>
      <c r="AN83" s="356"/>
      <c r="AO83" s="389">
        <f t="shared" si="61"/>
        <v>0</v>
      </c>
      <c r="AP83" s="526">
        <f t="shared" si="81"/>
        <v>0</v>
      </c>
      <c r="AQ83" s="523">
        <f t="shared" si="82"/>
        <v>0</v>
      </c>
      <c r="AR83" s="389">
        <f t="shared" si="62"/>
        <v>0</v>
      </c>
      <c r="AS83" s="526">
        <f t="shared" si="62"/>
        <v>0</v>
      </c>
      <c r="AT83" s="393">
        <f t="shared" si="63"/>
        <v>0</v>
      </c>
      <c r="AU83" s="547">
        <f t="shared" si="64"/>
        <v>0</v>
      </c>
      <c r="AV83" s="378">
        <f t="shared" si="65"/>
        <v>0</v>
      </c>
      <c r="AW83" s="379">
        <f t="shared" si="66"/>
        <v>0</v>
      </c>
      <c r="AX83" s="547">
        <f t="shared" si="83"/>
        <v>0</v>
      </c>
      <c r="AY83" s="378">
        <f t="shared" si="84"/>
        <v>0</v>
      </c>
      <c r="AZ83" s="379">
        <f t="shared" si="85"/>
        <v>0</v>
      </c>
      <c r="BA83" s="378">
        <f t="shared" si="67"/>
        <v>0</v>
      </c>
      <c r="BB83" s="378">
        <f t="shared" si="68"/>
        <v>0</v>
      </c>
      <c r="BC83" s="379">
        <f t="shared" si="69"/>
        <v>0</v>
      </c>
      <c r="BD83" s="380">
        <f t="shared" si="70"/>
        <v>0</v>
      </c>
      <c r="BE83" s="529">
        <f t="shared" si="86"/>
        <v>0</v>
      </c>
      <c r="BF83" s="386">
        <f t="shared" si="71"/>
        <v>0</v>
      </c>
      <c r="BG83" s="52">
        <f t="shared" si="87"/>
        <v>0</v>
      </c>
      <c r="BH83" s="369">
        <f t="shared" si="88"/>
        <v>0</v>
      </c>
      <c r="BI83" s="369">
        <f t="shared" si="89"/>
        <v>0</v>
      </c>
      <c r="BJ83" s="369">
        <f t="shared" si="90"/>
        <v>0</v>
      </c>
      <c r="BK83" s="369">
        <f t="shared" si="91"/>
        <v>0</v>
      </c>
      <c r="BL83" s="554">
        <f t="shared" si="92"/>
        <v>0</v>
      </c>
      <c r="BM83" s="542">
        <f t="shared" si="72"/>
        <v>0</v>
      </c>
      <c r="BN83" s="212">
        <f t="shared" si="93"/>
        <v>0</v>
      </c>
    </row>
    <row r="84" spans="1:66" hidden="1" x14ac:dyDescent="0.35">
      <c r="A84" s="253"/>
      <c r="B84" s="88">
        <v>78</v>
      </c>
      <c r="C84" s="91" t="e">
        <f>VLOOKUP(B:B,'START_LIST_JUN-ELI'!C:F,2,FALSE)</f>
        <v>#N/A</v>
      </c>
      <c r="D84" s="115" t="e">
        <f>VLOOKUP(B:B,'START_LIST_JUN-ELI'!C:F,4,FALSE)</f>
        <v>#N/A</v>
      </c>
      <c r="E84" s="354"/>
      <c r="F84" s="359"/>
      <c r="G84" s="355"/>
      <c r="H84" s="354"/>
      <c r="I84" s="359"/>
      <c r="J84" s="355"/>
      <c r="K84" s="354"/>
      <c r="L84" s="519"/>
      <c r="M84" s="356"/>
      <c r="N84" s="387">
        <f t="shared" si="52"/>
        <v>0</v>
      </c>
      <c r="O84" s="526">
        <f t="shared" si="51"/>
        <v>0</v>
      </c>
      <c r="P84" s="388">
        <f t="shared" si="53"/>
        <v>0</v>
      </c>
      <c r="Q84" s="387">
        <f t="shared" si="54"/>
        <v>0</v>
      </c>
      <c r="R84" s="527">
        <f t="shared" si="73"/>
        <v>0</v>
      </c>
      <c r="S84" s="523">
        <f t="shared" si="55"/>
        <v>0</v>
      </c>
      <c r="T84" s="378">
        <f t="shared" si="74"/>
        <v>0</v>
      </c>
      <c r="U84" s="378">
        <f t="shared" si="56"/>
        <v>0</v>
      </c>
      <c r="V84" s="379">
        <f t="shared" si="57"/>
        <v>0</v>
      </c>
      <c r="W84" s="378">
        <f t="shared" si="75"/>
        <v>0</v>
      </c>
      <c r="X84" s="378">
        <f t="shared" si="76"/>
        <v>0</v>
      </c>
      <c r="Y84" s="379">
        <f t="shared" si="77"/>
        <v>0</v>
      </c>
      <c r="Z84" s="378">
        <f t="shared" si="58"/>
        <v>0</v>
      </c>
      <c r="AA84" s="378">
        <f t="shared" si="59"/>
        <v>0</v>
      </c>
      <c r="AB84" s="379">
        <f t="shared" si="60"/>
        <v>0</v>
      </c>
      <c r="AC84" s="380">
        <f t="shared" si="78"/>
        <v>0</v>
      </c>
      <c r="AD84" s="528">
        <f t="shared" si="79"/>
        <v>0</v>
      </c>
      <c r="AE84" s="386">
        <f t="shared" si="80"/>
        <v>0</v>
      </c>
      <c r="AF84" s="359"/>
      <c r="AG84" s="359"/>
      <c r="AH84" s="355"/>
      <c r="AI84" s="354"/>
      <c r="AJ84" s="359"/>
      <c r="AK84" s="355"/>
      <c r="AL84" s="354"/>
      <c r="AM84" s="519"/>
      <c r="AN84" s="356"/>
      <c r="AO84" s="389">
        <f t="shared" si="61"/>
        <v>0</v>
      </c>
      <c r="AP84" s="526">
        <f t="shared" si="81"/>
        <v>0</v>
      </c>
      <c r="AQ84" s="523">
        <f t="shared" si="82"/>
        <v>0</v>
      </c>
      <c r="AR84" s="389">
        <f t="shared" si="62"/>
        <v>0</v>
      </c>
      <c r="AS84" s="526">
        <f t="shared" si="62"/>
        <v>0</v>
      </c>
      <c r="AT84" s="393">
        <f t="shared" si="63"/>
        <v>0</v>
      </c>
      <c r="AU84" s="547">
        <f t="shared" si="64"/>
        <v>0</v>
      </c>
      <c r="AV84" s="378">
        <f t="shared" si="65"/>
        <v>0</v>
      </c>
      <c r="AW84" s="379">
        <f t="shared" si="66"/>
        <v>0</v>
      </c>
      <c r="AX84" s="547">
        <f t="shared" si="83"/>
        <v>0</v>
      </c>
      <c r="AY84" s="378">
        <f t="shared" si="84"/>
        <v>0</v>
      </c>
      <c r="AZ84" s="379">
        <f t="shared" si="85"/>
        <v>0</v>
      </c>
      <c r="BA84" s="378">
        <f t="shared" si="67"/>
        <v>0</v>
      </c>
      <c r="BB84" s="378">
        <f t="shared" si="68"/>
        <v>0</v>
      </c>
      <c r="BC84" s="379">
        <f t="shared" si="69"/>
        <v>0</v>
      </c>
      <c r="BD84" s="380">
        <f t="shared" si="70"/>
        <v>0</v>
      </c>
      <c r="BE84" s="529">
        <f t="shared" si="86"/>
        <v>0</v>
      </c>
      <c r="BF84" s="386">
        <f t="shared" si="71"/>
        <v>0</v>
      </c>
      <c r="BG84" s="52">
        <f t="shared" si="87"/>
        <v>0</v>
      </c>
      <c r="BH84" s="369">
        <f t="shared" si="88"/>
        <v>0</v>
      </c>
      <c r="BI84" s="369">
        <f t="shared" si="89"/>
        <v>0</v>
      </c>
      <c r="BJ84" s="369">
        <f t="shared" si="90"/>
        <v>0</v>
      </c>
      <c r="BK84" s="369">
        <f t="shared" si="91"/>
        <v>0</v>
      </c>
      <c r="BL84" s="554">
        <f t="shared" si="92"/>
        <v>0</v>
      </c>
      <c r="BM84" s="542">
        <f t="shared" si="72"/>
        <v>0</v>
      </c>
      <c r="BN84" s="212">
        <f t="shared" si="93"/>
        <v>0</v>
      </c>
    </row>
    <row r="85" spans="1:66" hidden="1" x14ac:dyDescent="0.35">
      <c r="A85" s="253"/>
      <c r="B85" s="88">
        <v>79</v>
      </c>
      <c r="C85" s="91" t="e">
        <f>VLOOKUP(B:B,'START_LIST_JUN-ELI'!C:F,2,FALSE)</f>
        <v>#N/A</v>
      </c>
      <c r="D85" s="115" t="e">
        <f>VLOOKUP(B:B,'START_LIST_JUN-ELI'!C:F,4,FALSE)</f>
        <v>#N/A</v>
      </c>
      <c r="E85" s="354"/>
      <c r="F85" s="359"/>
      <c r="G85" s="355"/>
      <c r="H85" s="354"/>
      <c r="I85" s="359"/>
      <c r="J85" s="355"/>
      <c r="K85" s="354"/>
      <c r="L85" s="519"/>
      <c r="M85" s="356"/>
      <c r="N85" s="387">
        <f t="shared" si="52"/>
        <v>0</v>
      </c>
      <c r="O85" s="526">
        <f t="shared" si="51"/>
        <v>0</v>
      </c>
      <c r="P85" s="388">
        <f t="shared" si="53"/>
        <v>0</v>
      </c>
      <c r="Q85" s="387">
        <f t="shared" si="54"/>
        <v>0</v>
      </c>
      <c r="R85" s="527">
        <f t="shared" si="73"/>
        <v>0</v>
      </c>
      <c r="S85" s="523">
        <f t="shared" si="55"/>
        <v>0</v>
      </c>
      <c r="T85" s="378">
        <f t="shared" si="74"/>
        <v>0</v>
      </c>
      <c r="U85" s="378">
        <f t="shared" si="56"/>
        <v>0</v>
      </c>
      <c r="V85" s="379">
        <f t="shared" si="57"/>
        <v>0</v>
      </c>
      <c r="W85" s="378">
        <f t="shared" si="75"/>
        <v>0</v>
      </c>
      <c r="X85" s="378">
        <f t="shared" si="76"/>
        <v>0</v>
      </c>
      <c r="Y85" s="379">
        <f t="shared" si="77"/>
        <v>0</v>
      </c>
      <c r="Z85" s="378">
        <f t="shared" si="58"/>
        <v>0</v>
      </c>
      <c r="AA85" s="378">
        <f t="shared" si="59"/>
        <v>0</v>
      </c>
      <c r="AB85" s="379">
        <f t="shared" si="60"/>
        <v>0</v>
      </c>
      <c r="AC85" s="380">
        <f t="shared" si="78"/>
        <v>0</v>
      </c>
      <c r="AD85" s="528">
        <f t="shared" si="79"/>
        <v>0</v>
      </c>
      <c r="AE85" s="386">
        <f t="shared" si="80"/>
        <v>0</v>
      </c>
      <c r="AF85" s="359"/>
      <c r="AG85" s="359"/>
      <c r="AH85" s="355"/>
      <c r="AI85" s="354"/>
      <c r="AJ85" s="359"/>
      <c r="AK85" s="355"/>
      <c r="AL85" s="354"/>
      <c r="AM85" s="519"/>
      <c r="AN85" s="356"/>
      <c r="AO85" s="389">
        <f t="shared" si="61"/>
        <v>0</v>
      </c>
      <c r="AP85" s="526">
        <f t="shared" si="81"/>
        <v>0</v>
      </c>
      <c r="AQ85" s="523">
        <f t="shared" si="82"/>
        <v>0</v>
      </c>
      <c r="AR85" s="389">
        <f t="shared" si="62"/>
        <v>0</v>
      </c>
      <c r="AS85" s="526">
        <f t="shared" si="62"/>
        <v>0</v>
      </c>
      <c r="AT85" s="393">
        <f t="shared" si="63"/>
        <v>0</v>
      </c>
      <c r="AU85" s="547">
        <f t="shared" si="64"/>
        <v>0</v>
      </c>
      <c r="AV85" s="378">
        <f t="shared" si="65"/>
        <v>0</v>
      </c>
      <c r="AW85" s="379">
        <f t="shared" si="66"/>
        <v>0</v>
      </c>
      <c r="AX85" s="547">
        <f t="shared" si="83"/>
        <v>0</v>
      </c>
      <c r="AY85" s="378">
        <f t="shared" si="84"/>
        <v>0</v>
      </c>
      <c r="AZ85" s="379">
        <f t="shared" si="85"/>
        <v>0</v>
      </c>
      <c r="BA85" s="378">
        <f t="shared" si="67"/>
        <v>0</v>
      </c>
      <c r="BB85" s="378">
        <f t="shared" si="68"/>
        <v>0</v>
      </c>
      <c r="BC85" s="379">
        <f t="shared" si="69"/>
        <v>0</v>
      </c>
      <c r="BD85" s="380">
        <f t="shared" si="70"/>
        <v>0</v>
      </c>
      <c r="BE85" s="529">
        <f t="shared" si="86"/>
        <v>0</v>
      </c>
      <c r="BF85" s="386">
        <f t="shared" si="71"/>
        <v>0</v>
      </c>
      <c r="BG85" s="52">
        <f t="shared" si="87"/>
        <v>0</v>
      </c>
      <c r="BH85" s="369">
        <f t="shared" si="88"/>
        <v>0</v>
      </c>
      <c r="BI85" s="369">
        <f t="shared" si="89"/>
        <v>0</v>
      </c>
      <c r="BJ85" s="369">
        <f t="shared" si="90"/>
        <v>0</v>
      </c>
      <c r="BK85" s="369">
        <f t="shared" si="91"/>
        <v>0</v>
      </c>
      <c r="BL85" s="554">
        <f t="shared" si="92"/>
        <v>0</v>
      </c>
      <c r="BM85" s="542">
        <f t="shared" si="72"/>
        <v>0</v>
      </c>
      <c r="BN85" s="212">
        <f t="shared" si="93"/>
        <v>0</v>
      </c>
    </row>
    <row r="86" spans="1:66" hidden="1" x14ac:dyDescent="0.35">
      <c r="A86" s="253"/>
      <c r="B86" s="88">
        <v>80</v>
      </c>
      <c r="C86" s="91" t="e">
        <f>VLOOKUP(B:B,'START_LIST_JUN-ELI'!C:F,2,FALSE)</f>
        <v>#N/A</v>
      </c>
      <c r="D86" s="115" t="e">
        <f>VLOOKUP(B:B,'START_LIST_JUN-ELI'!C:F,4,FALSE)</f>
        <v>#N/A</v>
      </c>
      <c r="E86" s="354"/>
      <c r="F86" s="359"/>
      <c r="G86" s="355"/>
      <c r="H86" s="354"/>
      <c r="I86" s="359"/>
      <c r="J86" s="355"/>
      <c r="K86" s="354"/>
      <c r="L86" s="519"/>
      <c r="M86" s="356"/>
      <c r="N86" s="387">
        <f t="shared" si="52"/>
        <v>0</v>
      </c>
      <c r="O86" s="526">
        <f t="shared" si="51"/>
        <v>0</v>
      </c>
      <c r="P86" s="388">
        <f t="shared" si="53"/>
        <v>0</v>
      </c>
      <c r="Q86" s="387">
        <f t="shared" si="54"/>
        <v>0</v>
      </c>
      <c r="R86" s="527">
        <f t="shared" si="73"/>
        <v>0</v>
      </c>
      <c r="S86" s="523">
        <f t="shared" si="55"/>
        <v>0</v>
      </c>
      <c r="T86" s="378">
        <f t="shared" si="74"/>
        <v>0</v>
      </c>
      <c r="U86" s="378">
        <f t="shared" si="56"/>
        <v>0</v>
      </c>
      <c r="V86" s="379">
        <f t="shared" si="57"/>
        <v>0</v>
      </c>
      <c r="W86" s="378">
        <f t="shared" si="75"/>
        <v>0</v>
      </c>
      <c r="X86" s="378">
        <f t="shared" si="76"/>
        <v>0</v>
      </c>
      <c r="Y86" s="379">
        <f t="shared" si="77"/>
        <v>0</v>
      </c>
      <c r="Z86" s="378">
        <f t="shared" si="58"/>
        <v>0</v>
      </c>
      <c r="AA86" s="378">
        <f t="shared" si="59"/>
        <v>0</v>
      </c>
      <c r="AB86" s="379">
        <f t="shared" si="60"/>
        <v>0</v>
      </c>
      <c r="AC86" s="380">
        <f t="shared" si="78"/>
        <v>0</v>
      </c>
      <c r="AD86" s="528">
        <f t="shared" si="79"/>
        <v>0</v>
      </c>
      <c r="AE86" s="386">
        <f t="shared" si="80"/>
        <v>0</v>
      </c>
      <c r="AF86" s="359"/>
      <c r="AG86" s="359"/>
      <c r="AH86" s="355"/>
      <c r="AI86" s="354"/>
      <c r="AJ86" s="359"/>
      <c r="AK86" s="355"/>
      <c r="AL86" s="354"/>
      <c r="AM86" s="519"/>
      <c r="AN86" s="356"/>
      <c r="AO86" s="389">
        <f t="shared" si="61"/>
        <v>0</v>
      </c>
      <c r="AP86" s="526">
        <f t="shared" si="81"/>
        <v>0</v>
      </c>
      <c r="AQ86" s="523">
        <f t="shared" si="82"/>
        <v>0</v>
      </c>
      <c r="AR86" s="389">
        <f t="shared" si="62"/>
        <v>0</v>
      </c>
      <c r="AS86" s="526">
        <f t="shared" si="62"/>
        <v>0</v>
      </c>
      <c r="AT86" s="393">
        <f t="shared" si="63"/>
        <v>0</v>
      </c>
      <c r="AU86" s="547">
        <f t="shared" si="64"/>
        <v>0</v>
      </c>
      <c r="AV86" s="378">
        <f t="shared" si="65"/>
        <v>0</v>
      </c>
      <c r="AW86" s="379">
        <f t="shared" si="66"/>
        <v>0</v>
      </c>
      <c r="AX86" s="547">
        <f t="shared" si="83"/>
        <v>0</v>
      </c>
      <c r="AY86" s="378">
        <f t="shared" si="84"/>
        <v>0</v>
      </c>
      <c r="AZ86" s="379">
        <f t="shared" si="85"/>
        <v>0</v>
      </c>
      <c r="BA86" s="378">
        <f t="shared" si="67"/>
        <v>0</v>
      </c>
      <c r="BB86" s="378">
        <f t="shared" si="68"/>
        <v>0</v>
      </c>
      <c r="BC86" s="379">
        <f t="shared" si="69"/>
        <v>0</v>
      </c>
      <c r="BD86" s="380">
        <f t="shared" si="70"/>
        <v>0</v>
      </c>
      <c r="BE86" s="529">
        <f t="shared" si="86"/>
        <v>0</v>
      </c>
      <c r="BF86" s="386">
        <f t="shared" si="71"/>
        <v>0</v>
      </c>
      <c r="BG86" s="52">
        <f t="shared" si="87"/>
        <v>0</v>
      </c>
      <c r="BH86" s="369">
        <f t="shared" si="88"/>
        <v>0</v>
      </c>
      <c r="BI86" s="369">
        <f t="shared" si="89"/>
        <v>0</v>
      </c>
      <c r="BJ86" s="369">
        <f t="shared" si="90"/>
        <v>0</v>
      </c>
      <c r="BK86" s="369">
        <f t="shared" si="91"/>
        <v>0</v>
      </c>
      <c r="BL86" s="554">
        <f t="shared" si="92"/>
        <v>0</v>
      </c>
      <c r="BM86" s="542">
        <f t="shared" si="72"/>
        <v>0</v>
      </c>
      <c r="BN86" s="212">
        <f t="shared" si="93"/>
        <v>0</v>
      </c>
    </row>
    <row r="87" spans="1:66" hidden="1" x14ac:dyDescent="0.35">
      <c r="A87" s="253"/>
      <c r="B87" s="88">
        <v>81</v>
      </c>
      <c r="C87" s="91" t="e">
        <f>VLOOKUP(B:B,'START_LIST_JUN-ELI'!C:F,2,FALSE)</f>
        <v>#N/A</v>
      </c>
      <c r="D87" s="115" t="e">
        <f>VLOOKUP(B:B,'START_LIST_JUN-ELI'!C:F,4,FALSE)</f>
        <v>#N/A</v>
      </c>
      <c r="E87" s="354"/>
      <c r="F87" s="359"/>
      <c r="G87" s="355"/>
      <c r="H87" s="354"/>
      <c r="I87" s="359"/>
      <c r="J87" s="355"/>
      <c r="K87" s="354"/>
      <c r="L87" s="519"/>
      <c r="M87" s="356"/>
      <c r="N87" s="387">
        <f t="shared" si="52"/>
        <v>0</v>
      </c>
      <c r="O87" s="526">
        <f t="shared" si="51"/>
        <v>0</v>
      </c>
      <c r="P87" s="388">
        <f t="shared" si="53"/>
        <v>0</v>
      </c>
      <c r="Q87" s="387">
        <f t="shared" si="54"/>
        <v>0</v>
      </c>
      <c r="R87" s="527">
        <f t="shared" si="73"/>
        <v>0</v>
      </c>
      <c r="S87" s="523">
        <f t="shared" si="55"/>
        <v>0</v>
      </c>
      <c r="T87" s="378">
        <f t="shared" si="74"/>
        <v>0</v>
      </c>
      <c r="U87" s="378">
        <f t="shared" si="56"/>
        <v>0</v>
      </c>
      <c r="V87" s="379">
        <f t="shared" si="57"/>
        <v>0</v>
      </c>
      <c r="W87" s="378">
        <f t="shared" si="75"/>
        <v>0</v>
      </c>
      <c r="X87" s="378">
        <f t="shared" si="76"/>
        <v>0</v>
      </c>
      <c r="Y87" s="379">
        <f t="shared" si="77"/>
        <v>0</v>
      </c>
      <c r="Z87" s="378">
        <f t="shared" si="58"/>
        <v>0</v>
      </c>
      <c r="AA87" s="378">
        <f t="shared" si="59"/>
        <v>0</v>
      </c>
      <c r="AB87" s="379">
        <f t="shared" si="60"/>
        <v>0</v>
      </c>
      <c r="AC87" s="380">
        <f t="shared" si="78"/>
        <v>0</v>
      </c>
      <c r="AD87" s="528">
        <f t="shared" si="79"/>
        <v>0</v>
      </c>
      <c r="AE87" s="386">
        <f t="shared" si="80"/>
        <v>0</v>
      </c>
      <c r="AF87" s="359"/>
      <c r="AG87" s="359"/>
      <c r="AH87" s="355"/>
      <c r="AI87" s="354"/>
      <c r="AJ87" s="359"/>
      <c r="AK87" s="355"/>
      <c r="AL87" s="354"/>
      <c r="AM87" s="519"/>
      <c r="AN87" s="356"/>
      <c r="AO87" s="389">
        <f t="shared" si="61"/>
        <v>0</v>
      </c>
      <c r="AP87" s="526">
        <f t="shared" si="81"/>
        <v>0</v>
      </c>
      <c r="AQ87" s="523">
        <f t="shared" si="82"/>
        <v>0</v>
      </c>
      <c r="AR87" s="389">
        <f t="shared" si="62"/>
        <v>0</v>
      </c>
      <c r="AS87" s="526">
        <f t="shared" si="62"/>
        <v>0</v>
      </c>
      <c r="AT87" s="393">
        <f t="shared" si="63"/>
        <v>0</v>
      </c>
      <c r="AU87" s="547">
        <f t="shared" si="64"/>
        <v>0</v>
      </c>
      <c r="AV87" s="378">
        <f t="shared" si="65"/>
        <v>0</v>
      </c>
      <c r="AW87" s="379">
        <f t="shared" si="66"/>
        <v>0</v>
      </c>
      <c r="AX87" s="547">
        <f t="shared" si="83"/>
        <v>0</v>
      </c>
      <c r="AY87" s="378">
        <f t="shared" si="84"/>
        <v>0</v>
      </c>
      <c r="AZ87" s="379">
        <f t="shared" si="85"/>
        <v>0</v>
      </c>
      <c r="BA87" s="378">
        <f t="shared" si="67"/>
        <v>0</v>
      </c>
      <c r="BB87" s="378">
        <f t="shared" si="68"/>
        <v>0</v>
      </c>
      <c r="BC87" s="379">
        <f t="shared" si="69"/>
        <v>0</v>
      </c>
      <c r="BD87" s="380">
        <f t="shared" si="70"/>
        <v>0</v>
      </c>
      <c r="BE87" s="529">
        <f t="shared" si="86"/>
        <v>0</v>
      </c>
      <c r="BF87" s="386">
        <f t="shared" si="71"/>
        <v>0</v>
      </c>
      <c r="BG87" s="52">
        <f t="shared" si="87"/>
        <v>0</v>
      </c>
      <c r="BH87" s="369">
        <f t="shared" si="88"/>
        <v>0</v>
      </c>
      <c r="BI87" s="369">
        <f t="shared" si="89"/>
        <v>0</v>
      </c>
      <c r="BJ87" s="369">
        <f t="shared" si="90"/>
        <v>0</v>
      </c>
      <c r="BK87" s="369">
        <f t="shared" si="91"/>
        <v>0</v>
      </c>
      <c r="BL87" s="554">
        <f t="shared" si="92"/>
        <v>0</v>
      </c>
      <c r="BM87" s="542">
        <f t="shared" si="72"/>
        <v>0</v>
      </c>
      <c r="BN87" s="212">
        <f t="shared" si="93"/>
        <v>0</v>
      </c>
    </row>
    <row r="88" spans="1:66" ht="16.5" hidden="1" customHeight="1" x14ac:dyDescent="0.35">
      <c r="A88" s="253"/>
      <c r="B88" s="88">
        <v>82</v>
      </c>
      <c r="C88" s="91" t="e">
        <f>VLOOKUP(B:B,'START_LIST_JUN-ELI'!C:F,2,FALSE)</f>
        <v>#N/A</v>
      </c>
      <c r="D88" s="115" t="e">
        <f>VLOOKUP(B:B,'START_LIST_JUN-ELI'!C:F,4,FALSE)</f>
        <v>#N/A</v>
      </c>
      <c r="E88" s="354"/>
      <c r="F88" s="359"/>
      <c r="G88" s="355"/>
      <c r="H88" s="354"/>
      <c r="I88" s="359"/>
      <c r="J88" s="355"/>
      <c r="K88" s="354"/>
      <c r="L88" s="519"/>
      <c r="M88" s="356"/>
      <c r="N88" s="387">
        <f t="shared" si="52"/>
        <v>0</v>
      </c>
      <c r="O88" s="526">
        <f t="shared" si="51"/>
        <v>0</v>
      </c>
      <c r="P88" s="388">
        <f t="shared" si="53"/>
        <v>0</v>
      </c>
      <c r="Q88" s="387">
        <f t="shared" si="54"/>
        <v>0</v>
      </c>
      <c r="R88" s="527">
        <f t="shared" si="73"/>
        <v>0</v>
      </c>
      <c r="S88" s="523">
        <f t="shared" si="55"/>
        <v>0</v>
      </c>
      <c r="T88" s="378">
        <f t="shared" si="74"/>
        <v>0</v>
      </c>
      <c r="U88" s="378">
        <f t="shared" si="56"/>
        <v>0</v>
      </c>
      <c r="V88" s="379">
        <f t="shared" si="57"/>
        <v>0</v>
      </c>
      <c r="W88" s="378">
        <f t="shared" si="75"/>
        <v>0</v>
      </c>
      <c r="X88" s="378">
        <f t="shared" si="76"/>
        <v>0</v>
      </c>
      <c r="Y88" s="379">
        <f t="shared" si="77"/>
        <v>0</v>
      </c>
      <c r="Z88" s="378">
        <f t="shared" si="58"/>
        <v>0</v>
      </c>
      <c r="AA88" s="378">
        <f t="shared" si="59"/>
        <v>0</v>
      </c>
      <c r="AB88" s="379">
        <f t="shared" si="60"/>
        <v>0</v>
      </c>
      <c r="AC88" s="380">
        <f t="shared" si="78"/>
        <v>0</v>
      </c>
      <c r="AD88" s="528">
        <f t="shared" si="79"/>
        <v>0</v>
      </c>
      <c r="AE88" s="386">
        <f t="shared" si="80"/>
        <v>0</v>
      </c>
      <c r="AF88" s="359"/>
      <c r="AG88" s="359"/>
      <c r="AH88" s="355"/>
      <c r="AI88" s="354"/>
      <c r="AJ88" s="359"/>
      <c r="AK88" s="355"/>
      <c r="AL88" s="354"/>
      <c r="AM88" s="519"/>
      <c r="AN88" s="356"/>
      <c r="AO88" s="389">
        <f t="shared" si="61"/>
        <v>0</v>
      </c>
      <c r="AP88" s="526">
        <f t="shared" si="81"/>
        <v>0</v>
      </c>
      <c r="AQ88" s="523">
        <f t="shared" si="82"/>
        <v>0</v>
      </c>
      <c r="AR88" s="389">
        <f t="shared" si="62"/>
        <v>0</v>
      </c>
      <c r="AS88" s="526">
        <f t="shared" si="62"/>
        <v>0</v>
      </c>
      <c r="AT88" s="393">
        <f t="shared" si="63"/>
        <v>0</v>
      </c>
      <c r="AU88" s="547">
        <f t="shared" si="64"/>
        <v>0</v>
      </c>
      <c r="AV88" s="378">
        <f t="shared" si="65"/>
        <v>0</v>
      </c>
      <c r="AW88" s="379">
        <f t="shared" si="66"/>
        <v>0</v>
      </c>
      <c r="AX88" s="547">
        <f t="shared" si="83"/>
        <v>0</v>
      </c>
      <c r="AY88" s="378">
        <f t="shared" si="84"/>
        <v>0</v>
      </c>
      <c r="AZ88" s="379">
        <f t="shared" si="85"/>
        <v>0</v>
      </c>
      <c r="BA88" s="378">
        <f t="shared" si="67"/>
        <v>0</v>
      </c>
      <c r="BB88" s="378">
        <f t="shared" si="68"/>
        <v>0</v>
      </c>
      <c r="BC88" s="379">
        <f t="shared" si="69"/>
        <v>0</v>
      </c>
      <c r="BD88" s="380">
        <f t="shared" si="70"/>
        <v>0</v>
      </c>
      <c r="BE88" s="529">
        <f t="shared" si="86"/>
        <v>0</v>
      </c>
      <c r="BF88" s="386">
        <f t="shared" si="71"/>
        <v>0</v>
      </c>
      <c r="BG88" s="52">
        <f t="shared" si="87"/>
        <v>0</v>
      </c>
      <c r="BH88" s="369">
        <f t="shared" si="88"/>
        <v>0</v>
      </c>
      <c r="BI88" s="369">
        <f t="shared" si="89"/>
        <v>0</v>
      </c>
      <c r="BJ88" s="369">
        <f t="shared" si="90"/>
        <v>0</v>
      </c>
      <c r="BK88" s="369">
        <f t="shared" si="91"/>
        <v>0</v>
      </c>
      <c r="BL88" s="554">
        <f t="shared" si="92"/>
        <v>0</v>
      </c>
      <c r="BM88" s="542">
        <f t="shared" si="72"/>
        <v>0</v>
      </c>
      <c r="BN88" s="212">
        <f t="shared" si="93"/>
        <v>0</v>
      </c>
    </row>
    <row r="89" spans="1:66" hidden="1" x14ac:dyDescent="0.35">
      <c r="A89" s="253"/>
      <c r="B89" s="88">
        <v>83</v>
      </c>
      <c r="C89" s="91" t="e">
        <f>VLOOKUP(B:B,'START_LIST_JUN-ELI'!C:F,2,FALSE)</f>
        <v>#N/A</v>
      </c>
      <c r="D89" s="115" t="e">
        <f>VLOOKUP(B:B,'START_LIST_JUN-ELI'!C:F,4,FALSE)</f>
        <v>#N/A</v>
      </c>
      <c r="E89" s="354"/>
      <c r="F89" s="359"/>
      <c r="G89" s="355"/>
      <c r="H89" s="354"/>
      <c r="I89" s="359"/>
      <c r="J89" s="355"/>
      <c r="K89" s="354"/>
      <c r="L89" s="519"/>
      <c r="M89" s="356"/>
      <c r="N89" s="387">
        <f t="shared" si="52"/>
        <v>0</v>
      </c>
      <c r="O89" s="526">
        <f t="shared" si="51"/>
        <v>0</v>
      </c>
      <c r="P89" s="388">
        <f t="shared" si="53"/>
        <v>0</v>
      </c>
      <c r="Q89" s="387">
        <f t="shared" si="54"/>
        <v>0</v>
      </c>
      <c r="R89" s="527">
        <f t="shared" si="73"/>
        <v>0</v>
      </c>
      <c r="S89" s="523">
        <f t="shared" si="55"/>
        <v>0</v>
      </c>
      <c r="T89" s="378">
        <f t="shared" si="74"/>
        <v>0</v>
      </c>
      <c r="U89" s="378">
        <f t="shared" si="56"/>
        <v>0</v>
      </c>
      <c r="V89" s="379">
        <f t="shared" si="57"/>
        <v>0</v>
      </c>
      <c r="W89" s="378">
        <f t="shared" si="75"/>
        <v>0</v>
      </c>
      <c r="X89" s="378">
        <f t="shared" si="76"/>
        <v>0</v>
      </c>
      <c r="Y89" s="379">
        <f t="shared" si="77"/>
        <v>0</v>
      </c>
      <c r="Z89" s="378">
        <f t="shared" si="58"/>
        <v>0</v>
      </c>
      <c r="AA89" s="378">
        <f t="shared" si="59"/>
        <v>0</v>
      </c>
      <c r="AB89" s="379">
        <f t="shared" si="60"/>
        <v>0</v>
      </c>
      <c r="AC89" s="380">
        <f t="shared" si="78"/>
        <v>0</v>
      </c>
      <c r="AD89" s="528">
        <f t="shared" si="79"/>
        <v>0</v>
      </c>
      <c r="AE89" s="386">
        <f t="shared" si="80"/>
        <v>0</v>
      </c>
      <c r="AF89" s="359"/>
      <c r="AG89" s="359"/>
      <c r="AH89" s="355"/>
      <c r="AI89" s="354"/>
      <c r="AJ89" s="359"/>
      <c r="AK89" s="355"/>
      <c r="AL89" s="354"/>
      <c r="AM89" s="519"/>
      <c r="AN89" s="356"/>
      <c r="AO89" s="389">
        <f t="shared" si="61"/>
        <v>0</v>
      </c>
      <c r="AP89" s="526">
        <f t="shared" si="81"/>
        <v>0</v>
      </c>
      <c r="AQ89" s="523">
        <f t="shared" si="82"/>
        <v>0</v>
      </c>
      <c r="AR89" s="389">
        <f t="shared" ref="AR89" si="94">+(AF89+AI89+AL89+AO89)/4</f>
        <v>0</v>
      </c>
      <c r="AS89" s="526">
        <f t="shared" si="62"/>
        <v>0</v>
      </c>
      <c r="AT89" s="393">
        <f t="shared" ref="AT89" si="95">+(AH89+AK89+AN89+AQ89)/4</f>
        <v>0</v>
      </c>
      <c r="AU89" s="547">
        <f t="shared" si="64"/>
        <v>0</v>
      </c>
      <c r="AV89" s="378">
        <f t="shared" ref="AV89" si="96">MIN(AF89,AI89,AL89,AO89,AR89)</f>
        <v>0</v>
      </c>
      <c r="AW89" s="379">
        <f t="shared" ref="AW89" si="97">(SUM(AF89,AI89,AL89,AO89,AR89)-AU89-AV89)/3</f>
        <v>0</v>
      </c>
      <c r="AX89" s="547">
        <f t="shared" si="83"/>
        <v>0</v>
      </c>
      <c r="AY89" s="378">
        <f t="shared" si="84"/>
        <v>0</v>
      </c>
      <c r="AZ89" s="379">
        <f t="shared" si="85"/>
        <v>0</v>
      </c>
      <c r="BA89" s="378">
        <f t="shared" ref="BA89" si="98">MAX(AH89,AK89,AN89,AQ89,AT89)</f>
        <v>0</v>
      </c>
      <c r="BB89" s="378">
        <f t="shared" ref="BB89" si="99">MIN(AH89,AK89,AN89,AQ89,AT89)</f>
        <v>0</v>
      </c>
      <c r="BC89" s="379">
        <f t="shared" ref="BC89" si="100">(SUM(AH89,AK89,AN89,AQ89,AT89)-BA89-BB89)/3</f>
        <v>0</v>
      </c>
      <c r="BD89" s="380">
        <f t="shared" si="70"/>
        <v>0</v>
      </c>
      <c r="BE89" s="529">
        <f t="shared" si="86"/>
        <v>0</v>
      </c>
      <c r="BF89" s="386">
        <f t="shared" si="71"/>
        <v>0</v>
      </c>
      <c r="BG89" s="52">
        <f t="shared" si="87"/>
        <v>0</v>
      </c>
      <c r="BH89" s="369">
        <f t="shared" si="88"/>
        <v>0</v>
      </c>
      <c r="BI89" s="369">
        <f t="shared" si="89"/>
        <v>0</v>
      </c>
      <c r="BJ89" s="369">
        <f t="shared" si="90"/>
        <v>0</v>
      </c>
      <c r="BK89" s="369">
        <f t="shared" si="91"/>
        <v>0</v>
      </c>
      <c r="BL89" s="554">
        <f t="shared" si="92"/>
        <v>0</v>
      </c>
      <c r="BM89" s="542">
        <f t="shared" si="72"/>
        <v>0</v>
      </c>
      <c r="BN89" s="212">
        <f t="shared" si="93"/>
        <v>0</v>
      </c>
    </row>
    <row r="90" spans="1:66" hidden="1" x14ac:dyDescent="0.35">
      <c r="A90" s="253"/>
      <c r="B90" s="88">
        <v>84</v>
      </c>
      <c r="C90" s="91" t="e">
        <f>VLOOKUP(B:B,'START_LIST_JUN-ELI'!C:F,2,FALSE)</f>
        <v>#N/A</v>
      </c>
      <c r="D90" s="115" t="e">
        <f>VLOOKUP(B:B,'START_LIST_JUN-ELI'!C:F,4,FALSE)</f>
        <v>#N/A</v>
      </c>
      <c r="E90" s="354"/>
      <c r="F90" s="359"/>
      <c r="G90" s="355"/>
      <c r="H90" s="354"/>
      <c r="I90" s="359"/>
      <c r="J90" s="355"/>
      <c r="K90" s="354"/>
      <c r="L90" s="519"/>
      <c r="M90" s="356"/>
      <c r="N90" s="387">
        <f t="shared" si="52"/>
        <v>0</v>
      </c>
      <c r="O90" s="526">
        <f t="shared" si="51"/>
        <v>0</v>
      </c>
      <c r="P90" s="388">
        <f t="shared" si="53"/>
        <v>0</v>
      </c>
      <c r="Q90" s="387">
        <f t="shared" si="54"/>
        <v>0</v>
      </c>
      <c r="R90" s="527">
        <f t="shared" si="73"/>
        <v>0</v>
      </c>
      <c r="S90" s="523">
        <f t="shared" si="55"/>
        <v>0</v>
      </c>
      <c r="T90" s="378">
        <f>MAX(E90,H90,K90,N90,Q90)</f>
        <v>0</v>
      </c>
      <c r="U90" s="378">
        <f t="shared" si="56"/>
        <v>0</v>
      </c>
      <c r="V90" s="379">
        <f t="shared" si="57"/>
        <v>0</v>
      </c>
      <c r="W90" s="378">
        <f t="shared" si="75"/>
        <v>0</v>
      </c>
      <c r="X90" s="378">
        <f t="shared" si="76"/>
        <v>0</v>
      </c>
      <c r="Y90" s="379">
        <f t="shared" si="77"/>
        <v>0</v>
      </c>
      <c r="Z90" s="378">
        <f t="shared" si="58"/>
        <v>0</v>
      </c>
      <c r="AA90" s="378">
        <f t="shared" si="59"/>
        <v>0</v>
      </c>
      <c r="AB90" s="379">
        <f t="shared" si="60"/>
        <v>0</v>
      </c>
      <c r="AC90" s="380">
        <f t="shared" si="78"/>
        <v>0</v>
      </c>
      <c r="AD90" s="528">
        <f t="shared" si="79"/>
        <v>0</v>
      </c>
      <c r="AE90" s="386">
        <f t="shared" si="80"/>
        <v>0</v>
      </c>
      <c r="AF90" s="359"/>
      <c r="AG90" s="359"/>
      <c r="AH90" s="355"/>
      <c r="AI90" s="354"/>
      <c r="AJ90" s="359"/>
      <c r="AK90" s="355"/>
      <c r="AL90" s="354"/>
      <c r="AM90" s="519"/>
      <c r="AN90" s="356"/>
      <c r="AO90" s="389">
        <f t="shared" si="61"/>
        <v>0</v>
      </c>
      <c r="AP90" s="526">
        <f t="shared" si="81"/>
        <v>0</v>
      </c>
      <c r="AQ90" s="523">
        <f t="shared" si="82"/>
        <v>0</v>
      </c>
      <c r="AR90" s="389">
        <f t="shared" si="62"/>
        <v>0</v>
      </c>
      <c r="AS90" s="526">
        <f t="shared" si="62"/>
        <v>0</v>
      </c>
      <c r="AT90" s="393">
        <f t="shared" si="63"/>
        <v>0</v>
      </c>
      <c r="AU90" s="547">
        <f t="shared" si="64"/>
        <v>0</v>
      </c>
      <c r="AV90" s="378">
        <f t="shared" si="65"/>
        <v>0</v>
      </c>
      <c r="AW90" s="379">
        <f t="shared" si="66"/>
        <v>0</v>
      </c>
      <c r="AX90" s="547">
        <f t="shared" si="83"/>
        <v>0</v>
      </c>
      <c r="AY90" s="378">
        <f t="shared" si="84"/>
        <v>0</v>
      </c>
      <c r="AZ90" s="379">
        <f t="shared" si="85"/>
        <v>0</v>
      </c>
      <c r="BA90" s="378">
        <f t="shared" si="67"/>
        <v>0</v>
      </c>
      <c r="BB90" s="378">
        <f t="shared" si="68"/>
        <v>0</v>
      </c>
      <c r="BC90" s="379">
        <f t="shared" si="69"/>
        <v>0</v>
      </c>
      <c r="BD90" s="380">
        <f t="shared" si="70"/>
        <v>0</v>
      </c>
      <c r="BE90" s="529">
        <f t="shared" si="86"/>
        <v>0</v>
      </c>
      <c r="BF90" s="386">
        <f t="shared" si="71"/>
        <v>0</v>
      </c>
      <c r="BG90" s="52">
        <f t="shared" si="87"/>
        <v>0</v>
      </c>
      <c r="BH90" s="369">
        <f t="shared" si="88"/>
        <v>0</v>
      </c>
      <c r="BI90" s="369">
        <f t="shared" si="89"/>
        <v>0</v>
      </c>
      <c r="BJ90" s="369">
        <f t="shared" si="90"/>
        <v>0</v>
      </c>
      <c r="BK90" s="369">
        <f t="shared" si="91"/>
        <v>0</v>
      </c>
      <c r="BL90" s="554">
        <f t="shared" si="92"/>
        <v>0</v>
      </c>
      <c r="BM90" s="542">
        <f t="shared" si="72"/>
        <v>0</v>
      </c>
      <c r="BN90" s="212">
        <f t="shared" si="93"/>
        <v>0</v>
      </c>
    </row>
    <row r="91" spans="1:66" hidden="1" x14ac:dyDescent="0.35">
      <c r="A91" s="253"/>
      <c r="B91" s="88">
        <v>85</v>
      </c>
      <c r="C91" s="91" t="e">
        <f>VLOOKUP(B:B,'START_LIST_JUN-ELI'!C:F,2,FALSE)</f>
        <v>#N/A</v>
      </c>
      <c r="D91" s="115" t="e">
        <f>VLOOKUP(B:B,'START_LIST_JUN-ELI'!C:F,4,FALSE)</f>
        <v>#N/A</v>
      </c>
      <c r="E91" s="357"/>
      <c r="F91" s="362"/>
      <c r="G91" s="360"/>
      <c r="H91" s="357"/>
      <c r="I91" s="362"/>
      <c r="J91" s="360"/>
      <c r="K91" s="357"/>
      <c r="L91" s="520"/>
      <c r="M91" s="361"/>
      <c r="N91" s="389">
        <f t="shared" si="52"/>
        <v>0</v>
      </c>
      <c r="O91" s="526">
        <f t="shared" si="51"/>
        <v>0</v>
      </c>
      <c r="P91" s="390">
        <f t="shared" si="53"/>
        <v>0</v>
      </c>
      <c r="Q91" s="389">
        <f t="shared" si="54"/>
        <v>0</v>
      </c>
      <c r="R91" s="527">
        <f t="shared" si="73"/>
        <v>0</v>
      </c>
      <c r="S91" s="524">
        <f t="shared" si="55"/>
        <v>0</v>
      </c>
      <c r="T91" s="382">
        <f t="shared" si="74"/>
        <v>0</v>
      </c>
      <c r="U91" s="382">
        <f t="shared" si="56"/>
        <v>0</v>
      </c>
      <c r="V91" s="381">
        <f t="shared" si="57"/>
        <v>0</v>
      </c>
      <c r="W91" s="378">
        <f t="shared" si="75"/>
        <v>0</v>
      </c>
      <c r="X91" s="378">
        <f t="shared" si="76"/>
        <v>0</v>
      </c>
      <c r="Y91" s="379">
        <f t="shared" si="77"/>
        <v>0</v>
      </c>
      <c r="Z91" s="381">
        <f t="shared" si="58"/>
        <v>0</v>
      </c>
      <c r="AA91" s="382">
        <f t="shared" si="59"/>
        <v>0</v>
      </c>
      <c r="AB91" s="381">
        <f t="shared" si="60"/>
        <v>0</v>
      </c>
      <c r="AC91" s="380">
        <f t="shared" si="78"/>
        <v>0</v>
      </c>
      <c r="AD91" s="528">
        <f t="shared" si="79"/>
        <v>0</v>
      </c>
      <c r="AE91" s="386">
        <f t="shared" si="80"/>
        <v>0</v>
      </c>
      <c r="AF91" s="362"/>
      <c r="AG91" s="362"/>
      <c r="AH91" s="360"/>
      <c r="AI91" s="357"/>
      <c r="AJ91" s="362"/>
      <c r="AK91" s="360"/>
      <c r="AL91" s="357"/>
      <c r="AM91" s="520"/>
      <c r="AN91" s="361"/>
      <c r="AO91" s="389">
        <f t="shared" si="61"/>
        <v>0</v>
      </c>
      <c r="AP91" s="526">
        <f t="shared" si="81"/>
        <v>0</v>
      </c>
      <c r="AQ91" s="546">
        <f t="shared" si="82"/>
        <v>0</v>
      </c>
      <c r="AR91" s="389">
        <f t="shared" si="62"/>
        <v>0</v>
      </c>
      <c r="AS91" s="526">
        <f t="shared" si="62"/>
        <v>0</v>
      </c>
      <c r="AT91" s="393">
        <f t="shared" si="63"/>
        <v>0</v>
      </c>
      <c r="AU91" s="548">
        <f t="shared" si="64"/>
        <v>0</v>
      </c>
      <c r="AV91" s="382">
        <f t="shared" si="65"/>
        <v>0</v>
      </c>
      <c r="AW91" s="381">
        <f t="shared" si="66"/>
        <v>0</v>
      </c>
      <c r="AX91" s="547">
        <f t="shared" si="83"/>
        <v>0</v>
      </c>
      <c r="AY91" s="378">
        <f t="shared" si="84"/>
        <v>0</v>
      </c>
      <c r="AZ91" s="379">
        <f t="shared" si="85"/>
        <v>0</v>
      </c>
      <c r="BA91" s="382">
        <f t="shared" si="67"/>
        <v>0</v>
      </c>
      <c r="BB91" s="382">
        <f t="shared" si="68"/>
        <v>0</v>
      </c>
      <c r="BC91" s="381">
        <f t="shared" si="69"/>
        <v>0</v>
      </c>
      <c r="BD91" s="383">
        <f t="shared" si="70"/>
        <v>0</v>
      </c>
      <c r="BE91" s="529">
        <f t="shared" si="86"/>
        <v>0</v>
      </c>
      <c r="BF91" s="385">
        <f t="shared" si="71"/>
        <v>0</v>
      </c>
      <c r="BG91" s="52">
        <f t="shared" si="87"/>
        <v>0</v>
      </c>
      <c r="BH91" s="369">
        <f t="shared" si="88"/>
        <v>0</v>
      </c>
      <c r="BI91" s="369">
        <f t="shared" si="89"/>
        <v>0</v>
      </c>
      <c r="BJ91" s="369">
        <f t="shared" si="90"/>
        <v>0</v>
      </c>
      <c r="BK91" s="369">
        <f t="shared" si="91"/>
        <v>0</v>
      </c>
      <c r="BL91" s="554">
        <f t="shared" si="92"/>
        <v>0</v>
      </c>
      <c r="BM91" s="542">
        <f t="shared" si="72"/>
        <v>0</v>
      </c>
      <c r="BN91" s="212">
        <f t="shared" si="93"/>
        <v>0</v>
      </c>
    </row>
    <row r="92" spans="1:66" hidden="1" x14ac:dyDescent="0.35">
      <c r="A92" s="253"/>
      <c r="B92" s="88">
        <v>86</v>
      </c>
      <c r="C92" s="91" t="e">
        <f>VLOOKUP(B:B,'START_LIST_JUN-ELI'!C:F,2,FALSE)</f>
        <v>#N/A</v>
      </c>
      <c r="D92" s="115" t="e">
        <f>VLOOKUP(B:B,'START_LIST_JUN-ELI'!C:F,4,FALSE)</f>
        <v>#N/A</v>
      </c>
      <c r="E92" s="354"/>
      <c r="F92" s="359"/>
      <c r="G92" s="355"/>
      <c r="H92" s="354"/>
      <c r="I92" s="359"/>
      <c r="J92" s="355"/>
      <c r="K92" s="354"/>
      <c r="L92" s="519"/>
      <c r="M92" s="356"/>
      <c r="N92" s="387">
        <f t="shared" ref="N92:N155" si="101">+(E92+H92+K92)/3</f>
        <v>0</v>
      </c>
      <c r="O92" s="526">
        <f t="shared" si="51"/>
        <v>0</v>
      </c>
      <c r="P92" s="388">
        <f t="shared" ref="P92:P155" si="102">+(G92+J92+M92)/3</f>
        <v>0</v>
      </c>
      <c r="Q92" s="387">
        <f t="shared" ref="Q92:Q155" si="103">+(E92+H92+K92+N92)/4</f>
        <v>0</v>
      </c>
      <c r="R92" s="527">
        <f t="shared" si="73"/>
        <v>0</v>
      </c>
      <c r="S92" s="523">
        <f t="shared" ref="S92:S155" si="104">+(G92+J92+M92+P92)/4</f>
        <v>0</v>
      </c>
      <c r="T92" s="378">
        <f t="shared" si="74"/>
        <v>0</v>
      </c>
      <c r="U92" s="378">
        <f t="shared" ref="U92:U155" si="105">MIN(E92,H92,K92,N92,Q92)</f>
        <v>0</v>
      </c>
      <c r="V92" s="379">
        <f t="shared" ref="V92:V155" si="106">(SUM(E92,H92,K92,N92,Q92)-T92-U92)/3</f>
        <v>0</v>
      </c>
      <c r="W92" s="378">
        <f t="shared" si="75"/>
        <v>0</v>
      </c>
      <c r="X92" s="378">
        <f t="shared" si="76"/>
        <v>0</v>
      </c>
      <c r="Y92" s="379">
        <f t="shared" si="77"/>
        <v>0</v>
      </c>
      <c r="Z92" s="378">
        <f t="shared" ref="Z92:Z155" si="107">MAX(G92,J92,M92,P92,S92)</f>
        <v>0</v>
      </c>
      <c r="AA92" s="378">
        <f t="shared" ref="AA92:AA155" si="108">MIN(G92,J92,M92,P92,S92)</f>
        <v>0</v>
      </c>
      <c r="AB92" s="379">
        <f t="shared" ref="AB92:AB155" si="109">(SUM(G92,J92,M92,P92,S92)-Z92-AA92)/3</f>
        <v>0</v>
      </c>
      <c r="AC92" s="380">
        <f t="shared" si="78"/>
        <v>0</v>
      </c>
      <c r="AD92" s="528">
        <f t="shared" si="79"/>
        <v>0</v>
      </c>
      <c r="AE92" s="386">
        <f t="shared" si="80"/>
        <v>0</v>
      </c>
      <c r="AF92" s="359"/>
      <c r="AG92" s="359"/>
      <c r="AH92" s="355"/>
      <c r="AI92" s="354"/>
      <c r="AJ92" s="359"/>
      <c r="AK92" s="355"/>
      <c r="AL92" s="354"/>
      <c r="AM92" s="519"/>
      <c r="AN92" s="356"/>
      <c r="AO92" s="389">
        <f t="shared" ref="AO92:AO155" si="110">+(AF92+AI92+AL92)/3</f>
        <v>0</v>
      </c>
      <c r="AP92" s="526">
        <f t="shared" si="81"/>
        <v>0</v>
      </c>
      <c r="AQ92" s="523">
        <f t="shared" ref="AQ92:AQ155" si="111">+(AH92+AK92+AN92)/3</f>
        <v>0</v>
      </c>
      <c r="AR92" s="389">
        <f t="shared" ref="AR92:AS155" si="112">+(AF92+AI92+AL92+AO92)/4</f>
        <v>0</v>
      </c>
      <c r="AS92" s="526">
        <f t="shared" si="112"/>
        <v>0</v>
      </c>
      <c r="AT92" s="393">
        <f t="shared" ref="AT92:AT155" si="113">+(AH92+AK92+AN92+AQ92)/4</f>
        <v>0</v>
      </c>
      <c r="AU92" s="547">
        <f t="shared" ref="AU92:AU155" si="114">MAX(AF92,AI92,AL92,AO92,AR92)</f>
        <v>0</v>
      </c>
      <c r="AV92" s="378">
        <f t="shared" ref="AV92:AV155" si="115">MIN(AF92,AI92,AL92,AO92,AR92)</f>
        <v>0</v>
      </c>
      <c r="AW92" s="379">
        <f t="shared" ref="AW92:AW155" si="116">(SUM(AF92,AI92,AL92,AO92,AR92)-AU92-AV92)/3</f>
        <v>0</v>
      </c>
      <c r="AX92" s="547">
        <f t="shared" si="83"/>
        <v>0</v>
      </c>
      <c r="AY92" s="378">
        <f t="shared" si="84"/>
        <v>0</v>
      </c>
      <c r="AZ92" s="379">
        <f t="shared" si="85"/>
        <v>0</v>
      </c>
      <c r="BA92" s="378">
        <f t="shared" ref="BA92:BA155" si="117">MAX(AH92,AK92,AN92,AQ92,AT92)</f>
        <v>0</v>
      </c>
      <c r="BB92" s="378">
        <f t="shared" ref="BB92:BB155" si="118">MIN(AH92,AK92,AN92,AQ92,AT92)</f>
        <v>0</v>
      </c>
      <c r="BC92" s="379">
        <f t="shared" ref="BC92:BC155" si="119">(SUM(AH92,AK92,AN92,AQ92,AT92)-BA92-BB92)/3</f>
        <v>0</v>
      </c>
      <c r="BD92" s="380">
        <f t="shared" ref="BD92:BD155" si="120">+AW92*$BD$6</f>
        <v>0</v>
      </c>
      <c r="BE92" s="529">
        <f t="shared" si="86"/>
        <v>0</v>
      </c>
      <c r="BF92" s="386">
        <f t="shared" ref="BF92:BF155" si="121">+BC92*$BF$6</f>
        <v>0</v>
      </c>
      <c r="BG92" s="52">
        <f t="shared" si="87"/>
        <v>0</v>
      </c>
      <c r="BH92" s="369">
        <f t="shared" si="88"/>
        <v>0</v>
      </c>
      <c r="BI92" s="369">
        <f t="shared" si="89"/>
        <v>0</v>
      </c>
      <c r="BJ92" s="369">
        <f t="shared" si="90"/>
        <v>0</v>
      </c>
      <c r="BK92" s="369">
        <f t="shared" si="91"/>
        <v>0</v>
      </c>
      <c r="BL92" s="554">
        <f t="shared" si="92"/>
        <v>0</v>
      </c>
      <c r="BM92" s="542">
        <f t="shared" ref="BM92:BM155" si="122">SUM(BG92:BL92)</f>
        <v>0</v>
      </c>
      <c r="BN92" s="212">
        <f t="shared" si="93"/>
        <v>0</v>
      </c>
    </row>
    <row r="93" spans="1:66" hidden="1" x14ac:dyDescent="0.35">
      <c r="A93" s="253"/>
      <c r="B93" s="88">
        <v>87</v>
      </c>
      <c r="C93" s="91" t="e">
        <f>VLOOKUP(B:B,'START_LIST_JUN-ELI'!C:F,2,FALSE)</f>
        <v>#N/A</v>
      </c>
      <c r="D93" s="115" t="e">
        <f>VLOOKUP(B:B,'START_LIST_JUN-ELI'!C:F,4,FALSE)</f>
        <v>#N/A</v>
      </c>
      <c r="E93" s="357"/>
      <c r="F93" s="362"/>
      <c r="G93" s="360"/>
      <c r="H93" s="357"/>
      <c r="I93" s="362"/>
      <c r="J93" s="360"/>
      <c r="K93" s="357"/>
      <c r="L93" s="520"/>
      <c r="M93" s="361"/>
      <c r="N93" s="389">
        <f t="shared" si="101"/>
        <v>0</v>
      </c>
      <c r="O93" s="526">
        <f t="shared" si="51"/>
        <v>0</v>
      </c>
      <c r="P93" s="390">
        <f t="shared" si="102"/>
        <v>0</v>
      </c>
      <c r="Q93" s="389">
        <f t="shared" si="103"/>
        <v>0</v>
      </c>
      <c r="R93" s="527">
        <f t="shared" si="73"/>
        <v>0</v>
      </c>
      <c r="S93" s="524">
        <f t="shared" si="104"/>
        <v>0</v>
      </c>
      <c r="T93" s="382">
        <f t="shared" ref="T93:T155" si="123">MAX(E93,H93,K93,N93,Q93)</f>
        <v>0</v>
      </c>
      <c r="U93" s="382">
        <f t="shared" si="105"/>
        <v>0</v>
      </c>
      <c r="V93" s="381">
        <f t="shared" si="106"/>
        <v>0</v>
      </c>
      <c r="W93" s="378">
        <f t="shared" si="75"/>
        <v>0</v>
      </c>
      <c r="X93" s="378">
        <f t="shared" si="76"/>
        <v>0</v>
      </c>
      <c r="Y93" s="379">
        <f t="shared" si="77"/>
        <v>0</v>
      </c>
      <c r="Z93" s="381">
        <f t="shared" si="107"/>
        <v>0</v>
      </c>
      <c r="AA93" s="382">
        <f t="shared" si="108"/>
        <v>0</v>
      </c>
      <c r="AB93" s="381">
        <f t="shared" si="109"/>
        <v>0</v>
      </c>
      <c r="AC93" s="380">
        <f t="shared" si="78"/>
        <v>0</v>
      </c>
      <c r="AD93" s="528">
        <f t="shared" si="79"/>
        <v>0</v>
      </c>
      <c r="AE93" s="386">
        <f t="shared" si="80"/>
        <v>0</v>
      </c>
      <c r="AF93" s="362"/>
      <c r="AG93" s="362"/>
      <c r="AH93" s="360"/>
      <c r="AI93" s="357"/>
      <c r="AJ93" s="362"/>
      <c r="AK93" s="360"/>
      <c r="AL93" s="357"/>
      <c r="AM93" s="520"/>
      <c r="AN93" s="361"/>
      <c r="AO93" s="389">
        <f t="shared" si="110"/>
        <v>0</v>
      </c>
      <c r="AP93" s="526">
        <f t="shared" si="81"/>
        <v>0</v>
      </c>
      <c r="AQ93" s="546">
        <f t="shared" si="111"/>
        <v>0</v>
      </c>
      <c r="AR93" s="389">
        <f t="shared" si="112"/>
        <v>0</v>
      </c>
      <c r="AS93" s="526">
        <f t="shared" si="112"/>
        <v>0</v>
      </c>
      <c r="AT93" s="393">
        <f t="shared" si="113"/>
        <v>0</v>
      </c>
      <c r="AU93" s="548">
        <f t="shared" si="114"/>
        <v>0</v>
      </c>
      <c r="AV93" s="382">
        <f t="shared" si="115"/>
        <v>0</v>
      </c>
      <c r="AW93" s="381">
        <f t="shared" si="116"/>
        <v>0</v>
      </c>
      <c r="AX93" s="547">
        <f t="shared" si="83"/>
        <v>0</v>
      </c>
      <c r="AY93" s="378">
        <f t="shared" si="84"/>
        <v>0</v>
      </c>
      <c r="AZ93" s="379">
        <f t="shared" si="85"/>
        <v>0</v>
      </c>
      <c r="BA93" s="382">
        <f t="shared" si="117"/>
        <v>0</v>
      </c>
      <c r="BB93" s="382">
        <f t="shared" si="118"/>
        <v>0</v>
      </c>
      <c r="BC93" s="381">
        <f t="shared" si="119"/>
        <v>0</v>
      </c>
      <c r="BD93" s="383">
        <f t="shared" si="120"/>
        <v>0</v>
      </c>
      <c r="BE93" s="529">
        <f t="shared" si="86"/>
        <v>0</v>
      </c>
      <c r="BF93" s="385">
        <f t="shared" si="121"/>
        <v>0</v>
      </c>
      <c r="BG93" s="52">
        <f t="shared" si="87"/>
        <v>0</v>
      </c>
      <c r="BH93" s="369">
        <f t="shared" si="88"/>
        <v>0</v>
      </c>
      <c r="BI93" s="369">
        <f t="shared" si="89"/>
        <v>0</v>
      </c>
      <c r="BJ93" s="369">
        <f t="shared" si="90"/>
        <v>0</v>
      </c>
      <c r="BK93" s="369">
        <f t="shared" si="91"/>
        <v>0</v>
      </c>
      <c r="BL93" s="554">
        <f t="shared" si="92"/>
        <v>0</v>
      </c>
      <c r="BM93" s="542">
        <f t="shared" si="122"/>
        <v>0</v>
      </c>
      <c r="BN93" s="212">
        <f t="shared" si="93"/>
        <v>0</v>
      </c>
    </row>
    <row r="94" spans="1:66" hidden="1" x14ac:dyDescent="0.35">
      <c r="A94" s="253"/>
      <c r="B94" s="88">
        <v>88</v>
      </c>
      <c r="C94" s="91" t="e">
        <f>VLOOKUP(B:B,'START_LIST_JUN-ELI'!C:F,2,FALSE)</f>
        <v>#N/A</v>
      </c>
      <c r="D94" s="115" t="e">
        <f>VLOOKUP(B:B,'START_LIST_JUN-ELI'!C:F,4,FALSE)</f>
        <v>#N/A</v>
      </c>
      <c r="E94" s="354"/>
      <c r="F94" s="359"/>
      <c r="G94" s="355"/>
      <c r="H94" s="354"/>
      <c r="I94" s="359"/>
      <c r="J94" s="355"/>
      <c r="K94" s="354"/>
      <c r="L94" s="519"/>
      <c r="M94" s="356"/>
      <c r="N94" s="387">
        <f t="shared" si="101"/>
        <v>0</v>
      </c>
      <c r="O94" s="526">
        <f t="shared" si="51"/>
        <v>0</v>
      </c>
      <c r="P94" s="388">
        <f t="shared" si="102"/>
        <v>0</v>
      </c>
      <c r="Q94" s="387">
        <f t="shared" si="103"/>
        <v>0</v>
      </c>
      <c r="R94" s="527">
        <f t="shared" si="73"/>
        <v>0</v>
      </c>
      <c r="S94" s="523">
        <f t="shared" si="104"/>
        <v>0</v>
      </c>
      <c r="T94" s="378">
        <f t="shared" si="123"/>
        <v>0</v>
      </c>
      <c r="U94" s="378">
        <f t="shared" si="105"/>
        <v>0</v>
      </c>
      <c r="V94" s="379">
        <f t="shared" si="106"/>
        <v>0</v>
      </c>
      <c r="W94" s="378">
        <f t="shared" si="75"/>
        <v>0</v>
      </c>
      <c r="X94" s="378">
        <f t="shared" si="76"/>
        <v>0</v>
      </c>
      <c r="Y94" s="379">
        <f t="shared" si="77"/>
        <v>0</v>
      </c>
      <c r="Z94" s="378">
        <f t="shared" si="107"/>
        <v>0</v>
      </c>
      <c r="AA94" s="378">
        <f t="shared" si="108"/>
        <v>0</v>
      </c>
      <c r="AB94" s="379">
        <f t="shared" si="109"/>
        <v>0</v>
      </c>
      <c r="AC94" s="380">
        <f t="shared" si="78"/>
        <v>0</v>
      </c>
      <c r="AD94" s="528">
        <f t="shared" si="79"/>
        <v>0</v>
      </c>
      <c r="AE94" s="386">
        <f t="shared" si="80"/>
        <v>0</v>
      </c>
      <c r="AF94" s="359"/>
      <c r="AG94" s="359"/>
      <c r="AH94" s="355"/>
      <c r="AI94" s="354"/>
      <c r="AJ94" s="359"/>
      <c r="AK94" s="355"/>
      <c r="AL94" s="354"/>
      <c r="AM94" s="519"/>
      <c r="AN94" s="356"/>
      <c r="AO94" s="389">
        <f t="shared" si="110"/>
        <v>0</v>
      </c>
      <c r="AP94" s="526">
        <f t="shared" si="81"/>
        <v>0</v>
      </c>
      <c r="AQ94" s="523">
        <f t="shared" si="111"/>
        <v>0</v>
      </c>
      <c r="AR94" s="389">
        <f t="shared" si="112"/>
        <v>0</v>
      </c>
      <c r="AS94" s="526">
        <f t="shared" si="112"/>
        <v>0</v>
      </c>
      <c r="AT94" s="393">
        <f t="shared" si="113"/>
        <v>0</v>
      </c>
      <c r="AU94" s="547">
        <f t="shared" si="114"/>
        <v>0</v>
      </c>
      <c r="AV94" s="378">
        <f t="shared" si="115"/>
        <v>0</v>
      </c>
      <c r="AW94" s="379">
        <f t="shared" si="116"/>
        <v>0</v>
      </c>
      <c r="AX94" s="547">
        <f t="shared" si="83"/>
        <v>0</v>
      </c>
      <c r="AY94" s="378">
        <f t="shared" si="84"/>
        <v>0</v>
      </c>
      <c r="AZ94" s="379">
        <f t="shared" si="85"/>
        <v>0</v>
      </c>
      <c r="BA94" s="378">
        <f t="shared" si="117"/>
        <v>0</v>
      </c>
      <c r="BB94" s="378">
        <f t="shared" si="118"/>
        <v>0</v>
      </c>
      <c r="BC94" s="379">
        <f t="shared" si="119"/>
        <v>0</v>
      </c>
      <c r="BD94" s="380">
        <f t="shared" si="120"/>
        <v>0</v>
      </c>
      <c r="BE94" s="529">
        <f t="shared" si="86"/>
        <v>0</v>
      </c>
      <c r="BF94" s="386">
        <f t="shared" si="121"/>
        <v>0</v>
      </c>
      <c r="BG94" s="52">
        <f t="shared" si="87"/>
        <v>0</v>
      </c>
      <c r="BH94" s="369">
        <f t="shared" si="88"/>
        <v>0</v>
      </c>
      <c r="BI94" s="369">
        <f t="shared" si="89"/>
        <v>0</v>
      </c>
      <c r="BJ94" s="369">
        <f t="shared" si="90"/>
        <v>0</v>
      </c>
      <c r="BK94" s="369">
        <f t="shared" si="91"/>
        <v>0</v>
      </c>
      <c r="BL94" s="554">
        <f t="shared" si="92"/>
        <v>0</v>
      </c>
      <c r="BM94" s="542">
        <f t="shared" si="122"/>
        <v>0</v>
      </c>
      <c r="BN94" s="212">
        <f t="shared" si="93"/>
        <v>0</v>
      </c>
    </row>
    <row r="95" spans="1:66" hidden="1" x14ac:dyDescent="0.35">
      <c r="A95" s="253"/>
      <c r="B95" s="88">
        <v>89</v>
      </c>
      <c r="C95" s="91" t="e">
        <f>VLOOKUP(B:B,'START_LIST_JUN-ELI'!C:F,2,FALSE)</f>
        <v>#N/A</v>
      </c>
      <c r="D95" s="115" t="e">
        <f>VLOOKUP(B:B,'START_LIST_JUN-ELI'!C:F,4,FALSE)</f>
        <v>#N/A</v>
      </c>
      <c r="E95" s="357"/>
      <c r="F95" s="362"/>
      <c r="G95" s="360"/>
      <c r="H95" s="357"/>
      <c r="I95" s="362"/>
      <c r="J95" s="360"/>
      <c r="K95" s="357"/>
      <c r="L95" s="520"/>
      <c r="M95" s="361"/>
      <c r="N95" s="389">
        <f t="shared" si="101"/>
        <v>0</v>
      </c>
      <c r="O95" s="526">
        <f t="shared" si="51"/>
        <v>0</v>
      </c>
      <c r="P95" s="390">
        <f t="shared" si="102"/>
        <v>0</v>
      </c>
      <c r="Q95" s="389">
        <f t="shared" si="103"/>
        <v>0</v>
      </c>
      <c r="R95" s="527">
        <f t="shared" si="73"/>
        <v>0</v>
      </c>
      <c r="S95" s="524">
        <f t="shared" si="104"/>
        <v>0</v>
      </c>
      <c r="T95" s="382">
        <f t="shared" si="123"/>
        <v>0</v>
      </c>
      <c r="U95" s="382">
        <f t="shared" si="105"/>
        <v>0</v>
      </c>
      <c r="V95" s="381">
        <f t="shared" si="106"/>
        <v>0</v>
      </c>
      <c r="W95" s="378">
        <f t="shared" si="75"/>
        <v>0</v>
      </c>
      <c r="X95" s="378">
        <f t="shared" si="76"/>
        <v>0</v>
      </c>
      <c r="Y95" s="379">
        <f t="shared" si="77"/>
        <v>0</v>
      </c>
      <c r="Z95" s="381">
        <f t="shared" si="107"/>
        <v>0</v>
      </c>
      <c r="AA95" s="382">
        <f t="shared" si="108"/>
        <v>0</v>
      </c>
      <c r="AB95" s="381">
        <f t="shared" si="109"/>
        <v>0</v>
      </c>
      <c r="AC95" s="380">
        <f t="shared" si="78"/>
        <v>0</v>
      </c>
      <c r="AD95" s="528">
        <f t="shared" si="79"/>
        <v>0</v>
      </c>
      <c r="AE95" s="386">
        <f t="shared" si="80"/>
        <v>0</v>
      </c>
      <c r="AF95" s="362"/>
      <c r="AG95" s="362"/>
      <c r="AH95" s="360"/>
      <c r="AI95" s="357"/>
      <c r="AJ95" s="362"/>
      <c r="AK95" s="360"/>
      <c r="AL95" s="357"/>
      <c r="AM95" s="520"/>
      <c r="AN95" s="361"/>
      <c r="AO95" s="389">
        <f t="shared" si="110"/>
        <v>0</v>
      </c>
      <c r="AP95" s="526">
        <f t="shared" si="81"/>
        <v>0</v>
      </c>
      <c r="AQ95" s="546">
        <f t="shared" si="111"/>
        <v>0</v>
      </c>
      <c r="AR95" s="389">
        <f t="shared" si="112"/>
        <v>0</v>
      </c>
      <c r="AS95" s="526">
        <f t="shared" si="112"/>
        <v>0</v>
      </c>
      <c r="AT95" s="393">
        <f t="shared" si="113"/>
        <v>0</v>
      </c>
      <c r="AU95" s="548">
        <f t="shared" si="114"/>
        <v>0</v>
      </c>
      <c r="AV95" s="382">
        <f t="shared" si="115"/>
        <v>0</v>
      </c>
      <c r="AW95" s="381">
        <f t="shared" si="116"/>
        <v>0</v>
      </c>
      <c r="AX95" s="547">
        <f t="shared" si="83"/>
        <v>0</v>
      </c>
      <c r="AY95" s="378">
        <f t="shared" si="84"/>
        <v>0</v>
      </c>
      <c r="AZ95" s="379">
        <f t="shared" si="85"/>
        <v>0</v>
      </c>
      <c r="BA95" s="382">
        <f t="shared" si="117"/>
        <v>0</v>
      </c>
      <c r="BB95" s="382">
        <f t="shared" si="118"/>
        <v>0</v>
      </c>
      <c r="BC95" s="381">
        <f t="shared" si="119"/>
        <v>0</v>
      </c>
      <c r="BD95" s="383">
        <f t="shared" si="120"/>
        <v>0</v>
      </c>
      <c r="BE95" s="529">
        <f t="shared" si="86"/>
        <v>0</v>
      </c>
      <c r="BF95" s="385">
        <f t="shared" si="121"/>
        <v>0</v>
      </c>
      <c r="BG95" s="52">
        <f t="shared" si="87"/>
        <v>0</v>
      </c>
      <c r="BH95" s="369">
        <f t="shared" si="88"/>
        <v>0</v>
      </c>
      <c r="BI95" s="369">
        <f t="shared" si="89"/>
        <v>0</v>
      </c>
      <c r="BJ95" s="369">
        <f t="shared" si="90"/>
        <v>0</v>
      </c>
      <c r="BK95" s="369">
        <f t="shared" si="91"/>
        <v>0</v>
      </c>
      <c r="BL95" s="554">
        <f t="shared" si="92"/>
        <v>0</v>
      </c>
      <c r="BM95" s="542">
        <f t="shared" si="122"/>
        <v>0</v>
      </c>
      <c r="BN95" s="212">
        <f t="shared" si="93"/>
        <v>0</v>
      </c>
    </row>
    <row r="96" spans="1:66" hidden="1" x14ac:dyDescent="0.35">
      <c r="A96" s="253"/>
      <c r="B96" s="88">
        <v>90</v>
      </c>
      <c r="C96" s="91" t="e">
        <f>VLOOKUP(B:B,'START_LIST_JUN-ELI'!C:F,2,FALSE)</f>
        <v>#N/A</v>
      </c>
      <c r="D96" s="115" t="e">
        <f>VLOOKUP(B:B,'START_LIST_JUN-ELI'!C:F,4,FALSE)</f>
        <v>#N/A</v>
      </c>
      <c r="E96" s="354"/>
      <c r="F96" s="359"/>
      <c r="G96" s="355"/>
      <c r="H96" s="354"/>
      <c r="I96" s="359"/>
      <c r="J96" s="355"/>
      <c r="K96" s="354"/>
      <c r="L96" s="519"/>
      <c r="M96" s="356"/>
      <c r="N96" s="387">
        <f t="shared" si="101"/>
        <v>0</v>
      </c>
      <c r="O96" s="526">
        <f t="shared" si="51"/>
        <v>0</v>
      </c>
      <c r="P96" s="388">
        <f t="shared" si="102"/>
        <v>0</v>
      </c>
      <c r="Q96" s="387">
        <f t="shared" si="103"/>
        <v>0</v>
      </c>
      <c r="R96" s="527">
        <f t="shared" si="73"/>
        <v>0</v>
      </c>
      <c r="S96" s="523">
        <f t="shared" si="104"/>
        <v>0</v>
      </c>
      <c r="T96" s="378">
        <f t="shared" si="123"/>
        <v>0</v>
      </c>
      <c r="U96" s="378">
        <f t="shared" si="105"/>
        <v>0</v>
      </c>
      <c r="V96" s="379">
        <f t="shared" si="106"/>
        <v>0</v>
      </c>
      <c r="W96" s="378">
        <f t="shared" si="75"/>
        <v>0</v>
      </c>
      <c r="X96" s="378">
        <f t="shared" si="76"/>
        <v>0</v>
      </c>
      <c r="Y96" s="379">
        <f t="shared" si="77"/>
        <v>0</v>
      </c>
      <c r="Z96" s="378">
        <f t="shared" si="107"/>
        <v>0</v>
      </c>
      <c r="AA96" s="378">
        <f t="shared" si="108"/>
        <v>0</v>
      </c>
      <c r="AB96" s="379">
        <f t="shared" si="109"/>
        <v>0</v>
      </c>
      <c r="AC96" s="380">
        <f t="shared" si="78"/>
        <v>0</v>
      </c>
      <c r="AD96" s="528">
        <f t="shared" si="79"/>
        <v>0</v>
      </c>
      <c r="AE96" s="386">
        <f t="shared" si="80"/>
        <v>0</v>
      </c>
      <c r="AF96" s="359"/>
      <c r="AG96" s="359"/>
      <c r="AH96" s="355"/>
      <c r="AI96" s="354"/>
      <c r="AJ96" s="359"/>
      <c r="AK96" s="355"/>
      <c r="AL96" s="354"/>
      <c r="AM96" s="519"/>
      <c r="AN96" s="356"/>
      <c r="AO96" s="389">
        <f t="shared" si="110"/>
        <v>0</v>
      </c>
      <c r="AP96" s="526">
        <f t="shared" si="81"/>
        <v>0</v>
      </c>
      <c r="AQ96" s="523">
        <f t="shared" si="111"/>
        <v>0</v>
      </c>
      <c r="AR96" s="389">
        <f t="shared" si="112"/>
        <v>0</v>
      </c>
      <c r="AS96" s="526">
        <f t="shared" si="112"/>
        <v>0</v>
      </c>
      <c r="AT96" s="393">
        <f t="shared" si="113"/>
        <v>0</v>
      </c>
      <c r="AU96" s="547">
        <f t="shared" si="114"/>
        <v>0</v>
      </c>
      <c r="AV96" s="378">
        <f t="shared" si="115"/>
        <v>0</v>
      </c>
      <c r="AW96" s="379">
        <f t="shared" si="116"/>
        <v>0</v>
      </c>
      <c r="AX96" s="547">
        <f t="shared" si="83"/>
        <v>0</v>
      </c>
      <c r="AY96" s="378">
        <f t="shared" si="84"/>
        <v>0</v>
      </c>
      <c r="AZ96" s="379">
        <f t="shared" si="85"/>
        <v>0</v>
      </c>
      <c r="BA96" s="378">
        <f t="shared" si="117"/>
        <v>0</v>
      </c>
      <c r="BB96" s="378">
        <f t="shared" si="118"/>
        <v>0</v>
      </c>
      <c r="BC96" s="379">
        <f t="shared" si="119"/>
        <v>0</v>
      </c>
      <c r="BD96" s="380">
        <f t="shared" si="120"/>
        <v>0</v>
      </c>
      <c r="BE96" s="529">
        <f t="shared" si="86"/>
        <v>0</v>
      </c>
      <c r="BF96" s="386">
        <f t="shared" si="121"/>
        <v>0</v>
      </c>
      <c r="BG96" s="52">
        <f t="shared" si="87"/>
        <v>0</v>
      </c>
      <c r="BH96" s="369">
        <f t="shared" si="88"/>
        <v>0</v>
      </c>
      <c r="BI96" s="369">
        <f t="shared" si="89"/>
        <v>0</v>
      </c>
      <c r="BJ96" s="369">
        <f t="shared" si="90"/>
        <v>0</v>
      </c>
      <c r="BK96" s="369">
        <f t="shared" si="91"/>
        <v>0</v>
      </c>
      <c r="BL96" s="554">
        <f t="shared" si="92"/>
        <v>0</v>
      </c>
      <c r="BM96" s="542">
        <f t="shared" si="122"/>
        <v>0</v>
      </c>
      <c r="BN96" s="212">
        <f t="shared" si="93"/>
        <v>0</v>
      </c>
    </row>
    <row r="97" spans="1:66" hidden="1" x14ac:dyDescent="0.35">
      <c r="A97" s="253"/>
      <c r="B97" s="88">
        <v>91</v>
      </c>
      <c r="C97" s="91" t="e">
        <f>VLOOKUP(B:B,'START_LIST_JUN-ELI'!C:F,2,FALSE)</f>
        <v>#N/A</v>
      </c>
      <c r="D97" s="115" t="e">
        <f>VLOOKUP(B:B,'START_LIST_JUN-ELI'!C:F,4,FALSE)</f>
        <v>#N/A</v>
      </c>
      <c r="E97" s="357"/>
      <c r="F97" s="362"/>
      <c r="G97" s="360"/>
      <c r="H97" s="357"/>
      <c r="I97" s="362"/>
      <c r="J97" s="360"/>
      <c r="K97" s="357"/>
      <c r="L97" s="520"/>
      <c r="M97" s="361"/>
      <c r="N97" s="389">
        <f t="shared" si="101"/>
        <v>0</v>
      </c>
      <c r="O97" s="526">
        <f t="shared" si="51"/>
        <v>0</v>
      </c>
      <c r="P97" s="390">
        <f t="shared" si="102"/>
        <v>0</v>
      </c>
      <c r="Q97" s="389">
        <f t="shared" si="103"/>
        <v>0</v>
      </c>
      <c r="R97" s="527">
        <f t="shared" si="73"/>
        <v>0</v>
      </c>
      <c r="S97" s="524">
        <f t="shared" si="104"/>
        <v>0</v>
      </c>
      <c r="T97" s="382">
        <f t="shared" si="123"/>
        <v>0</v>
      </c>
      <c r="U97" s="382">
        <f t="shared" si="105"/>
        <v>0</v>
      </c>
      <c r="V97" s="381">
        <f t="shared" si="106"/>
        <v>0</v>
      </c>
      <c r="W97" s="378">
        <f t="shared" si="75"/>
        <v>0</v>
      </c>
      <c r="X97" s="378">
        <f t="shared" si="76"/>
        <v>0</v>
      </c>
      <c r="Y97" s="379">
        <f t="shared" si="77"/>
        <v>0</v>
      </c>
      <c r="Z97" s="381">
        <f t="shared" si="107"/>
        <v>0</v>
      </c>
      <c r="AA97" s="382">
        <f t="shared" si="108"/>
        <v>0</v>
      </c>
      <c r="AB97" s="381">
        <f t="shared" si="109"/>
        <v>0</v>
      </c>
      <c r="AC97" s="380">
        <f t="shared" si="78"/>
        <v>0</v>
      </c>
      <c r="AD97" s="528">
        <f t="shared" si="79"/>
        <v>0</v>
      </c>
      <c r="AE97" s="386">
        <f t="shared" si="80"/>
        <v>0</v>
      </c>
      <c r="AF97" s="362"/>
      <c r="AG97" s="362"/>
      <c r="AH97" s="360"/>
      <c r="AI97" s="357"/>
      <c r="AJ97" s="362"/>
      <c r="AK97" s="360"/>
      <c r="AL97" s="357"/>
      <c r="AM97" s="520"/>
      <c r="AN97" s="361"/>
      <c r="AO97" s="389">
        <f t="shared" si="110"/>
        <v>0</v>
      </c>
      <c r="AP97" s="526">
        <f t="shared" si="81"/>
        <v>0</v>
      </c>
      <c r="AQ97" s="546">
        <f t="shared" si="111"/>
        <v>0</v>
      </c>
      <c r="AR97" s="389">
        <f t="shared" si="112"/>
        <v>0</v>
      </c>
      <c r="AS97" s="526">
        <f t="shared" si="112"/>
        <v>0</v>
      </c>
      <c r="AT97" s="393">
        <f t="shared" si="113"/>
        <v>0</v>
      </c>
      <c r="AU97" s="548">
        <f t="shared" si="114"/>
        <v>0</v>
      </c>
      <c r="AV97" s="382">
        <f t="shared" si="115"/>
        <v>0</v>
      </c>
      <c r="AW97" s="381">
        <f t="shared" si="116"/>
        <v>0</v>
      </c>
      <c r="AX97" s="547">
        <f t="shared" si="83"/>
        <v>0</v>
      </c>
      <c r="AY97" s="378">
        <f t="shared" si="84"/>
        <v>0</v>
      </c>
      <c r="AZ97" s="379">
        <f t="shared" si="85"/>
        <v>0</v>
      </c>
      <c r="BA97" s="382">
        <f t="shared" si="117"/>
        <v>0</v>
      </c>
      <c r="BB97" s="382">
        <f t="shared" si="118"/>
        <v>0</v>
      </c>
      <c r="BC97" s="381">
        <f t="shared" si="119"/>
        <v>0</v>
      </c>
      <c r="BD97" s="383">
        <f t="shared" si="120"/>
        <v>0</v>
      </c>
      <c r="BE97" s="529">
        <f t="shared" si="86"/>
        <v>0</v>
      </c>
      <c r="BF97" s="385">
        <f t="shared" si="121"/>
        <v>0</v>
      </c>
      <c r="BG97" s="52">
        <f t="shared" si="87"/>
        <v>0</v>
      </c>
      <c r="BH97" s="369">
        <f t="shared" si="88"/>
        <v>0</v>
      </c>
      <c r="BI97" s="369">
        <f t="shared" si="89"/>
        <v>0</v>
      </c>
      <c r="BJ97" s="369">
        <f t="shared" si="90"/>
        <v>0</v>
      </c>
      <c r="BK97" s="369">
        <f t="shared" si="91"/>
        <v>0</v>
      </c>
      <c r="BL97" s="554">
        <f t="shared" si="92"/>
        <v>0</v>
      </c>
      <c r="BM97" s="542">
        <f t="shared" si="122"/>
        <v>0</v>
      </c>
      <c r="BN97" s="212">
        <f t="shared" si="93"/>
        <v>0</v>
      </c>
    </row>
    <row r="98" spans="1:66" hidden="1" x14ac:dyDescent="0.35">
      <c r="A98" s="253"/>
      <c r="B98" s="88">
        <v>92</v>
      </c>
      <c r="C98" s="91" t="e">
        <f>VLOOKUP(B:B,'START_LIST_JUN-ELI'!C:F,2,FALSE)</f>
        <v>#N/A</v>
      </c>
      <c r="D98" s="115" t="e">
        <f>VLOOKUP(B:B,'START_LIST_JUN-ELI'!C:F,4,FALSE)</f>
        <v>#N/A</v>
      </c>
      <c r="E98" s="354"/>
      <c r="F98" s="359"/>
      <c r="G98" s="355"/>
      <c r="H98" s="354"/>
      <c r="I98" s="359"/>
      <c r="J98" s="355"/>
      <c r="K98" s="354"/>
      <c r="L98" s="519"/>
      <c r="M98" s="356"/>
      <c r="N98" s="387">
        <f t="shared" si="101"/>
        <v>0</v>
      </c>
      <c r="O98" s="526">
        <f t="shared" si="51"/>
        <v>0</v>
      </c>
      <c r="P98" s="388">
        <f t="shared" si="102"/>
        <v>0</v>
      </c>
      <c r="Q98" s="387">
        <f t="shared" si="103"/>
        <v>0</v>
      </c>
      <c r="R98" s="527">
        <f t="shared" si="73"/>
        <v>0</v>
      </c>
      <c r="S98" s="523">
        <f t="shared" si="104"/>
        <v>0</v>
      </c>
      <c r="T98" s="378">
        <f t="shared" si="123"/>
        <v>0</v>
      </c>
      <c r="U98" s="378">
        <f t="shared" si="105"/>
        <v>0</v>
      </c>
      <c r="V98" s="379">
        <f t="shared" si="106"/>
        <v>0</v>
      </c>
      <c r="W98" s="378">
        <f t="shared" si="75"/>
        <v>0</v>
      </c>
      <c r="X98" s="378">
        <f t="shared" si="76"/>
        <v>0</v>
      </c>
      <c r="Y98" s="379">
        <f t="shared" si="77"/>
        <v>0</v>
      </c>
      <c r="Z98" s="378">
        <f t="shared" si="107"/>
        <v>0</v>
      </c>
      <c r="AA98" s="378">
        <f t="shared" si="108"/>
        <v>0</v>
      </c>
      <c r="AB98" s="379">
        <f t="shared" si="109"/>
        <v>0</v>
      </c>
      <c r="AC98" s="380">
        <f t="shared" si="78"/>
        <v>0</v>
      </c>
      <c r="AD98" s="528">
        <f t="shared" si="79"/>
        <v>0</v>
      </c>
      <c r="AE98" s="386">
        <f t="shared" si="80"/>
        <v>0</v>
      </c>
      <c r="AF98" s="359"/>
      <c r="AG98" s="359"/>
      <c r="AH98" s="355"/>
      <c r="AI98" s="354"/>
      <c r="AJ98" s="359"/>
      <c r="AK98" s="355"/>
      <c r="AL98" s="354"/>
      <c r="AM98" s="519"/>
      <c r="AN98" s="356"/>
      <c r="AO98" s="389">
        <f t="shared" si="110"/>
        <v>0</v>
      </c>
      <c r="AP98" s="526">
        <f t="shared" si="81"/>
        <v>0</v>
      </c>
      <c r="AQ98" s="523">
        <f t="shared" si="111"/>
        <v>0</v>
      </c>
      <c r="AR98" s="389">
        <f t="shared" si="112"/>
        <v>0</v>
      </c>
      <c r="AS98" s="526">
        <f t="shared" si="112"/>
        <v>0</v>
      </c>
      <c r="AT98" s="393">
        <f t="shared" si="113"/>
        <v>0</v>
      </c>
      <c r="AU98" s="547">
        <f t="shared" si="114"/>
        <v>0</v>
      </c>
      <c r="AV98" s="378">
        <f t="shared" si="115"/>
        <v>0</v>
      </c>
      <c r="AW98" s="379">
        <f t="shared" si="116"/>
        <v>0</v>
      </c>
      <c r="AX98" s="547">
        <f t="shared" si="83"/>
        <v>0</v>
      </c>
      <c r="AY98" s="378">
        <f t="shared" si="84"/>
        <v>0</v>
      </c>
      <c r="AZ98" s="379">
        <f t="shared" si="85"/>
        <v>0</v>
      </c>
      <c r="BA98" s="378">
        <f t="shared" si="117"/>
        <v>0</v>
      </c>
      <c r="BB98" s="378">
        <f t="shared" si="118"/>
        <v>0</v>
      </c>
      <c r="BC98" s="379">
        <f t="shared" si="119"/>
        <v>0</v>
      </c>
      <c r="BD98" s="380">
        <f t="shared" si="120"/>
        <v>0</v>
      </c>
      <c r="BE98" s="529">
        <f t="shared" si="86"/>
        <v>0</v>
      </c>
      <c r="BF98" s="386">
        <f t="shared" si="121"/>
        <v>0</v>
      </c>
      <c r="BG98" s="52">
        <f t="shared" si="87"/>
        <v>0</v>
      </c>
      <c r="BH98" s="369">
        <f t="shared" si="88"/>
        <v>0</v>
      </c>
      <c r="BI98" s="369">
        <f t="shared" si="89"/>
        <v>0</v>
      </c>
      <c r="BJ98" s="369">
        <f t="shared" si="90"/>
        <v>0</v>
      </c>
      <c r="BK98" s="369">
        <f t="shared" si="91"/>
        <v>0</v>
      </c>
      <c r="BL98" s="554">
        <f t="shared" si="92"/>
        <v>0</v>
      </c>
      <c r="BM98" s="542">
        <f t="shared" si="122"/>
        <v>0</v>
      </c>
      <c r="BN98" s="212">
        <f t="shared" si="93"/>
        <v>0</v>
      </c>
    </row>
    <row r="99" spans="1:66" hidden="1" x14ac:dyDescent="0.35">
      <c r="A99" s="253"/>
      <c r="B99" s="88">
        <v>93</v>
      </c>
      <c r="C99" s="91" t="e">
        <f>VLOOKUP(B:B,'START_LIST_JUN-ELI'!C:F,2,FALSE)</f>
        <v>#N/A</v>
      </c>
      <c r="D99" s="115" t="e">
        <f>VLOOKUP(B:B,'START_LIST_JUN-ELI'!C:F,4,FALSE)</f>
        <v>#N/A</v>
      </c>
      <c r="E99" s="357"/>
      <c r="F99" s="362"/>
      <c r="G99" s="360"/>
      <c r="H99" s="357"/>
      <c r="I99" s="362"/>
      <c r="J99" s="360"/>
      <c r="K99" s="357"/>
      <c r="L99" s="520"/>
      <c r="M99" s="361"/>
      <c r="N99" s="389">
        <f t="shared" si="101"/>
        <v>0</v>
      </c>
      <c r="O99" s="526">
        <f t="shared" si="51"/>
        <v>0</v>
      </c>
      <c r="P99" s="390">
        <f t="shared" si="102"/>
        <v>0</v>
      </c>
      <c r="Q99" s="389">
        <f t="shared" si="103"/>
        <v>0</v>
      </c>
      <c r="R99" s="527">
        <f t="shared" si="73"/>
        <v>0</v>
      </c>
      <c r="S99" s="524">
        <f t="shared" si="104"/>
        <v>0</v>
      </c>
      <c r="T99" s="382">
        <f t="shared" si="123"/>
        <v>0</v>
      </c>
      <c r="U99" s="382">
        <f t="shared" si="105"/>
        <v>0</v>
      </c>
      <c r="V99" s="381">
        <f t="shared" si="106"/>
        <v>0</v>
      </c>
      <c r="W99" s="378">
        <f t="shared" si="75"/>
        <v>0</v>
      </c>
      <c r="X99" s="378">
        <f t="shared" si="76"/>
        <v>0</v>
      </c>
      <c r="Y99" s="379">
        <f t="shared" si="77"/>
        <v>0</v>
      </c>
      <c r="Z99" s="381">
        <f t="shared" si="107"/>
        <v>0</v>
      </c>
      <c r="AA99" s="382">
        <f t="shared" si="108"/>
        <v>0</v>
      </c>
      <c r="AB99" s="381">
        <f t="shared" si="109"/>
        <v>0</v>
      </c>
      <c r="AC99" s="380">
        <f t="shared" si="78"/>
        <v>0</v>
      </c>
      <c r="AD99" s="528">
        <f t="shared" si="79"/>
        <v>0</v>
      </c>
      <c r="AE99" s="386">
        <f t="shared" si="80"/>
        <v>0</v>
      </c>
      <c r="AF99" s="362"/>
      <c r="AG99" s="362"/>
      <c r="AH99" s="360"/>
      <c r="AI99" s="357"/>
      <c r="AJ99" s="362"/>
      <c r="AK99" s="360"/>
      <c r="AL99" s="357"/>
      <c r="AM99" s="520"/>
      <c r="AN99" s="361"/>
      <c r="AO99" s="389">
        <f t="shared" si="110"/>
        <v>0</v>
      </c>
      <c r="AP99" s="526">
        <f t="shared" si="81"/>
        <v>0</v>
      </c>
      <c r="AQ99" s="546">
        <f t="shared" si="111"/>
        <v>0</v>
      </c>
      <c r="AR99" s="389">
        <f t="shared" si="112"/>
        <v>0</v>
      </c>
      <c r="AS99" s="526">
        <f t="shared" si="112"/>
        <v>0</v>
      </c>
      <c r="AT99" s="393">
        <f t="shared" si="113"/>
        <v>0</v>
      </c>
      <c r="AU99" s="548">
        <f t="shared" si="114"/>
        <v>0</v>
      </c>
      <c r="AV99" s="382">
        <f t="shared" si="115"/>
        <v>0</v>
      </c>
      <c r="AW99" s="381">
        <f t="shared" si="116"/>
        <v>0</v>
      </c>
      <c r="AX99" s="547">
        <f t="shared" si="83"/>
        <v>0</v>
      </c>
      <c r="AY99" s="378">
        <f t="shared" si="84"/>
        <v>0</v>
      </c>
      <c r="AZ99" s="379">
        <f t="shared" si="85"/>
        <v>0</v>
      </c>
      <c r="BA99" s="382">
        <f t="shared" si="117"/>
        <v>0</v>
      </c>
      <c r="BB99" s="382">
        <f t="shared" si="118"/>
        <v>0</v>
      </c>
      <c r="BC99" s="381">
        <f t="shared" si="119"/>
        <v>0</v>
      </c>
      <c r="BD99" s="383">
        <f t="shared" si="120"/>
        <v>0</v>
      </c>
      <c r="BE99" s="529">
        <f t="shared" si="86"/>
        <v>0</v>
      </c>
      <c r="BF99" s="385">
        <f t="shared" si="121"/>
        <v>0</v>
      </c>
      <c r="BG99" s="52">
        <f t="shared" si="87"/>
        <v>0</v>
      </c>
      <c r="BH99" s="369">
        <f t="shared" si="88"/>
        <v>0</v>
      </c>
      <c r="BI99" s="369">
        <f t="shared" si="89"/>
        <v>0</v>
      </c>
      <c r="BJ99" s="369">
        <f t="shared" si="90"/>
        <v>0</v>
      </c>
      <c r="BK99" s="369">
        <f t="shared" si="91"/>
        <v>0</v>
      </c>
      <c r="BL99" s="554">
        <f t="shared" si="92"/>
        <v>0</v>
      </c>
      <c r="BM99" s="542">
        <f t="shared" si="122"/>
        <v>0</v>
      </c>
      <c r="BN99" s="212">
        <f t="shared" si="93"/>
        <v>0</v>
      </c>
    </row>
    <row r="100" spans="1:66" hidden="1" x14ac:dyDescent="0.35">
      <c r="A100" s="253"/>
      <c r="B100" s="88">
        <v>94</v>
      </c>
      <c r="C100" s="91" t="e">
        <f>VLOOKUP(B:B,'START_LIST_JUN-ELI'!C:F,2,FALSE)</f>
        <v>#N/A</v>
      </c>
      <c r="D100" s="115" t="e">
        <f>VLOOKUP(B:B,'START_LIST_JUN-ELI'!C:F,4,FALSE)</f>
        <v>#N/A</v>
      </c>
      <c r="E100" s="354"/>
      <c r="F100" s="359"/>
      <c r="G100" s="355"/>
      <c r="H100" s="354"/>
      <c r="I100" s="359"/>
      <c r="J100" s="355"/>
      <c r="K100" s="354"/>
      <c r="L100" s="519"/>
      <c r="M100" s="356"/>
      <c r="N100" s="387">
        <f t="shared" si="101"/>
        <v>0</v>
      </c>
      <c r="O100" s="526">
        <f t="shared" si="51"/>
        <v>0</v>
      </c>
      <c r="P100" s="388">
        <f t="shared" si="102"/>
        <v>0</v>
      </c>
      <c r="Q100" s="387">
        <f t="shared" si="103"/>
        <v>0</v>
      </c>
      <c r="R100" s="527">
        <f t="shared" si="73"/>
        <v>0</v>
      </c>
      <c r="S100" s="523">
        <f t="shared" si="104"/>
        <v>0</v>
      </c>
      <c r="T100" s="378">
        <f t="shared" si="123"/>
        <v>0</v>
      </c>
      <c r="U100" s="378">
        <f t="shared" si="105"/>
        <v>0</v>
      </c>
      <c r="V100" s="379">
        <f t="shared" si="106"/>
        <v>0</v>
      </c>
      <c r="W100" s="378">
        <f t="shared" si="75"/>
        <v>0</v>
      </c>
      <c r="X100" s="378">
        <f t="shared" si="76"/>
        <v>0</v>
      </c>
      <c r="Y100" s="379">
        <f t="shared" si="77"/>
        <v>0</v>
      </c>
      <c r="Z100" s="378">
        <f t="shared" si="107"/>
        <v>0</v>
      </c>
      <c r="AA100" s="378">
        <f t="shared" si="108"/>
        <v>0</v>
      </c>
      <c r="AB100" s="379">
        <f t="shared" si="109"/>
        <v>0</v>
      </c>
      <c r="AC100" s="380">
        <f t="shared" si="78"/>
        <v>0</v>
      </c>
      <c r="AD100" s="528">
        <f t="shared" si="79"/>
        <v>0</v>
      </c>
      <c r="AE100" s="386">
        <f t="shared" si="80"/>
        <v>0</v>
      </c>
      <c r="AF100" s="359"/>
      <c r="AG100" s="359"/>
      <c r="AH100" s="355"/>
      <c r="AI100" s="354"/>
      <c r="AJ100" s="359"/>
      <c r="AK100" s="355"/>
      <c r="AL100" s="354"/>
      <c r="AM100" s="519"/>
      <c r="AN100" s="356"/>
      <c r="AO100" s="389">
        <f t="shared" si="110"/>
        <v>0</v>
      </c>
      <c r="AP100" s="526">
        <f t="shared" si="81"/>
        <v>0</v>
      </c>
      <c r="AQ100" s="523">
        <f t="shared" si="111"/>
        <v>0</v>
      </c>
      <c r="AR100" s="389">
        <f t="shared" si="112"/>
        <v>0</v>
      </c>
      <c r="AS100" s="526">
        <f t="shared" si="112"/>
        <v>0</v>
      </c>
      <c r="AT100" s="393">
        <f t="shared" si="113"/>
        <v>0</v>
      </c>
      <c r="AU100" s="547">
        <f t="shared" si="114"/>
        <v>0</v>
      </c>
      <c r="AV100" s="378">
        <f t="shared" si="115"/>
        <v>0</v>
      </c>
      <c r="AW100" s="379">
        <f t="shared" si="116"/>
        <v>0</v>
      </c>
      <c r="AX100" s="547">
        <f t="shared" si="83"/>
        <v>0</v>
      </c>
      <c r="AY100" s="378">
        <f t="shared" si="84"/>
        <v>0</v>
      </c>
      <c r="AZ100" s="379">
        <f t="shared" si="85"/>
        <v>0</v>
      </c>
      <c r="BA100" s="378">
        <f t="shared" si="117"/>
        <v>0</v>
      </c>
      <c r="BB100" s="378">
        <f t="shared" si="118"/>
        <v>0</v>
      </c>
      <c r="BC100" s="379">
        <f t="shared" si="119"/>
        <v>0</v>
      </c>
      <c r="BD100" s="380">
        <f t="shared" si="120"/>
        <v>0</v>
      </c>
      <c r="BE100" s="529">
        <f t="shared" si="86"/>
        <v>0</v>
      </c>
      <c r="BF100" s="386">
        <f t="shared" si="121"/>
        <v>0</v>
      </c>
      <c r="BG100" s="52">
        <f t="shared" si="87"/>
        <v>0</v>
      </c>
      <c r="BH100" s="369">
        <f t="shared" si="88"/>
        <v>0</v>
      </c>
      <c r="BI100" s="369">
        <f t="shared" si="89"/>
        <v>0</v>
      </c>
      <c r="BJ100" s="369">
        <f t="shared" si="90"/>
        <v>0</v>
      </c>
      <c r="BK100" s="369">
        <f t="shared" si="91"/>
        <v>0</v>
      </c>
      <c r="BL100" s="554">
        <f t="shared" si="92"/>
        <v>0</v>
      </c>
      <c r="BM100" s="542">
        <f t="shared" si="122"/>
        <v>0</v>
      </c>
      <c r="BN100" s="212">
        <f t="shared" si="93"/>
        <v>0</v>
      </c>
    </row>
    <row r="101" spans="1:66" hidden="1" x14ac:dyDescent="0.35">
      <c r="A101" s="253"/>
      <c r="B101" s="88">
        <v>95</v>
      </c>
      <c r="C101" s="91" t="e">
        <f>VLOOKUP(B:B,'START_LIST_JUN-ELI'!C:F,2,FALSE)</f>
        <v>#N/A</v>
      </c>
      <c r="D101" s="115" t="e">
        <f>VLOOKUP(B:B,'START_LIST_JUN-ELI'!C:F,4,FALSE)</f>
        <v>#N/A</v>
      </c>
      <c r="E101" s="357"/>
      <c r="F101" s="362"/>
      <c r="G101" s="360"/>
      <c r="H101" s="357"/>
      <c r="I101" s="362"/>
      <c r="J101" s="360"/>
      <c r="K101" s="357"/>
      <c r="L101" s="520"/>
      <c r="M101" s="361"/>
      <c r="N101" s="389">
        <f t="shared" si="101"/>
        <v>0</v>
      </c>
      <c r="O101" s="526">
        <f t="shared" si="51"/>
        <v>0</v>
      </c>
      <c r="P101" s="390">
        <f t="shared" si="102"/>
        <v>0</v>
      </c>
      <c r="Q101" s="389">
        <f t="shared" si="103"/>
        <v>0</v>
      </c>
      <c r="R101" s="527">
        <f t="shared" si="73"/>
        <v>0</v>
      </c>
      <c r="S101" s="524">
        <f t="shared" si="104"/>
        <v>0</v>
      </c>
      <c r="T101" s="382">
        <f t="shared" si="123"/>
        <v>0</v>
      </c>
      <c r="U101" s="382">
        <f t="shared" si="105"/>
        <v>0</v>
      </c>
      <c r="V101" s="381">
        <f t="shared" si="106"/>
        <v>0</v>
      </c>
      <c r="W101" s="378">
        <f t="shared" si="75"/>
        <v>0</v>
      </c>
      <c r="X101" s="378">
        <f t="shared" si="76"/>
        <v>0</v>
      </c>
      <c r="Y101" s="379">
        <f t="shared" si="77"/>
        <v>0</v>
      </c>
      <c r="Z101" s="381">
        <f t="shared" si="107"/>
        <v>0</v>
      </c>
      <c r="AA101" s="382">
        <f t="shared" si="108"/>
        <v>0</v>
      </c>
      <c r="AB101" s="381">
        <f t="shared" si="109"/>
        <v>0</v>
      </c>
      <c r="AC101" s="380">
        <f t="shared" si="78"/>
        <v>0</v>
      </c>
      <c r="AD101" s="528">
        <f t="shared" si="79"/>
        <v>0</v>
      </c>
      <c r="AE101" s="386">
        <f t="shared" si="80"/>
        <v>0</v>
      </c>
      <c r="AF101" s="362"/>
      <c r="AG101" s="362"/>
      <c r="AH101" s="360"/>
      <c r="AI101" s="357"/>
      <c r="AJ101" s="362"/>
      <c r="AK101" s="360"/>
      <c r="AL101" s="357"/>
      <c r="AM101" s="520"/>
      <c r="AN101" s="361"/>
      <c r="AO101" s="389">
        <f t="shared" si="110"/>
        <v>0</v>
      </c>
      <c r="AP101" s="526">
        <f t="shared" si="81"/>
        <v>0</v>
      </c>
      <c r="AQ101" s="546">
        <f t="shared" si="111"/>
        <v>0</v>
      </c>
      <c r="AR101" s="389">
        <f t="shared" si="112"/>
        <v>0</v>
      </c>
      <c r="AS101" s="526">
        <f t="shared" si="112"/>
        <v>0</v>
      </c>
      <c r="AT101" s="393">
        <f t="shared" si="113"/>
        <v>0</v>
      </c>
      <c r="AU101" s="548">
        <f t="shared" si="114"/>
        <v>0</v>
      </c>
      <c r="AV101" s="382">
        <f t="shared" si="115"/>
        <v>0</v>
      </c>
      <c r="AW101" s="381">
        <f t="shared" si="116"/>
        <v>0</v>
      </c>
      <c r="AX101" s="547">
        <f t="shared" si="83"/>
        <v>0</v>
      </c>
      <c r="AY101" s="378">
        <f t="shared" si="84"/>
        <v>0</v>
      </c>
      <c r="AZ101" s="379">
        <f t="shared" si="85"/>
        <v>0</v>
      </c>
      <c r="BA101" s="382">
        <f t="shared" si="117"/>
        <v>0</v>
      </c>
      <c r="BB101" s="382">
        <f t="shared" si="118"/>
        <v>0</v>
      </c>
      <c r="BC101" s="381">
        <f t="shared" si="119"/>
        <v>0</v>
      </c>
      <c r="BD101" s="383">
        <f t="shared" si="120"/>
        <v>0</v>
      </c>
      <c r="BE101" s="529">
        <f t="shared" si="86"/>
        <v>0</v>
      </c>
      <c r="BF101" s="385">
        <f t="shared" si="121"/>
        <v>0</v>
      </c>
      <c r="BG101" s="52">
        <f t="shared" si="87"/>
        <v>0</v>
      </c>
      <c r="BH101" s="369">
        <f t="shared" si="88"/>
        <v>0</v>
      </c>
      <c r="BI101" s="369">
        <f t="shared" si="89"/>
        <v>0</v>
      </c>
      <c r="BJ101" s="369">
        <f t="shared" si="90"/>
        <v>0</v>
      </c>
      <c r="BK101" s="369">
        <f t="shared" si="91"/>
        <v>0</v>
      </c>
      <c r="BL101" s="554">
        <f t="shared" si="92"/>
        <v>0</v>
      </c>
      <c r="BM101" s="542">
        <f t="shared" si="122"/>
        <v>0</v>
      </c>
      <c r="BN101" s="212">
        <f t="shared" si="93"/>
        <v>0</v>
      </c>
    </row>
    <row r="102" spans="1:66" hidden="1" x14ac:dyDescent="0.35">
      <c r="A102" s="253"/>
      <c r="B102" s="88">
        <v>96</v>
      </c>
      <c r="C102" s="91" t="e">
        <f>VLOOKUP(B:B,'START_LIST_JUN-ELI'!C:F,2,FALSE)</f>
        <v>#N/A</v>
      </c>
      <c r="D102" s="115" t="e">
        <f>VLOOKUP(B:B,'START_LIST_JUN-ELI'!C:F,4,FALSE)</f>
        <v>#N/A</v>
      </c>
      <c r="E102" s="354"/>
      <c r="F102" s="359"/>
      <c r="G102" s="355"/>
      <c r="H102" s="354"/>
      <c r="I102" s="359"/>
      <c r="J102" s="355"/>
      <c r="K102" s="354"/>
      <c r="L102" s="519"/>
      <c r="M102" s="356"/>
      <c r="N102" s="387">
        <f t="shared" si="101"/>
        <v>0</v>
      </c>
      <c r="O102" s="526">
        <f t="shared" si="51"/>
        <v>0</v>
      </c>
      <c r="P102" s="388">
        <f t="shared" si="102"/>
        <v>0</v>
      </c>
      <c r="Q102" s="387">
        <f t="shared" si="103"/>
        <v>0</v>
      </c>
      <c r="R102" s="527">
        <f t="shared" si="73"/>
        <v>0</v>
      </c>
      <c r="S102" s="523">
        <f t="shared" si="104"/>
        <v>0</v>
      </c>
      <c r="T102" s="378">
        <f t="shared" si="123"/>
        <v>0</v>
      </c>
      <c r="U102" s="378">
        <f t="shared" si="105"/>
        <v>0</v>
      </c>
      <c r="V102" s="379">
        <f t="shared" si="106"/>
        <v>0</v>
      </c>
      <c r="W102" s="378">
        <f t="shared" si="75"/>
        <v>0</v>
      </c>
      <c r="X102" s="378">
        <f t="shared" si="76"/>
        <v>0</v>
      </c>
      <c r="Y102" s="379">
        <f t="shared" si="77"/>
        <v>0</v>
      </c>
      <c r="Z102" s="378">
        <f t="shared" si="107"/>
        <v>0</v>
      </c>
      <c r="AA102" s="378">
        <f t="shared" si="108"/>
        <v>0</v>
      </c>
      <c r="AB102" s="379">
        <f t="shared" si="109"/>
        <v>0</v>
      </c>
      <c r="AC102" s="380">
        <f t="shared" si="78"/>
        <v>0</v>
      </c>
      <c r="AD102" s="528">
        <f t="shared" si="79"/>
        <v>0</v>
      </c>
      <c r="AE102" s="386">
        <f t="shared" si="80"/>
        <v>0</v>
      </c>
      <c r="AF102" s="359"/>
      <c r="AG102" s="359"/>
      <c r="AH102" s="355"/>
      <c r="AI102" s="354"/>
      <c r="AJ102" s="359"/>
      <c r="AK102" s="355"/>
      <c r="AL102" s="354"/>
      <c r="AM102" s="519"/>
      <c r="AN102" s="356"/>
      <c r="AO102" s="389">
        <f t="shared" si="110"/>
        <v>0</v>
      </c>
      <c r="AP102" s="526">
        <f t="shared" si="81"/>
        <v>0</v>
      </c>
      <c r="AQ102" s="523">
        <f t="shared" si="111"/>
        <v>0</v>
      </c>
      <c r="AR102" s="389">
        <f t="shared" si="112"/>
        <v>0</v>
      </c>
      <c r="AS102" s="526">
        <f t="shared" si="112"/>
        <v>0</v>
      </c>
      <c r="AT102" s="393">
        <f t="shared" si="113"/>
        <v>0</v>
      </c>
      <c r="AU102" s="547">
        <f t="shared" si="114"/>
        <v>0</v>
      </c>
      <c r="AV102" s="378">
        <f t="shared" si="115"/>
        <v>0</v>
      </c>
      <c r="AW102" s="379">
        <f t="shared" si="116"/>
        <v>0</v>
      </c>
      <c r="AX102" s="547">
        <f t="shared" si="83"/>
        <v>0</v>
      </c>
      <c r="AY102" s="378">
        <f t="shared" si="84"/>
        <v>0</v>
      </c>
      <c r="AZ102" s="379">
        <f t="shared" si="85"/>
        <v>0</v>
      </c>
      <c r="BA102" s="378">
        <f t="shared" si="117"/>
        <v>0</v>
      </c>
      <c r="BB102" s="378">
        <f t="shared" si="118"/>
        <v>0</v>
      </c>
      <c r="BC102" s="379">
        <f t="shared" si="119"/>
        <v>0</v>
      </c>
      <c r="BD102" s="380">
        <f t="shared" si="120"/>
        <v>0</v>
      </c>
      <c r="BE102" s="529">
        <f t="shared" si="86"/>
        <v>0</v>
      </c>
      <c r="BF102" s="386">
        <f t="shared" si="121"/>
        <v>0</v>
      </c>
      <c r="BG102" s="52">
        <f t="shared" si="87"/>
        <v>0</v>
      </c>
      <c r="BH102" s="369">
        <f t="shared" si="88"/>
        <v>0</v>
      </c>
      <c r="BI102" s="369">
        <f t="shared" si="89"/>
        <v>0</v>
      </c>
      <c r="BJ102" s="369">
        <f t="shared" si="90"/>
        <v>0</v>
      </c>
      <c r="BK102" s="369">
        <f t="shared" si="91"/>
        <v>0</v>
      </c>
      <c r="BL102" s="554">
        <f t="shared" si="92"/>
        <v>0</v>
      </c>
      <c r="BM102" s="542">
        <f t="shared" si="122"/>
        <v>0</v>
      </c>
      <c r="BN102" s="212">
        <f t="shared" si="93"/>
        <v>0</v>
      </c>
    </row>
    <row r="103" spans="1:66" hidden="1" x14ac:dyDescent="0.35">
      <c r="A103" s="253"/>
      <c r="B103" s="88">
        <v>97</v>
      </c>
      <c r="C103" s="91" t="e">
        <f>VLOOKUP(B:B,'START_LIST_JUN-ELI'!C:F,2,FALSE)</f>
        <v>#N/A</v>
      </c>
      <c r="D103" s="115" t="e">
        <f>VLOOKUP(B:B,'START_LIST_JUN-ELI'!C:F,4,FALSE)</f>
        <v>#N/A</v>
      </c>
      <c r="E103" s="357"/>
      <c r="F103" s="362"/>
      <c r="G103" s="360"/>
      <c r="H103" s="357"/>
      <c r="I103" s="362"/>
      <c r="J103" s="360"/>
      <c r="K103" s="357"/>
      <c r="L103" s="520"/>
      <c r="M103" s="361"/>
      <c r="N103" s="389">
        <f t="shared" si="101"/>
        <v>0</v>
      </c>
      <c r="O103" s="526">
        <f t="shared" si="51"/>
        <v>0</v>
      </c>
      <c r="P103" s="390">
        <f t="shared" si="102"/>
        <v>0</v>
      </c>
      <c r="Q103" s="389">
        <f t="shared" si="103"/>
        <v>0</v>
      </c>
      <c r="R103" s="527">
        <f t="shared" si="73"/>
        <v>0</v>
      </c>
      <c r="S103" s="524">
        <f t="shared" si="104"/>
        <v>0</v>
      </c>
      <c r="T103" s="382">
        <f t="shared" si="123"/>
        <v>0</v>
      </c>
      <c r="U103" s="382">
        <f t="shared" si="105"/>
        <v>0</v>
      </c>
      <c r="V103" s="381">
        <f t="shared" si="106"/>
        <v>0</v>
      </c>
      <c r="W103" s="378">
        <f t="shared" si="75"/>
        <v>0</v>
      </c>
      <c r="X103" s="378">
        <f t="shared" si="76"/>
        <v>0</v>
      </c>
      <c r="Y103" s="379">
        <f t="shared" si="77"/>
        <v>0</v>
      </c>
      <c r="Z103" s="381">
        <f t="shared" si="107"/>
        <v>0</v>
      </c>
      <c r="AA103" s="382">
        <f t="shared" si="108"/>
        <v>0</v>
      </c>
      <c r="AB103" s="381">
        <f t="shared" si="109"/>
        <v>0</v>
      </c>
      <c r="AC103" s="380">
        <f t="shared" si="78"/>
        <v>0</v>
      </c>
      <c r="AD103" s="528">
        <f t="shared" si="79"/>
        <v>0</v>
      </c>
      <c r="AE103" s="386">
        <f t="shared" si="80"/>
        <v>0</v>
      </c>
      <c r="AF103" s="362"/>
      <c r="AG103" s="362"/>
      <c r="AH103" s="360"/>
      <c r="AI103" s="357"/>
      <c r="AJ103" s="362"/>
      <c r="AK103" s="360"/>
      <c r="AL103" s="357"/>
      <c r="AM103" s="520"/>
      <c r="AN103" s="361"/>
      <c r="AO103" s="389">
        <f t="shared" si="110"/>
        <v>0</v>
      </c>
      <c r="AP103" s="526">
        <f t="shared" si="81"/>
        <v>0</v>
      </c>
      <c r="AQ103" s="546">
        <f t="shared" si="111"/>
        <v>0</v>
      </c>
      <c r="AR103" s="389">
        <f t="shared" si="112"/>
        <v>0</v>
      </c>
      <c r="AS103" s="526">
        <f t="shared" si="112"/>
        <v>0</v>
      </c>
      <c r="AT103" s="393">
        <f t="shared" si="113"/>
        <v>0</v>
      </c>
      <c r="AU103" s="548">
        <f t="shared" si="114"/>
        <v>0</v>
      </c>
      <c r="AV103" s="382">
        <f t="shared" si="115"/>
        <v>0</v>
      </c>
      <c r="AW103" s="381">
        <f t="shared" si="116"/>
        <v>0</v>
      </c>
      <c r="AX103" s="547">
        <f t="shared" si="83"/>
        <v>0</v>
      </c>
      <c r="AY103" s="378">
        <f t="shared" si="84"/>
        <v>0</v>
      </c>
      <c r="AZ103" s="379">
        <f t="shared" si="85"/>
        <v>0</v>
      </c>
      <c r="BA103" s="382">
        <f t="shared" si="117"/>
        <v>0</v>
      </c>
      <c r="BB103" s="382">
        <f t="shared" si="118"/>
        <v>0</v>
      </c>
      <c r="BC103" s="381">
        <f t="shared" si="119"/>
        <v>0</v>
      </c>
      <c r="BD103" s="383">
        <f t="shared" si="120"/>
        <v>0</v>
      </c>
      <c r="BE103" s="529">
        <f t="shared" si="86"/>
        <v>0</v>
      </c>
      <c r="BF103" s="385">
        <f t="shared" si="121"/>
        <v>0</v>
      </c>
      <c r="BG103" s="52">
        <f t="shared" si="87"/>
        <v>0</v>
      </c>
      <c r="BH103" s="369">
        <f t="shared" si="88"/>
        <v>0</v>
      </c>
      <c r="BI103" s="369">
        <f t="shared" si="89"/>
        <v>0</v>
      </c>
      <c r="BJ103" s="369">
        <f t="shared" si="90"/>
        <v>0</v>
      </c>
      <c r="BK103" s="369">
        <f t="shared" si="91"/>
        <v>0</v>
      </c>
      <c r="BL103" s="554">
        <f t="shared" si="92"/>
        <v>0</v>
      </c>
      <c r="BM103" s="542">
        <f t="shared" si="122"/>
        <v>0</v>
      </c>
      <c r="BN103" s="212">
        <f t="shared" si="93"/>
        <v>0</v>
      </c>
    </row>
    <row r="104" spans="1:66" hidden="1" x14ac:dyDescent="0.35">
      <c r="A104" s="253"/>
      <c r="B104" s="88">
        <v>98</v>
      </c>
      <c r="C104" s="91" t="e">
        <f>VLOOKUP(B:B,'START_LIST_JUN-ELI'!C:F,2,FALSE)</f>
        <v>#N/A</v>
      </c>
      <c r="D104" s="115" t="e">
        <f>VLOOKUP(B:B,'START_LIST_JUN-ELI'!C:F,4,FALSE)</f>
        <v>#N/A</v>
      </c>
      <c r="E104" s="354"/>
      <c r="F104" s="359"/>
      <c r="G104" s="355"/>
      <c r="H104" s="354"/>
      <c r="I104" s="359"/>
      <c r="J104" s="355"/>
      <c r="K104" s="354"/>
      <c r="L104" s="519"/>
      <c r="M104" s="356"/>
      <c r="N104" s="387">
        <f t="shared" si="101"/>
        <v>0</v>
      </c>
      <c r="O104" s="526">
        <f t="shared" si="51"/>
        <v>0</v>
      </c>
      <c r="P104" s="388">
        <f t="shared" si="102"/>
        <v>0</v>
      </c>
      <c r="Q104" s="387">
        <f t="shared" si="103"/>
        <v>0</v>
      </c>
      <c r="R104" s="527">
        <f t="shared" si="73"/>
        <v>0</v>
      </c>
      <c r="S104" s="523">
        <f t="shared" si="104"/>
        <v>0</v>
      </c>
      <c r="T104" s="378">
        <f t="shared" si="123"/>
        <v>0</v>
      </c>
      <c r="U104" s="378">
        <f t="shared" si="105"/>
        <v>0</v>
      </c>
      <c r="V104" s="379">
        <f t="shared" si="106"/>
        <v>0</v>
      </c>
      <c r="W104" s="378">
        <f t="shared" si="75"/>
        <v>0</v>
      </c>
      <c r="X104" s="378">
        <f t="shared" si="76"/>
        <v>0</v>
      </c>
      <c r="Y104" s="379">
        <f t="shared" si="77"/>
        <v>0</v>
      </c>
      <c r="Z104" s="378">
        <f t="shared" si="107"/>
        <v>0</v>
      </c>
      <c r="AA104" s="378">
        <f t="shared" si="108"/>
        <v>0</v>
      </c>
      <c r="AB104" s="379">
        <f t="shared" si="109"/>
        <v>0</v>
      </c>
      <c r="AC104" s="380">
        <f t="shared" si="78"/>
        <v>0</v>
      </c>
      <c r="AD104" s="528">
        <f t="shared" si="79"/>
        <v>0</v>
      </c>
      <c r="AE104" s="386">
        <f t="shared" si="80"/>
        <v>0</v>
      </c>
      <c r="AF104" s="359"/>
      <c r="AG104" s="359"/>
      <c r="AH104" s="355"/>
      <c r="AI104" s="354"/>
      <c r="AJ104" s="359"/>
      <c r="AK104" s="355"/>
      <c r="AL104" s="354"/>
      <c r="AM104" s="519"/>
      <c r="AN104" s="356"/>
      <c r="AO104" s="389">
        <f t="shared" si="110"/>
        <v>0</v>
      </c>
      <c r="AP104" s="526">
        <f t="shared" si="81"/>
        <v>0</v>
      </c>
      <c r="AQ104" s="523">
        <f t="shared" si="111"/>
        <v>0</v>
      </c>
      <c r="AR104" s="389">
        <f t="shared" si="112"/>
        <v>0</v>
      </c>
      <c r="AS104" s="526">
        <f t="shared" si="112"/>
        <v>0</v>
      </c>
      <c r="AT104" s="393">
        <f t="shared" si="113"/>
        <v>0</v>
      </c>
      <c r="AU104" s="547">
        <f t="shared" si="114"/>
        <v>0</v>
      </c>
      <c r="AV104" s="378">
        <f t="shared" si="115"/>
        <v>0</v>
      </c>
      <c r="AW104" s="379">
        <f t="shared" si="116"/>
        <v>0</v>
      </c>
      <c r="AX104" s="547">
        <f t="shared" si="83"/>
        <v>0</v>
      </c>
      <c r="AY104" s="378">
        <f t="shared" si="84"/>
        <v>0</v>
      </c>
      <c r="AZ104" s="379">
        <f t="shared" si="85"/>
        <v>0</v>
      </c>
      <c r="BA104" s="378">
        <f t="shared" si="117"/>
        <v>0</v>
      </c>
      <c r="BB104" s="378">
        <f t="shared" si="118"/>
        <v>0</v>
      </c>
      <c r="BC104" s="379">
        <f t="shared" si="119"/>
        <v>0</v>
      </c>
      <c r="BD104" s="380">
        <f t="shared" si="120"/>
        <v>0</v>
      </c>
      <c r="BE104" s="529">
        <f t="shared" si="86"/>
        <v>0</v>
      </c>
      <c r="BF104" s="386">
        <f t="shared" si="121"/>
        <v>0</v>
      </c>
      <c r="BG104" s="52">
        <f t="shared" si="87"/>
        <v>0</v>
      </c>
      <c r="BH104" s="369">
        <f t="shared" si="88"/>
        <v>0</v>
      </c>
      <c r="BI104" s="369">
        <f t="shared" si="89"/>
        <v>0</v>
      </c>
      <c r="BJ104" s="369">
        <f t="shared" si="90"/>
        <v>0</v>
      </c>
      <c r="BK104" s="369">
        <f t="shared" si="91"/>
        <v>0</v>
      </c>
      <c r="BL104" s="554">
        <f t="shared" si="92"/>
        <v>0</v>
      </c>
      <c r="BM104" s="542">
        <f t="shared" si="122"/>
        <v>0</v>
      </c>
      <c r="BN104" s="212">
        <f t="shared" si="93"/>
        <v>0</v>
      </c>
    </row>
    <row r="105" spans="1:66" hidden="1" x14ac:dyDescent="0.35">
      <c r="A105" s="253"/>
      <c r="B105" s="88">
        <v>99</v>
      </c>
      <c r="C105" s="91" t="e">
        <f>VLOOKUP(B:B,'START_LIST_JUN-ELI'!C:F,2,FALSE)</f>
        <v>#N/A</v>
      </c>
      <c r="D105" s="115" t="e">
        <f>VLOOKUP(B:B,'START_LIST_JUN-ELI'!C:F,4,FALSE)</f>
        <v>#N/A</v>
      </c>
      <c r="E105" s="357"/>
      <c r="F105" s="362"/>
      <c r="G105" s="360"/>
      <c r="H105" s="357"/>
      <c r="I105" s="362"/>
      <c r="J105" s="360"/>
      <c r="K105" s="357"/>
      <c r="L105" s="520"/>
      <c r="M105" s="361"/>
      <c r="N105" s="389">
        <f t="shared" si="101"/>
        <v>0</v>
      </c>
      <c r="O105" s="526">
        <f t="shared" si="51"/>
        <v>0</v>
      </c>
      <c r="P105" s="390">
        <f t="shared" si="102"/>
        <v>0</v>
      </c>
      <c r="Q105" s="389">
        <f t="shared" si="103"/>
        <v>0</v>
      </c>
      <c r="R105" s="527">
        <f t="shared" si="73"/>
        <v>0</v>
      </c>
      <c r="S105" s="524">
        <f t="shared" si="104"/>
        <v>0</v>
      </c>
      <c r="T105" s="382">
        <f t="shared" si="123"/>
        <v>0</v>
      </c>
      <c r="U105" s="382">
        <f t="shared" si="105"/>
        <v>0</v>
      </c>
      <c r="V105" s="381">
        <f t="shared" si="106"/>
        <v>0</v>
      </c>
      <c r="W105" s="378">
        <f t="shared" si="75"/>
        <v>0</v>
      </c>
      <c r="X105" s="378">
        <f t="shared" si="76"/>
        <v>0</v>
      </c>
      <c r="Y105" s="379">
        <f t="shared" si="77"/>
        <v>0</v>
      </c>
      <c r="Z105" s="381">
        <f t="shared" si="107"/>
        <v>0</v>
      </c>
      <c r="AA105" s="382">
        <f t="shared" si="108"/>
        <v>0</v>
      </c>
      <c r="AB105" s="381">
        <f t="shared" si="109"/>
        <v>0</v>
      </c>
      <c r="AC105" s="380">
        <f t="shared" si="78"/>
        <v>0</v>
      </c>
      <c r="AD105" s="528">
        <f t="shared" si="79"/>
        <v>0</v>
      </c>
      <c r="AE105" s="386">
        <f t="shared" si="80"/>
        <v>0</v>
      </c>
      <c r="AF105" s="362"/>
      <c r="AG105" s="362"/>
      <c r="AH105" s="360"/>
      <c r="AI105" s="357"/>
      <c r="AJ105" s="362"/>
      <c r="AK105" s="360"/>
      <c r="AL105" s="357"/>
      <c r="AM105" s="520"/>
      <c r="AN105" s="361"/>
      <c r="AO105" s="389">
        <f t="shared" si="110"/>
        <v>0</v>
      </c>
      <c r="AP105" s="526">
        <f t="shared" si="81"/>
        <v>0</v>
      </c>
      <c r="AQ105" s="546">
        <f t="shared" si="111"/>
        <v>0</v>
      </c>
      <c r="AR105" s="389">
        <f t="shared" si="112"/>
        <v>0</v>
      </c>
      <c r="AS105" s="526">
        <f t="shared" si="112"/>
        <v>0</v>
      </c>
      <c r="AT105" s="393">
        <f t="shared" si="113"/>
        <v>0</v>
      </c>
      <c r="AU105" s="548">
        <f t="shared" si="114"/>
        <v>0</v>
      </c>
      <c r="AV105" s="382">
        <f t="shared" si="115"/>
        <v>0</v>
      </c>
      <c r="AW105" s="381">
        <f t="shared" si="116"/>
        <v>0</v>
      </c>
      <c r="AX105" s="547">
        <f t="shared" si="83"/>
        <v>0</v>
      </c>
      <c r="AY105" s="378">
        <f t="shared" si="84"/>
        <v>0</v>
      </c>
      <c r="AZ105" s="379">
        <f t="shared" si="85"/>
        <v>0</v>
      </c>
      <c r="BA105" s="382">
        <f t="shared" si="117"/>
        <v>0</v>
      </c>
      <c r="BB105" s="382">
        <f t="shared" si="118"/>
        <v>0</v>
      </c>
      <c r="BC105" s="381">
        <f t="shared" si="119"/>
        <v>0</v>
      </c>
      <c r="BD105" s="383">
        <f t="shared" si="120"/>
        <v>0</v>
      </c>
      <c r="BE105" s="529">
        <f t="shared" si="86"/>
        <v>0</v>
      </c>
      <c r="BF105" s="385">
        <f t="shared" si="121"/>
        <v>0</v>
      </c>
      <c r="BG105" s="52">
        <f t="shared" si="87"/>
        <v>0</v>
      </c>
      <c r="BH105" s="369">
        <f t="shared" si="88"/>
        <v>0</v>
      </c>
      <c r="BI105" s="369">
        <f t="shared" si="89"/>
        <v>0</v>
      </c>
      <c r="BJ105" s="369">
        <f t="shared" si="90"/>
        <v>0</v>
      </c>
      <c r="BK105" s="369">
        <f t="shared" si="91"/>
        <v>0</v>
      </c>
      <c r="BL105" s="554">
        <f t="shared" si="92"/>
        <v>0</v>
      </c>
      <c r="BM105" s="542">
        <f t="shared" si="122"/>
        <v>0</v>
      </c>
      <c r="BN105" s="212">
        <f t="shared" si="93"/>
        <v>0</v>
      </c>
    </row>
    <row r="106" spans="1:66" hidden="1" x14ac:dyDescent="0.35">
      <c r="A106" s="253"/>
      <c r="B106" s="88">
        <v>100</v>
      </c>
      <c r="C106" s="91" t="e">
        <f>VLOOKUP(B:B,'START_LIST_JUN-ELI'!C:F,2,FALSE)</f>
        <v>#N/A</v>
      </c>
      <c r="D106" s="115" t="e">
        <f>VLOOKUP(B:B,'START_LIST_JUN-ELI'!C:F,4,FALSE)</f>
        <v>#N/A</v>
      </c>
      <c r="E106" s="354"/>
      <c r="F106" s="359"/>
      <c r="G106" s="355"/>
      <c r="H106" s="354"/>
      <c r="I106" s="359"/>
      <c r="J106" s="355"/>
      <c r="K106" s="354"/>
      <c r="L106" s="519"/>
      <c r="M106" s="356"/>
      <c r="N106" s="387">
        <f t="shared" si="101"/>
        <v>0</v>
      </c>
      <c r="O106" s="526">
        <f t="shared" si="51"/>
        <v>0</v>
      </c>
      <c r="P106" s="388">
        <f t="shared" si="102"/>
        <v>0</v>
      </c>
      <c r="Q106" s="387">
        <f t="shared" si="103"/>
        <v>0</v>
      </c>
      <c r="R106" s="527">
        <f t="shared" si="73"/>
        <v>0</v>
      </c>
      <c r="S106" s="523">
        <f t="shared" si="104"/>
        <v>0</v>
      </c>
      <c r="T106" s="378">
        <f t="shared" si="123"/>
        <v>0</v>
      </c>
      <c r="U106" s="378">
        <f t="shared" si="105"/>
        <v>0</v>
      </c>
      <c r="V106" s="379">
        <f t="shared" si="106"/>
        <v>0</v>
      </c>
      <c r="W106" s="378">
        <f t="shared" si="75"/>
        <v>0</v>
      </c>
      <c r="X106" s="378">
        <f t="shared" si="76"/>
        <v>0</v>
      </c>
      <c r="Y106" s="379">
        <f t="shared" si="77"/>
        <v>0</v>
      </c>
      <c r="Z106" s="378">
        <f t="shared" si="107"/>
        <v>0</v>
      </c>
      <c r="AA106" s="378">
        <f t="shared" si="108"/>
        <v>0</v>
      </c>
      <c r="AB106" s="379">
        <f t="shared" si="109"/>
        <v>0</v>
      </c>
      <c r="AC106" s="380">
        <f t="shared" si="78"/>
        <v>0</v>
      </c>
      <c r="AD106" s="528">
        <f t="shared" si="79"/>
        <v>0</v>
      </c>
      <c r="AE106" s="386">
        <f t="shared" si="80"/>
        <v>0</v>
      </c>
      <c r="AF106" s="359"/>
      <c r="AG106" s="359"/>
      <c r="AH106" s="355"/>
      <c r="AI106" s="354"/>
      <c r="AJ106" s="359"/>
      <c r="AK106" s="355"/>
      <c r="AL106" s="354"/>
      <c r="AM106" s="519"/>
      <c r="AN106" s="356"/>
      <c r="AO106" s="389">
        <f t="shared" si="110"/>
        <v>0</v>
      </c>
      <c r="AP106" s="526">
        <f t="shared" si="81"/>
        <v>0</v>
      </c>
      <c r="AQ106" s="523">
        <f t="shared" si="111"/>
        <v>0</v>
      </c>
      <c r="AR106" s="389">
        <f t="shared" si="112"/>
        <v>0</v>
      </c>
      <c r="AS106" s="526">
        <f t="shared" si="112"/>
        <v>0</v>
      </c>
      <c r="AT106" s="393">
        <f t="shared" si="113"/>
        <v>0</v>
      </c>
      <c r="AU106" s="547">
        <f t="shared" si="114"/>
        <v>0</v>
      </c>
      <c r="AV106" s="378">
        <f t="shared" si="115"/>
        <v>0</v>
      </c>
      <c r="AW106" s="379">
        <f t="shared" si="116"/>
        <v>0</v>
      </c>
      <c r="AX106" s="547">
        <f t="shared" si="83"/>
        <v>0</v>
      </c>
      <c r="AY106" s="378">
        <f t="shared" si="84"/>
        <v>0</v>
      </c>
      <c r="AZ106" s="379">
        <f t="shared" si="85"/>
        <v>0</v>
      </c>
      <c r="BA106" s="378">
        <f t="shared" si="117"/>
        <v>0</v>
      </c>
      <c r="BB106" s="378">
        <f t="shared" si="118"/>
        <v>0</v>
      </c>
      <c r="BC106" s="379">
        <f t="shared" si="119"/>
        <v>0</v>
      </c>
      <c r="BD106" s="380">
        <f t="shared" si="120"/>
        <v>0</v>
      </c>
      <c r="BE106" s="529">
        <f t="shared" si="86"/>
        <v>0</v>
      </c>
      <c r="BF106" s="386">
        <f t="shared" si="121"/>
        <v>0</v>
      </c>
      <c r="BG106" s="52">
        <f t="shared" si="87"/>
        <v>0</v>
      </c>
      <c r="BH106" s="369">
        <f t="shared" si="88"/>
        <v>0</v>
      </c>
      <c r="BI106" s="369">
        <f t="shared" si="89"/>
        <v>0</v>
      </c>
      <c r="BJ106" s="369">
        <f t="shared" si="90"/>
        <v>0</v>
      </c>
      <c r="BK106" s="369">
        <f t="shared" si="91"/>
        <v>0</v>
      </c>
      <c r="BL106" s="554">
        <f t="shared" si="92"/>
        <v>0</v>
      </c>
      <c r="BM106" s="542">
        <f t="shared" si="122"/>
        <v>0</v>
      </c>
      <c r="BN106" s="212">
        <f t="shared" si="93"/>
        <v>0</v>
      </c>
    </row>
    <row r="107" spans="1:66" hidden="1" x14ac:dyDescent="0.35">
      <c r="A107" s="253"/>
      <c r="B107" s="88">
        <v>101</v>
      </c>
      <c r="C107" s="91" t="e">
        <f>VLOOKUP(B:B,'START_LIST_JUN-ELI'!C:F,2,FALSE)</f>
        <v>#N/A</v>
      </c>
      <c r="D107" s="115" t="e">
        <f>VLOOKUP(B:B,'START_LIST_JUN-ELI'!C:F,4,FALSE)</f>
        <v>#N/A</v>
      </c>
      <c r="E107" s="357"/>
      <c r="F107" s="362"/>
      <c r="G107" s="360"/>
      <c r="H107" s="357"/>
      <c r="I107" s="362"/>
      <c r="J107" s="360"/>
      <c r="K107" s="357"/>
      <c r="L107" s="520"/>
      <c r="M107" s="361"/>
      <c r="N107" s="389">
        <f t="shared" si="101"/>
        <v>0</v>
      </c>
      <c r="O107" s="526">
        <f t="shared" si="51"/>
        <v>0</v>
      </c>
      <c r="P107" s="390">
        <f t="shared" si="102"/>
        <v>0</v>
      </c>
      <c r="Q107" s="389">
        <f t="shared" si="103"/>
        <v>0</v>
      </c>
      <c r="R107" s="527">
        <f t="shared" si="73"/>
        <v>0</v>
      </c>
      <c r="S107" s="524">
        <f t="shared" si="104"/>
        <v>0</v>
      </c>
      <c r="T107" s="382">
        <f t="shared" si="123"/>
        <v>0</v>
      </c>
      <c r="U107" s="382">
        <f t="shared" si="105"/>
        <v>0</v>
      </c>
      <c r="V107" s="381">
        <f t="shared" si="106"/>
        <v>0</v>
      </c>
      <c r="W107" s="378">
        <f t="shared" si="75"/>
        <v>0</v>
      </c>
      <c r="X107" s="378">
        <f t="shared" si="76"/>
        <v>0</v>
      </c>
      <c r="Y107" s="379">
        <f t="shared" si="77"/>
        <v>0</v>
      </c>
      <c r="Z107" s="381">
        <f t="shared" si="107"/>
        <v>0</v>
      </c>
      <c r="AA107" s="382">
        <f t="shared" si="108"/>
        <v>0</v>
      </c>
      <c r="AB107" s="381">
        <f t="shared" si="109"/>
        <v>0</v>
      </c>
      <c r="AC107" s="380">
        <f t="shared" si="78"/>
        <v>0</v>
      </c>
      <c r="AD107" s="528">
        <f t="shared" si="79"/>
        <v>0</v>
      </c>
      <c r="AE107" s="386">
        <f t="shared" si="80"/>
        <v>0</v>
      </c>
      <c r="AF107" s="362"/>
      <c r="AG107" s="362"/>
      <c r="AH107" s="360"/>
      <c r="AI107" s="357"/>
      <c r="AJ107" s="362"/>
      <c r="AK107" s="360"/>
      <c r="AL107" s="357"/>
      <c r="AM107" s="520"/>
      <c r="AN107" s="361"/>
      <c r="AO107" s="389">
        <f t="shared" si="110"/>
        <v>0</v>
      </c>
      <c r="AP107" s="526">
        <f t="shared" si="81"/>
        <v>0</v>
      </c>
      <c r="AQ107" s="546">
        <f t="shared" si="111"/>
        <v>0</v>
      </c>
      <c r="AR107" s="389">
        <f t="shared" si="112"/>
        <v>0</v>
      </c>
      <c r="AS107" s="526">
        <f t="shared" si="112"/>
        <v>0</v>
      </c>
      <c r="AT107" s="393">
        <f t="shared" si="113"/>
        <v>0</v>
      </c>
      <c r="AU107" s="548">
        <f t="shared" si="114"/>
        <v>0</v>
      </c>
      <c r="AV107" s="382">
        <f t="shared" si="115"/>
        <v>0</v>
      </c>
      <c r="AW107" s="381">
        <f t="shared" si="116"/>
        <v>0</v>
      </c>
      <c r="AX107" s="547">
        <f t="shared" si="83"/>
        <v>0</v>
      </c>
      <c r="AY107" s="378">
        <f t="shared" si="84"/>
        <v>0</v>
      </c>
      <c r="AZ107" s="379">
        <f t="shared" si="85"/>
        <v>0</v>
      </c>
      <c r="BA107" s="382">
        <f t="shared" si="117"/>
        <v>0</v>
      </c>
      <c r="BB107" s="382">
        <f t="shared" si="118"/>
        <v>0</v>
      </c>
      <c r="BC107" s="381">
        <f t="shared" si="119"/>
        <v>0</v>
      </c>
      <c r="BD107" s="383">
        <f t="shared" si="120"/>
        <v>0</v>
      </c>
      <c r="BE107" s="529">
        <f t="shared" si="86"/>
        <v>0</v>
      </c>
      <c r="BF107" s="385">
        <f t="shared" si="121"/>
        <v>0</v>
      </c>
      <c r="BG107" s="52">
        <f t="shared" si="87"/>
        <v>0</v>
      </c>
      <c r="BH107" s="369">
        <f t="shared" si="88"/>
        <v>0</v>
      </c>
      <c r="BI107" s="369">
        <f t="shared" si="89"/>
        <v>0</v>
      </c>
      <c r="BJ107" s="369">
        <f t="shared" si="90"/>
        <v>0</v>
      </c>
      <c r="BK107" s="369">
        <f t="shared" si="91"/>
        <v>0</v>
      </c>
      <c r="BL107" s="554">
        <f t="shared" si="92"/>
        <v>0</v>
      </c>
      <c r="BM107" s="542">
        <f t="shared" si="122"/>
        <v>0</v>
      </c>
      <c r="BN107" s="212">
        <f t="shared" si="93"/>
        <v>0</v>
      </c>
    </row>
    <row r="108" spans="1:66" hidden="1" x14ac:dyDescent="0.35">
      <c r="A108" s="253"/>
      <c r="B108" s="88">
        <v>102</v>
      </c>
      <c r="C108" s="91" t="e">
        <f>VLOOKUP(B:B,'START_LIST_JUN-ELI'!C:F,2,FALSE)</f>
        <v>#N/A</v>
      </c>
      <c r="D108" s="115" t="e">
        <f>VLOOKUP(B:B,'START_LIST_JUN-ELI'!C:F,4,FALSE)</f>
        <v>#N/A</v>
      </c>
      <c r="E108" s="354"/>
      <c r="F108" s="359"/>
      <c r="G108" s="355"/>
      <c r="H108" s="354"/>
      <c r="I108" s="359"/>
      <c r="J108" s="355"/>
      <c r="K108" s="354"/>
      <c r="L108" s="519"/>
      <c r="M108" s="356"/>
      <c r="N108" s="387">
        <f t="shared" si="101"/>
        <v>0</v>
      </c>
      <c r="O108" s="526">
        <f t="shared" si="51"/>
        <v>0</v>
      </c>
      <c r="P108" s="388">
        <f t="shared" si="102"/>
        <v>0</v>
      </c>
      <c r="Q108" s="387">
        <f t="shared" si="103"/>
        <v>0</v>
      </c>
      <c r="R108" s="527">
        <f t="shared" si="73"/>
        <v>0</v>
      </c>
      <c r="S108" s="523">
        <f t="shared" si="104"/>
        <v>0</v>
      </c>
      <c r="T108" s="378">
        <f t="shared" si="123"/>
        <v>0</v>
      </c>
      <c r="U108" s="378">
        <f t="shared" si="105"/>
        <v>0</v>
      </c>
      <c r="V108" s="379">
        <f t="shared" si="106"/>
        <v>0</v>
      </c>
      <c r="W108" s="378">
        <f t="shared" si="75"/>
        <v>0</v>
      </c>
      <c r="X108" s="378">
        <f t="shared" si="76"/>
        <v>0</v>
      </c>
      <c r="Y108" s="379">
        <f t="shared" si="77"/>
        <v>0</v>
      </c>
      <c r="Z108" s="378">
        <f t="shared" si="107"/>
        <v>0</v>
      </c>
      <c r="AA108" s="378">
        <f t="shared" si="108"/>
        <v>0</v>
      </c>
      <c r="AB108" s="379">
        <f t="shared" si="109"/>
        <v>0</v>
      </c>
      <c r="AC108" s="380">
        <f t="shared" si="78"/>
        <v>0</v>
      </c>
      <c r="AD108" s="528">
        <f t="shared" si="79"/>
        <v>0</v>
      </c>
      <c r="AE108" s="386">
        <f t="shared" si="80"/>
        <v>0</v>
      </c>
      <c r="AF108" s="359"/>
      <c r="AG108" s="359"/>
      <c r="AH108" s="355"/>
      <c r="AI108" s="354"/>
      <c r="AJ108" s="359"/>
      <c r="AK108" s="355"/>
      <c r="AL108" s="354"/>
      <c r="AM108" s="519"/>
      <c r="AN108" s="356"/>
      <c r="AO108" s="389">
        <f t="shared" si="110"/>
        <v>0</v>
      </c>
      <c r="AP108" s="526">
        <f t="shared" si="81"/>
        <v>0</v>
      </c>
      <c r="AQ108" s="523">
        <f t="shared" si="111"/>
        <v>0</v>
      </c>
      <c r="AR108" s="389">
        <f t="shared" si="112"/>
        <v>0</v>
      </c>
      <c r="AS108" s="526">
        <f t="shared" si="112"/>
        <v>0</v>
      </c>
      <c r="AT108" s="393">
        <f t="shared" si="113"/>
        <v>0</v>
      </c>
      <c r="AU108" s="547">
        <f t="shared" si="114"/>
        <v>0</v>
      </c>
      <c r="AV108" s="378">
        <f t="shared" si="115"/>
        <v>0</v>
      </c>
      <c r="AW108" s="379">
        <f t="shared" si="116"/>
        <v>0</v>
      </c>
      <c r="AX108" s="547">
        <f t="shared" si="83"/>
        <v>0</v>
      </c>
      <c r="AY108" s="378">
        <f t="shared" si="84"/>
        <v>0</v>
      </c>
      <c r="AZ108" s="379">
        <f t="shared" si="85"/>
        <v>0</v>
      </c>
      <c r="BA108" s="378">
        <f t="shared" si="117"/>
        <v>0</v>
      </c>
      <c r="BB108" s="378">
        <f t="shared" si="118"/>
        <v>0</v>
      </c>
      <c r="BC108" s="379">
        <f t="shared" si="119"/>
        <v>0</v>
      </c>
      <c r="BD108" s="380">
        <f t="shared" si="120"/>
        <v>0</v>
      </c>
      <c r="BE108" s="529">
        <f t="shared" si="86"/>
        <v>0</v>
      </c>
      <c r="BF108" s="386">
        <f t="shared" si="121"/>
        <v>0</v>
      </c>
      <c r="BG108" s="52">
        <f t="shared" si="87"/>
        <v>0</v>
      </c>
      <c r="BH108" s="369">
        <f t="shared" si="88"/>
        <v>0</v>
      </c>
      <c r="BI108" s="369">
        <f t="shared" si="89"/>
        <v>0</v>
      </c>
      <c r="BJ108" s="369">
        <f t="shared" si="90"/>
        <v>0</v>
      </c>
      <c r="BK108" s="369">
        <f t="shared" si="91"/>
        <v>0</v>
      </c>
      <c r="BL108" s="554">
        <f t="shared" si="92"/>
        <v>0</v>
      </c>
      <c r="BM108" s="542">
        <f t="shared" si="122"/>
        <v>0</v>
      </c>
      <c r="BN108" s="212">
        <f t="shared" si="93"/>
        <v>0</v>
      </c>
    </row>
    <row r="109" spans="1:66" hidden="1" x14ac:dyDescent="0.35">
      <c r="A109" s="253"/>
      <c r="B109" s="88">
        <v>103</v>
      </c>
      <c r="C109" s="91" t="e">
        <f>VLOOKUP(B:B,'START_LIST_JUN-ELI'!C:F,2,FALSE)</f>
        <v>#N/A</v>
      </c>
      <c r="D109" s="115" t="e">
        <f>VLOOKUP(B:B,'START_LIST_JUN-ELI'!C:F,4,FALSE)</f>
        <v>#N/A</v>
      </c>
      <c r="E109" s="357"/>
      <c r="F109" s="362"/>
      <c r="G109" s="360"/>
      <c r="H109" s="357"/>
      <c r="I109" s="362"/>
      <c r="J109" s="360"/>
      <c r="K109" s="357"/>
      <c r="L109" s="520"/>
      <c r="M109" s="361"/>
      <c r="N109" s="389">
        <f t="shared" si="101"/>
        <v>0</v>
      </c>
      <c r="O109" s="526">
        <f t="shared" si="51"/>
        <v>0</v>
      </c>
      <c r="P109" s="390">
        <f t="shared" si="102"/>
        <v>0</v>
      </c>
      <c r="Q109" s="389">
        <f t="shared" si="103"/>
        <v>0</v>
      </c>
      <c r="R109" s="527">
        <f t="shared" si="73"/>
        <v>0</v>
      </c>
      <c r="S109" s="524">
        <f t="shared" si="104"/>
        <v>0</v>
      </c>
      <c r="T109" s="382">
        <f t="shared" si="123"/>
        <v>0</v>
      </c>
      <c r="U109" s="382">
        <f t="shared" si="105"/>
        <v>0</v>
      </c>
      <c r="V109" s="381">
        <f t="shared" si="106"/>
        <v>0</v>
      </c>
      <c r="W109" s="378">
        <f t="shared" si="75"/>
        <v>0</v>
      </c>
      <c r="X109" s="378">
        <f t="shared" si="76"/>
        <v>0</v>
      </c>
      <c r="Y109" s="379">
        <f t="shared" si="77"/>
        <v>0</v>
      </c>
      <c r="Z109" s="381">
        <f t="shared" si="107"/>
        <v>0</v>
      </c>
      <c r="AA109" s="382">
        <f t="shared" si="108"/>
        <v>0</v>
      </c>
      <c r="AB109" s="381">
        <f t="shared" si="109"/>
        <v>0</v>
      </c>
      <c r="AC109" s="380">
        <f t="shared" si="78"/>
        <v>0</v>
      </c>
      <c r="AD109" s="528">
        <f t="shared" si="79"/>
        <v>0</v>
      </c>
      <c r="AE109" s="386">
        <f t="shared" si="80"/>
        <v>0</v>
      </c>
      <c r="AF109" s="362"/>
      <c r="AG109" s="362"/>
      <c r="AH109" s="360"/>
      <c r="AI109" s="357"/>
      <c r="AJ109" s="362"/>
      <c r="AK109" s="360"/>
      <c r="AL109" s="357"/>
      <c r="AM109" s="520"/>
      <c r="AN109" s="361"/>
      <c r="AO109" s="389">
        <f t="shared" si="110"/>
        <v>0</v>
      </c>
      <c r="AP109" s="526">
        <f t="shared" si="81"/>
        <v>0</v>
      </c>
      <c r="AQ109" s="546">
        <f t="shared" si="111"/>
        <v>0</v>
      </c>
      <c r="AR109" s="389">
        <f t="shared" si="112"/>
        <v>0</v>
      </c>
      <c r="AS109" s="526">
        <f t="shared" si="112"/>
        <v>0</v>
      </c>
      <c r="AT109" s="393">
        <f t="shared" si="113"/>
        <v>0</v>
      </c>
      <c r="AU109" s="548">
        <f t="shared" si="114"/>
        <v>0</v>
      </c>
      <c r="AV109" s="382">
        <f t="shared" si="115"/>
        <v>0</v>
      </c>
      <c r="AW109" s="381">
        <f t="shared" si="116"/>
        <v>0</v>
      </c>
      <c r="AX109" s="547">
        <f t="shared" si="83"/>
        <v>0</v>
      </c>
      <c r="AY109" s="378">
        <f t="shared" si="84"/>
        <v>0</v>
      </c>
      <c r="AZ109" s="379">
        <f t="shared" si="85"/>
        <v>0</v>
      </c>
      <c r="BA109" s="382">
        <f t="shared" si="117"/>
        <v>0</v>
      </c>
      <c r="BB109" s="382">
        <f t="shared" si="118"/>
        <v>0</v>
      </c>
      <c r="BC109" s="381">
        <f t="shared" si="119"/>
        <v>0</v>
      </c>
      <c r="BD109" s="383">
        <f t="shared" si="120"/>
        <v>0</v>
      </c>
      <c r="BE109" s="529">
        <f t="shared" si="86"/>
        <v>0</v>
      </c>
      <c r="BF109" s="385">
        <f t="shared" si="121"/>
        <v>0</v>
      </c>
      <c r="BG109" s="52">
        <f t="shared" si="87"/>
        <v>0</v>
      </c>
      <c r="BH109" s="369">
        <f t="shared" si="88"/>
        <v>0</v>
      </c>
      <c r="BI109" s="369">
        <f t="shared" si="89"/>
        <v>0</v>
      </c>
      <c r="BJ109" s="369">
        <f t="shared" si="90"/>
        <v>0</v>
      </c>
      <c r="BK109" s="369">
        <f t="shared" si="91"/>
        <v>0</v>
      </c>
      <c r="BL109" s="554">
        <f t="shared" si="92"/>
        <v>0</v>
      </c>
      <c r="BM109" s="542">
        <f t="shared" si="122"/>
        <v>0</v>
      </c>
      <c r="BN109" s="212">
        <f t="shared" si="93"/>
        <v>0</v>
      </c>
    </row>
    <row r="110" spans="1:66" hidden="1" x14ac:dyDescent="0.35">
      <c r="A110" s="253"/>
      <c r="B110" s="88">
        <v>104</v>
      </c>
      <c r="C110" s="91" t="e">
        <f>VLOOKUP(B:B,'START_LIST_JUN-ELI'!C:F,2,FALSE)</f>
        <v>#N/A</v>
      </c>
      <c r="D110" s="115" t="e">
        <f>VLOOKUP(B:B,'START_LIST_JUN-ELI'!C:F,4,FALSE)</f>
        <v>#N/A</v>
      </c>
      <c r="E110" s="354"/>
      <c r="F110" s="359"/>
      <c r="G110" s="355"/>
      <c r="H110" s="354"/>
      <c r="I110" s="359"/>
      <c r="J110" s="355"/>
      <c r="K110" s="354"/>
      <c r="L110" s="519"/>
      <c r="M110" s="356"/>
      <c r="N110" s="387">
        <f t="shared" si="101"/>
        <v>0</v>
      </c>
      <c r="O110" s="526">
        <f t="shared" si="51"/>
        <v>0</v>
      </c>
      <c r="P110" s="388">
        <f t="shared" si="102"/>
        <v>0</v>
      </c>
      <c r="Q110" s="387">
        <f t="shared" si="103"/>
        <v>0</v>
      </c>
      <c r="R110" s="527">
        <f t="shared" si="73"/>
        <v>0</v>
      </c>
      <c r="S110" s="523">
        <f t="shared" si="104"/>
        <v>0</v>
      </c>
      <c r="T110" s="378">
        <f t="shared" si="123"/>
        <v>0</v>
      </c>
      <c r="U110" s="378">
        <f t="shared" si="105"/>
        <v>0</v>
      </c>
      <c r="V110" s="379">
        <f t="shared" si="106"/>
        <v>0</v>
      </c>
      <c r="W110" s="378">
        <f t="shared" si="75"/>
        <v>0</v>
      </c>
      <c r="X110" s="378">
        <f t="shared" si="76"/>
        <v>0</v>
      </c>
      <c r="Y110" s="379">
        <f t="shared" si="77"/>
        <v>0</v>
      </c>
      <c r="Z110" s="378">
        <f t="shared" si="107"/>
        <v>0</v>
      </c>
      <c r="AA110" s="378">
        <f t="shared" si="108"/>
        <v>0</v>
      </c>
      <c r="AB110" s="379">
        <f t="shared" si="109"/>
        <v>0</v>
      </c>
      <c r="AC110" s="380">
        <f t="shared" si="78"/>
        <v>0</v>
      </c>
      <c r="AD110" s="528">
        <f t="shared" si="79"/>
        <v>0</v>
      </c>
      <c r="AE110" s="386">
        <f t="shared" si="80"/>
        <v>0</v>
      </c>
      <c r="AF110" s="359"/>
      <c r="AG110" s="359"/>
      <c r="AH110" s="355"/>
      <c r="AI110" s="354"/>
      <c r="AJ110" s="359"/>
      <c r="AK110" s="355"/>
      <c r="AL110" s="354"/>
      <c r="AM110" s="519"/>
      <c r="AN110" s="356"/>
      <c r="AO110" s="389">
        <f t="shared" si="110"/>
        <v>0</v>
      </c>
      <c r="AP110" s="526">
        <f t="shared" si="81"/>
        <v>0</v>
      </c>
      <c r="AQ110" s="523">
        <f t="shared" si="111"/>
        <v>0</v>
      </c>
      <c r="AR110" s="389">
        <f t="shared" si="112"/>
        <v>0</v>
      </c>
      <c r="AS110" s="526">
        <f t="shared" si="112"/>
        <v>0</v>
      </c>
      <c r="AT110" s="393">
        <f t="shared" si="113"/>
        <v>0</v>
      </c>
      <c r="AU110" s="547">
        <f t="shared" si="114"/>
        <v>0</v>
      </c>
      <c r="AV110" s="378">
        <f t="shared" si="115"/>
        <v>0</v>
      </c>
      <c r="AW110" s="379">
        <f t="shared" si="116"/>
        <v>0</v>
      </c>
      <c r="AX110" s="547">
        <f t="shared" si="83"/>
        <v>0</v>
      </c>
      <c r="AY110" s="378">
        <f t="shared" si="84"/>
        <v>0</v>
      </c>
      <c r="AZ110" s="379">
        <f t="shared" si="85"/>
        <v>0</v>
      </c>
      <c r="BA110" s="378">
        <f t="shared" si="117"/>
        <v>0</v>
      </c>
      <c r="BB110" s="378">
        <f t="shared" si="118"/>
        <v>0</v>
      </c>
      <c r="BC110" s="379">
        <f t="shared" si="119"/>
        <v>0</v>
      </c>
      <c r="BD110" s="380">
        <f t="shared" si="120"/>
        <v>0</v>
      </c>
      <c r="BE110" s="529">
        <f t="shared" si="86"/>
        <v>0</v>
      </c>
      <c r="BF110" s="386">
        <f t="shared" si="121"/>
        <v>0</v>
      </c>
      <c r="BG110" s="52">
        <f t="shared" si="87"/>
        <v>0</v>
      </c>
      <c r="BH110" s="369">
        <f t="shared" si="88"/>
        <v>0</v>
      </c>
      <c r="BI110" s="369">
        <f t="shared" si="89"/>
        <v>0</v>
      </c>
      <c r="BJ110" s="369">
        <f t="shared" si="90"/>
        <v>0</v>
      </c>
      <c r="BK110" s="369">
        <f t="shared" si="91"/>
        <v>0</v>
      </c>
      <c r="BL110" s="554">
        <f t="shared" si="92"/>
        <v>0</v>
      </c>
      <c r="BM110" s="542">
        <f t="shared" si="122"/>
        <v>0</v>
      </c>
      <c r="BN110" s="212">
        <f t="shared" si="93"/>
        <v>0</v>
      </c>
    </row>
    <row r="111" spans="1:66" hidden="1" x14ac:dyDescent="0.35">
      <c r="A111" s="253"/>
      <c r="B111" s="88">
        <v>105</v>
      </c>
      <c r="C111" s="91" t="e">
        <f>VLOOKUP(B:B,'START_LIST_JUN-ELI'!C:F,2,FALSE)</f>
        <v>#N/A</v>
      </c>
      <c r="D111" s="115" t="e">
        <f>VLOOKUP(B:B,'START_LIST_JUN-ELI'!C:F,4,FALSE)</f>
        <v>#N/A</v>
      </c>
      <c r="E111" s="357"/>
      <c r="F111" s="362"/>
      <c r="G111" s="360"/>
      <c r="H111" s="357"/>
      <c r="I111" s="362"/>
      <c r="J111" s="360"/>
      <c r="K111" s="357"/>
      <c r="L111" s="520"/>
      <c r="M111" s="361"/>
      <c r="N111" s="389">
        <f t="shared" si="101"/>
        <v>0</v>
      </c>
      <c r="O111" s="526">
        <f t="shared" si="51"/>
        <v>0</v>
      </c>
      <c r="P111" s="390">
        <f t="shared" si="102"/>
        <v>0</v>
      </c>
      <c r="Q111" s="389">
        <f t="shared" si="103"/>
        <v>0</v>
      </c>
      <c r="R111" s="527">
        <f t="shared" si="73"/>
        <v>0</v>
      </c>
      <c r="S111" s="524">
        <f t="shared" si="104"/>
        <v>0</v>
      </c>
      <c r="T111" s="382">
        <f t="shared" si="123"/>
        <v>0</v>
      </c>
      <c r="U111" s="382">
        <f t="shared" si="105"/>
        <v>0</v>
      </c>
      <c r="V111" s="381">
        <f t="shared" si="106"/>
        <v>0</v>
      </c>
      <c r="W111" s="378">
        <f t="shared" si="75"/>
        <v>0</v>
      </c>
      <c r="X111" s="378">
        <f t="shared" si="76"/>
        <v>0</v>
      </c>
      <c r="Y111" s="379">
        <f t="shared" si="77"/>
        <v>0</v>
      </c>
      <c r="Z111" s="381">
        <f t="shared" si="107"/>
        <v>0</v>
      </c>
      <c r="AA111" s="382">
        <f t="shared" si="108"/>
        <v>0</v>
      </c>
      <c r="AB111" s="381">
        <f t="shared" si="109"/>
        <v>0</v>
      </c>
      <c r="AC111" s="380">
        <f t="shared" si="78"/>
        <v>0</v>
      </c>
      <c r="AD111" s="528">
        <f t="shared" si="79"/>
        <v>0</v>
      </c>
      <c r="AE111" s="386">
        <f t="shared" si="80"/>
        <v>0</v>
      </c>
      <c r="AF111" s="362"/>
      <c r="AG111" s="362"/>
      <c r="AH111" s="360"/>
      <c r="AI111" s="357"/>
      <c r="AJ111" s="362"/>
      <c r="AK111" s="360"/>
      <c r="AL111" s="357"/>
      <c r="AM111" s="520"/>
      <c r="AN111" s="361"/>
      <c r="AO111" s="389">
        <f t="shared" si="110"/>
        <v>0</v>
      </c>
      <c r="AP111" s="526">
        <f t="shared" si="81"/>
        <v>0</v>
      </c>
      <c r="AQ111" s="546">
        <f t="shared" si="111"/>
        <v>0</v>
      </c>
      <c r="AR111" s="389">
        <f t="shared" si="112"/>
        <v>0</v>
      </c>
      <c r="AS111" s="526">
        <f t="shared" si="112"/>
        <v>0</v>
      </c>
      <c r="AT111" s="393">
        <f t="shared" si="113"/>
        <v>0</v>
      </c>
      <c r="AU111" s="548">
        <f t="shared" si="114"/>
        <v>0</v>
      </c>
      <c r="AV111" s="382">
        <f t="shared" si="115"/>
        <v>0</v>
      </c>
      <c r="AW111" s="381">
        <f t="shared" si="116"/>
        <v>0</v>
      </c>
      <c r="AX111" s="547">
        <f t="shared" si="83"/>
        <v>0</v>
      </c>
      <c r="AY111" s="378">
        <f t="shared" si="84"/>
        <v>0</v>
      </c>
      <c r="AZ111" s="379">
        <f t="shared" si="85"/>
        <v>0</v>
      </c>
      <c r="BA111" s="382">
        <f t="shared" si="117"/>
        <v>0</v>
      </c>
      <c r="BB111" s="382">
        <f t="shared" si="118"/>
        <v>0</v>
      </c>
      <c r="BC111" s="381">
        <f t="shared" si="119"/>
        <v>0</v>
      </c>
      <c r="BD111" s="383">
        <f t="shared" si="120"/>
        <v>0</v>
      </c>
      <c r="BE111" s="529">
        <f t="shared" si="86"/>
        <v>0</v>
      </c>
      <c r="BF111" s="385">
        <f t="shared" si="121"/>
        <v>0</v>
      </c>
      <c r="BG111" s="52">
        <f t="shared" si="87"/>
        <v>0</v>
      </c>
      <c r="BH111" s="369">
        <f t="shared" si="88"/>
        <v>0</v>
      </c>
      <c r="BI111" s="369">
        <f t="shared" si="89"/>
        <v>0</v>
      </c>
      <c r="BJ111" s="369">
        <f t="shared" si="90"/>
        <v>0</v>
      </c>
      <c r="BK111" s="369">
        <f t="shared" si="91"/>
        <v>0</v>
      </c>
      <c r="BL111" s="554">
        <f t="shared" si="92"/>
        <v>0</v>
      </c>
      <c r="BM111" s="542">
        <f t="shared" si="122"/>
        <v>0</v>
      </c>
      <c r="BN111" s="212">
        <f t="shared" si="93"/>
        <v>0</v>
      </c>
    </row>
    <row r="112" spans="1:66" hidden="1" x14ac:dyDescent="0.35">
      <c r="A112" s="253"/>
      <c r="B112" s="88">
        <v>106</v>
      </c>
      <c r="C112" s="91" t="e">
        <f>VLOOKUP(B:B,'START_LIST_JUN-ELI'!C:F,2,FALSE)</f>
        <v>#N/A</v>
      </c>
      <c r="D112" s="115" t="e">
        <f>VLOOKUP(B:B,'START_LIST_JUN-ELI'!C:F,4,FALSE)</f>
        <v>#N/A</v>
      </c>
      <c r="E112" s="354"/>
      <c r="F112" s="359"/>
      <c r="G112" s="355"/>
      <c r="H112" s="354"/>
      <c r="I112" s="359"/>
      <c r="J112" s="355"/>
      <c r="K112" s="354"/>
      <c r="L112" s="519"/>
      <c r="M112" s="356"/>
      <c r="N112" s="387">
        <f t="shared" si="101"/>
        <v>0</v>
      </c>
      <c r="O112" s="526">
        <f t="shared" si="51"/>
        <v>0</v>
      </c>
      <c r="P112" s="388">
        <f t="shared" si="102"/>
        <v>0</v>
      </c>
      <c r="Q112" s="387">
        <f t="shared" si="103"/>
        <v>0</v>
      </c>
      <c r="R112" s="527">
        <f t="shared" si="73"/>
        <v>0</v>
      </c>
      <c r="S112" s="523">
        <f t="shared" si="104"/>
        <v>0</v>
      </c>
      <c r="T112" s="378">
        <f t="shared" si="123"/>
        <v>0</v>
      </c>
      <c r="U112" s="378">
        <f t="shared" si="105"/>
        <v>0</v>
      </c>
      <c r="V112" s="379">
        <f t="shared" si="106"/>
        <v>0</v>
      </c>
      <c r="W112" s="378">
        <f t="shared" si="75"/>
        <v>0</v>
      </c>
      <c r="X112" s="378">
        <f t="shared" si="76"/>
        <v>0</v>
      </c>
      <c r="Y112" s="379">
        <f t="shared" si="77"/>
        <v>0</v>
      </c>
      <c r="Z112" s="378">
        <f t="shared" si="107"/>
        <v>0</v>
      </c>
      <c r="AA112" s="378">
        <f t="shared" si="108"/>
        <v>0</v>
      </c>
      <c r="AB112" s="379">
        <f t="shared" si="109"/>
        <v>0</v>
      </c>
      <c r="AC112" s="380">
        <f t="shared" si="78"/>
        <v>0</v>
      </c>
      <c r="AD112" s="528">
        <f t="shared" si="79"/>
        <v>0</v>
      </c>
      <c r="AE112" s="386">
        <f t="shared" si="80"/>
        <v>0</v>
      </c>
      <c r="AF112" s="359"/>
      <c r="AG112" s="359"/>
      <c r="AH112" s="355"/>
      <c r="AI112" s="354"/>
      <c r="AJ112" s="359"/>
      <c r="AK112" s="355"/>
      <c r="AL112" s="354"/>
      <c r="AM112" s="519"/>
      <c r="AN112" s="356"/>
      <c r="AO112" s="389">
        <f t="shared" si="110"/>
        <v>0</v>
      </c>
      <c r="AP112" s="526">
        <f t="shared" si="81"/>
        <v>0</v>
      </c>
      <c r="AQ112" s="523">
        <f t="shared" si="111"/>
        <v>0</v>
      </c>
      <c r="AR112" s="389">
        <f t="shared" si="112"/>
        <v>0</v>
      </c>
      <c r="AS112" s="526">
        <f t="shared" si="112"/>
        <v>0</v>
      </c>
      <c r="AT112" s="393">
        <f t="shared" si="113"/>
        <v>0</v>
      </c>
      <c r="AU112" s="547">
        <f t="shared" si="114"/>
        <v>0</v>
      </c>
      <c r="AV112" s="378">
        <f t="shared" si="115"/>
        <v>0</v>
      </c>
      <c r="AW112" s="379">
        <f t="shared" si="116"/>
        <v>0</v>
      </c>
      <c r="AX112" s="547">
        <f t="shared" si="83"/>
        <v>0</v>
      </c>
      <c r="AY112" s="378">
        <f t="shared" si="84"/>
        <v>0</v>
      </c>
      <c r="AZ112" s="379">
        <f t="shared" si="85"/>
        <v>0</v>
      </c>
      <c r="BA112" s="378">
        <f t="shared" si="117"/>
        <v>0</v>
      </c>
      <c r="BB112" s="378">
        <f t="shared" si="118"/>
        <v>0</v>
      </c>
      <c r="BC112" s="379">
        <f t="shared" si="119"/>
        <v>0</v>
      </c>
      <c r="BD112" s="380">
        <f t="shared" si="120"/>
        <v>0</v>
      </c>
      <c r="BE112" s="529">
        <f t="shared" si="86"/>
        <v>0</v>
      </c>
      <c r="BF112" s="386">
        <f t="shared" si="121"/>
        <v>0</v>
      </c>
      <c r="BG112" s="52">
        <f t="shared" si="87"/>
        <v>0</v>
      </c>
      <c r="BH112" s="369">
        <f t="shared" si="88"/>
        <v>0</v>
      </c>
      <c r="BI112" s="369">
        <f t="shared" si="89"/>
        <v>0</v>
      </c>
      <c r="BJ112" s="369">
        <f t="shared" si="90"/>
        <v>0</v>
      </c>
      <c r="BK112" s="369">
        <f t="shared" si="91"/>
        <v>0</v>
      </c>
      <c r="BL112" s="554">
        <f t="shared" si="92"/>
        <v>0</v>
      </c>
      <c r="BM112" s="542">
        <f t="shared" si="122"/>
        <v>0</v>
      </c>
      <c r="BN112" s="212">
        <f t="shared" si="93"/>
        <v>0</v>
      </c>
    </row>
    <row r="113" spans="1:66" hidden="1" x14ac:dyDescent="0.35">
      <c r="A113" s="253"/>
      <c r="B113" s="88">
        <v>107</v>
      </c>
      <c r="C113" s="91" t="e">
        <f>VLOOKUP(B:B,'START_LIST_JUN-ELI'!C:F,2,FALSE)</f>
        <v>#N/A</v>
      </c>
      <c r="D113" s="115" t="e">
        <f>VLOOKUP(B:B,'START_LIST_JUN-ELI'!C:F,4,FALSE)</f>
        <v>#N/A</v>
      </c>
      <c r="E113" s="357"/>
      <c r="F113" s="362"/>
      <c r="G113" s="360"/>
      <c r="H113" s="357"/>
      <c r="I113" s="362"/>
      <c r="J113" s="360"/>
      <c r="K113" s="357"/>
      <c r="L113" s="520"/>
      <c r="M113" s="361"/>
      <c r="N113" s="389">
        <f t="shared" si="101"/>
        <v>0</v>
      </c>
      <c r="O113" s="526">
        <f t="shared" si="51"/>
        <v>0</v>
      </c>
      <c r="P113" s="390">
        <f t="shared" si="102"/>
        <v>0</v>
      </c>
      <c r="Q113" s="389">
        <f t="shared" si="103"/>
        <v>0</v>
      </c>
      <c r="R113" s="527">
        <f t="shared" si="73"/>
        <v>0</v>
      </c>
      <c r="S113" s="524">
        <f t="shared" si="104"/>
        <v>0</v>
      </c>
      <c r="T113" s="382">
        <f t="shared" si="123"/>
        <v>0</v>
      </c>
      <c r="U113" s="382">
        <f t="shared" si="105"/>
        <v>0</v>
      </c>
      <c r="V113" s="381">
        <f t="shared" si="106"/>
        <v>0</v>
      </c>
      <c r="W113" s="378">
        <f t="shared" si="75"/>
        <v>0</v>
      </c>
      <c r="X113" s="378">
        <f t="shared" si="76"/>
        <v>0</v>
      </c>
      <c r="Y113" s="379">
        <f t="shared" si="77"/>
        <v>0</v>
      </c>
      <c r="Z113" s="381">
        <f t="shared" si="107"/>
        <v>0</v>
      </c>
      <c r="AA113" s="382">
        <f t="shared" si="108"/>
        <v>0</v>
      </c>
      <c r="AB113" s="381">
        <f t="shared" si="109"/>
        <v>0</v>
      </c>
      <c r="AC113" s="380">
        <f t="shared" si="78"/>
        <v>0</v>
      </c>
      <c r="AD113" s="528">
        <f t="shared" si="79"/>
        <v>0</v>
      </c>
      <c r="AE113" s="386">
        <f t="shared" si="80"/>
        <v>0</v>
      </c>
      <c r="AF113" s="362"/>
      <c r="AG113" s="362"/>
      <c r="AH113" s="360"/>
      <c r="AI113" s="357"/>
      <c r="AJ113" s="362"/>
      <c r="AK113" s="360"/>
      <c r="AL113" s="357"/>
      <c r="AM113" s="520"/>
      <c r="AN113" s="361"/>
      <c r="AO113" s="389">
        <f t="shared" si="110"/>
        <v>0</v>
      </c>
      <c r="AP113" s="526">
        <f t="shared" si="81"/>
        <v>0</v>
      </c>
      <c r="AQ113" s="546">
        <f t="shared" si="111"/>
        <v>0</v>
      </c>
      <c r="AR113" s="389">
        <f t="shared" si="112"/>
        <v>0</v>
      </c>
      <c r="AS113" s="526">
        <f t="shared" si="112"/>
        <v>0</v>
      </c>
      <c r="AT113" s="393">
        <f t="shared" si="113"/>
        <v>0</v>
      </c>
      <c r="AU113" s="548">
        <f t="shared" si="114"/>
        <v>0</v>
      </c>
      <c r="AV113" s="382">
        <f t="shared" si="115"/>
        <v>0</v>
      </c>
      <c r="AW113" s="381">
        <f t="shared" si="116"/>
        <v>0</v>
      </c>
      <c r="AX113" s="547">
        <f t="shared" si="83"/>
        <v>0</v>
      </c>
      <c r="AY113" s="378">
        <f t="shared" si="84"/>
        <v>0</v>
      </c>
      <c r="AZ113" s="379">
        <f t="shared" si="85"/>
        <v>0</v>
      </c>
      <c r="BA113" s="382">
        <f t="shared" si="117"/>
        <v>0</v>
      </c>
      <c r="BB113" s="382">
        <f t="shared" si="118"/>
        <v>0</v>
      </c>
      <c r="BC113" s="381">
        <f t="shared" si="119"/>
        <v>0</v>
      </c>
      <c r="BD113" s="383">
        <f t="shared" si="120"/>
        <v>0</v>
      </c>
      <c r="BE113" s="529">
        <f t="shared" si="86"/>
        <v>0</v>
      </c>
      <c r="BF113" s="385">
        <f t="shared" si="121"/>
        <v>0</v>
      </c>
      <c r="BG113" s="52">
        <f t="shared" si="87"/>
        <v>0</v>
      </c>
      <c r="BH113" s="369">
        <f t="shared" si="88"/>
        <v>0</v>
      </c>
      <c r="BI113" s="369">
        <f t="shared" si="89"/>
        <v>0</v>
      </c>
      <c r="BJ113" s="369">
        <f t="shared" si="90"/>
        <v>0</v>
      </c>
      <c r="BK113" s="369">
        <f t="shared" si="91"/>
        <v>0</v>
      </c>
      <c r="BL113" s="554">
        <f t="shared" si="92"/>
        <v>0</v>
      </c>
      <c r="BM113" s="542">
        <f t="shared" si="122"/>
        <v>0</v>
      </c>
      <c r="BN113" s="212">
        <f t="shared" si="93"/>
        <v>0</v>
      </c>
    </row>
    <row r="114" spans="1:66" hidden="1" x14ac:dyDescent="0.35">
      <c r="A114" s="253"/>
      <c r="B114" s="88">
        <v>108</v>
      </c>
      <c r="C114" s="91" t="e">
        <f>VLOOKUP(B:B,'START_LIST_JUN-ELI'!C:F,2,FALSE)</f>
        <v>#N/A</v>
      </c>
      <c r="D114" s="115" t="e">
        <f>VLOOKUP(B:B,'START_LIST_JUN-ELI'!C:F,4,FALSE)</f>
        <v>#N/A</v>
      </c>
      <c r="E114" s="354"/>
      <c r="F114" s="359"/>
      <c r="G114" s="355"/>
      <c r="H114" s="354"/>
      <c r="I114" s="359"/>
      <c r="J114" s="355"/>
      <c r="K114" s="354"/>
      <c r="L114" s="519"/>
      <c r="M114" s="356"/>
      <c r="N114" s="387">
        <f t="shared" si="101"/>
        <v>0</v>
      </c>
      <c r="O114" s="526">
        <f t="shared" si="51"/>
        <v>0</v>
      </c>
      <c r="P114" s="388">
        <f t="shared" si="102"/>
        <v>0</v>
      </c>
      <c r="Q114" s="387">
        <f t="shared" si="103"/>
        <v>0</v>
      </c>
      <c r="R114" s="527">
        <f t="shared" si="73"/>
        <v>0</v>
      </c>
      <c r="S114" s="523">
        <f t="shared" si="104"/>
        <v>0</v>
      </c>
      <c r="T114" s="378">
        <f t="shared" si="123"/>
        <v>0</v>
      </c>
      <c r="U114" s="378">
        <f t="shared" si="105"/>
        <v>0</v>
      </c>
      <c r="V114" s="379">
        <f t="shared" si="106"/>
        <v>0</v>
      </c>
      <c r="W114" s="378">
        <f t="shared" si="75"/>
        <v>0</v>
      </c>
      <c r="X114" s="378">
        <f t="shared" si="76"/>
        <v>0</v>
      </c>
      <c r="Y114" s="379">
        <f t="shared" si="77"/>
        <v>0</v>
      </c>
      <c r="Z114" s="378">
        <f t="shared" si="107"/>
        <v>0</v>
      </c>
      <c r="AA114" s="378">
        <f t="shared" si="108"/>
        <v>0</v>
      </c>
      <c r="AB114" s="379">
        <f t="shared" si="109"/>
        <v>0</v>
      </c>
      <c r="AC114" s="380">
        <f t="shared" si="78"/>
        <v>0</v>
      </c>
      <c r="AD114" s="528">
        <f t="shared" si="79"/>
        <v>0</v>
      </c>
      <c r="AE114" s="386">
        <f t="shared" si="80"/>
        <v>0</v>
      </c>
      <c r="AF114" s="359"/>
      <c r="AG114" s="359"/>
      <c r="AH114" s="355"/>
      <c r="AI114" s="354"/>
      <c r="AJ114" s="359"/>
      <c r="AK114" s="355"/>
      <c r="AL114" s="354"/>
      <c r="AM114" s="519"/>
      <c r="AN114" s="356"/>
      <c r="AO114" s="389">
        <f t="shared" si="110"/>
        <v>0</v>
      </c>
      <c r="AP114" s="526">
        <f t="shared" si="81"/>
        <v>0</v>
      </c>
      <c r="AQ114" s="523">
        <f t="shared" si="111"/>
        <v>0</v>
      </c>
      <c r="AR114" s="389">
        <f t="shared" si="112"/>
        <v>0</v>
      </c>
      <c r="AS114" s="526">
        <f t="shared" si="112"/>
        <v>0</v>
      </c>
      <c r="AT114" s="393">
        <f t="shared" si="113"/>
        <v>0</v>
      </c>
      <c r="AU114" s="547">
        <f t="shared" si="114"/>
        <v>0</v>
      </c>
      <c r="AV114" s="378">
        <f t="shared" si="115"/>
        <v>0</v>
      </c>
      <c r="AW114" s="379">
        <f t="shared" si="116"/>
        <v>0</v>
      </c>
      <c r="AX114" s="547">
        <f t="shared" si="83"/>
        <v>0</v>
      </c>
      <c r="AY114" s="378">
        <f t="shared" si="84"/>
        <v>0</v>
      </c>
      <c r="AZ114" s="379">
        <f t="shared" si="85"/>
        <v>0</v>
      </c>
      <c r="BA114" s="378">
        <f t="shared" si="117"/>
        <v>0</v>
      </c>
      <c r="BB114" s="378">
        <f t="shared" si="118"/>
        <v>0</v>
      </c>
      <c r="BC114" s="379">
        <f t="shared" si="119"/>
        <v>0</v>
      </c>
      <c r="BD114" s="380">
        <f t="shared" si="120"/>
        <v>0</v>
      </c>
      <c r="BE114" s="529">
        <f t="shared" si="86"/>
        <v>0</v>
      </c>
      <c r="BF114" s="386">
        <f t="shared" si="121"/>
        <v>0</v>
      </c>
      <c r="BG114" s="52">
        <f t="shared" si="87"/>
        <v>0</v>
      </c>
      <c r="BH114" s="369">
        <f t="shared" si="88"/>
        <v>0</v>
      </c>
      <c r="BI114" s="369">
        <f t="shared" si="89"/>
        <v>0</v>
      </c>
      <c r="BJ114" s="369">
        <f t="shared" si="90"/>
        <v>0</v>
      </c>
      <c r="BK114" s="369">
        <f t="shared" si="91"/>
        <v>0</v>
      </c>
      <c r="BL114" s="554">
        <f t="shared" si="92"/>
        <v>0</v>
      </c>
      <c r="BM114" s="542">
        <f t="shared" si="122"/>
        <v>0</v>
      </c>
      <c r="BN114" s="212">
        <f t="shared" si="93"/>
        <v>0</v>
      </c>
    </row>
    <row r="115" spans="1:66" hidden="1" x14ac:dyDescent="0.35">
      <c r="A115" s="253"/>
      <c r="B115" s="88">
        <v>109</v>
      </c>
      <c r="C115" s="91" t="e">
        <f>VLOOKUP(B:B,'START_LIST_JUN-ELI'!C:F,2,FALSE)</f>
        <v>#N/A</v>
      </c>
      <c r="D115" s="115" t="e">
        <f>VLOOKUP(B:B,'START_LIST_JUN-ELI'!C:F,4,FALSE)</f>
        <v>#N/A</v>
      </c>
      <c r="E115" s="357"/>
      <c r="F115" s="362"/>
      <c r="G115" s="360"/>
      <c r="H115" s="357"/>
      <c r="I115" s="362"/>
      <c r="J115" s="360"/>
      <c r="K115" s="357"/>
      <c r="L115" s="520"/>
      <c r="M115" s="361"/>
      <c r="N115" s="389">
        <f t="shared" si="101"/>
        <v>0</v>
      </c>
      <c r="O115" s="526">
        <f t="shared" si="51"/>
        <v>0</v>
      </c>
      <c r="P115" s="390">
        <f t="shared" si="102"/>
        <v>0</v>
      </c>
      <c r="Q115" s="389">
        <f t="shared" si="103"/>
        <v>0</v>
      </c>
      <c r="R115" s="527">
        <f t="shared" si="73"/>
        <v>0</v>
      </c>
      <c r="S115" s="524">
        <f t="shared" si="104"/>
        <v>0</v>
      </c>
      <c r="T115" s="382">
        <f t="shared" si="123"/>
        <v>0</v>
      </c>
      <c r="U115" s="382">
        <f t="shared" si="105"/>
        <v>0</v>
      </c>
      <c r="V115" s="381">
        <f t="shared" si="106"/>
        <v>0</v>
      </c>
      <c r="W115" s="378">
        <f t="shared" si="75"/>
        <v>0</v>
      </c>
      <c r="X115" s="378">
        <f t="shared" si="76"/>
        <v>0</v>
      </c>
      <c r="Y115" s="379">
        <f t="shared" si="77"/>
        <v>0</v>
      </c>
      <c r="Z115" s="381">
        <f t="shared" si="107"/>
        <v>0</v>
      </c>
      <c r="AA115" s="382">
        <f t="shared" si="108"/>
        <v>0</v>
      </c>
      <c r="AB115" s="381">
        <f t="shared" si="109"/>
        <v>0</v>
      </c>
      <c r="AC115" s="380">
        <f t="shared" si="78"/>
        <v>0</v>
      </c>
      <c r="AD115" s="528">
        <f t="shared" si="79"/>
        <v>0</v>
      </c>
      <c r="AE115" s="386">
        <f t="shared" si="80"/>
        <v>0</v>
      </c>
      <c r="AF115" s="362"/>
      <c r="AG115" s="362"/>
      <c r="AH115" s="360"/>
      <c r="AI115" s="357"/>
      <c r="AJ115" s="362"/>
      <c r="AK115" s="360"/>
      <c r="AL115" s="357"/>
      <c r="AM115" s="520"/>
      <c r="AN115" s="361"/>
      <c r="AO115" s="389">
        <f t="shared" si="110"/>
        <v>0</v>
      </c>
      <c r="AP115" s="526">
        <f t="shared" si="81"/>
        <v>0</v>
      </c>
      <c r="AQ115" s="546">
        <f t="shared" si="111"/>
        <v>0</v>
      </c>
      <c r="AR115" s="389">
        <f t="shared" si="112"/>
        <v>0</v>
      </c>
      <c r="AS115" s="526">
        <f t="shared" si="112"/>
        <v>0</v>
      </c>
      <c r="AT115" s="393">
        <f t="shared" si="113"/>
        <v>0</v>
      </c>
      <c r="AU115" s="548">
        <f t="shared" si="114"/>
        <v>0</v>
      </c>
      <c r="AV115" s="382">
        <f t="shared" si="115"/>
        <v>0</v>
      </c>
      <c r="AW115" s="381">
        <f t="shared" si="116"/>
        <v>0</v>
      </c>
      <c r="AX115" s="547">
        <f t="shared" si="83"/>
        <v>0</v>
      </c>
      <c r="AY115" s="378">
        <f t="shared" si="84"/>
        <v>0</v>
      </c>
      <c r="AZ115" s="379">
        <f t="shared" si="85"/>
        <v>0</v>
      </c>
      <c r="BA115" s="382">
        <f t="shared" si="117"/>
        <v>0</v>
      </c>
      <c r="BB115" s="382">
        <f t="shared" si="118"/>
        <v>0</v>
      </c>
      <c r="BC115" s="381">
        <f t="shared" si="119"/>
        <v>0</v>
      </c>
      <c r="BD115" s="383">
        <f t="shared" si="120"/>
        <v>0</v>
      </c>
      <c r="BE115" s="529">
        <f t="shared" si="86"/>
        <v>0</v>
      </c>
      <c r="BF115" s="385">
        <f t="shared" si="121"/>
        <v>0</v>
      </c>
      <c r="BG115" s="52">
        <f t="shared" si="87"/>
        <v>0</v>
      </c>
      <c r="BH115" s="369">
        <f t="shared" si="88"/>
        <v>0</v>
      </c>
      <c r="BI115" s="369">
        <f t="shared" si="89"/>
        <v>0</v>
      </c>
      <c r="BJ115" s="369">
        <f t="shared" si="90"/>
        <v>0</v>
      </c>
      <c r="BK115" s="369">
        <f t="shared" si="91"/>
        <v>0</v>
      </c>
      <c r="BL115" s="554">
        <f t="shared" si="92"/>
        <v>0</v>
      </c>
      <c r="BM115" s="542">
        <f t="shared" si="122"/>
        <v>0</v>
      </c>
      <c r="BN115" s="212">
        <f t="shared" si="93"/>
        <v>0</v>
      </c>
    </row>
    <row r="116" spans="1:66" hidden="1" x14ac:dyDescent="0.35">
      <c r="A116" s="253"/>
      <c r="B116" s="88">
        <v>110</v>
      </c>
      <c r="C116" s="91" t="e">
        <f>VLOOKUP(B:B,'START_LIST_JUN-ELI'!C:F,2,FALSE)</f>
        <v>#N/A</v>
      </c>
      <c r="D116" s="115" t="e">
        <f>VLOOKUP(B:B,'START_LIST_JUN-ELI'!C:F,4,FALSE)</f>
        <v>#N/A</v>
      </c>
      <c r="E116" s="354"/>
      <c r="F116" s="359"/>
      <c r="G116" s="355"/>
      <c r="H116" s="354"/>
      <c r="I116" s="359"/>
      <c r="J116" s="355"/>
      <c r="K116" s="354"/>
      <c r="L116" s="519"/>
      <c r="M116" s="356"/>
      <c r="N116" s="387">
        <f t="shared" si="101"/>
        <v>0</v>
      </c>
      <c r="O116" s="526">
        <f t="shared" si="51"/>
        <v>0</v>
      </c>
      <c r="P116" s="388">
        <f t="shared" si="102"/>
        <v>0</v>
      </c>
      <c r="Q116" s="387">
        <f t="shared" si="103"/>
        <v>0</v>
      </c>
      <c r="R116" s="527">
        <f t="shared" si="73"/>
        <v>0</v>
      </c>
      <c r="S116" s="523">
        <f t="shared" si="104"/>
        <v>0</v>
      </c>
      <c r="T116" s="378">
        <f t="shared" si="123"/>
        <v>0</v>
      </c>
      <c r="U116" s="378">
        <f t="shared" si="105"/>
        <v>0</v>
      </c>
      <c r="V116" s="379">
        <f t="shared" si="106"/>
        <v>0</v>
      </c>
      <c r="W116" s="378">
        <f t="shared" si="75"/>
        <v>0</v>
      </c>
      <c r="X116" s="378">
        <f t="shared" si="76"/>
        <v>0</v>
      </c>
      <c r="Y116" s="379">
        <f t="shared" si="77"/>
        <v>0</v>
      </c>
      <c r="Z116" s="378">
        <f t="shared" si="107"/>
        <v>0</v>
      </c>
      <c r="AA116" s="378">
        <f t="shared" si="108"/>
        <v>0</v>
      </c>
      <c r="AB116" s="379">
        <f t="shared" si="109"/>
        <v>0</v>
      </c>
      <c r="AC116" s="380">
        <f t="shared" si="78"/>
        <v>0</v>
      </c>
      <c r="AD116" s="528">
        <f t="shared" si="79"/>
        <v>0</v>
      </c>
      <c r="AE116" s="386">
        <f t="shared" si="80"/>
        <v>0</v>
      </c>
      <c r="AF116" s="359"/>
      <c r="AG116" s="359"/>
      <c r="AH116" s="355"/>
      <c r="AI116" s="354"/>
      <c r="AJ116" s="359"/>
      <c r="AK116" s="355"/>
      <c r="AL116" s="354"/>
      <c r="AM116" s="519"/>
      <c r="AN116" s="356"/>
      <c r="AO116" s="389">
        <f t="shared" si="110"/>
        <v>0</v>
      </c>
      <c r="AP116" s="526">
        <f t="shared" si="81"/>
        <v>0</v>
      </c>
      <c r="AQ116" s="523">
        <f t="shared" si="111"/>
        <v>0</v>
      </c>
      <c r="AR116" s="389">
        <f t="shared" si="112"/>
        <v>0</v>
      </c>
      <c r="AS116" s="526">
        <f t="shared" si="112"/>
        <v>0</v>
      </c>
      <c r="AT116" s="393">
        <f t="shared" si="113"/>
        <v>0</v>
      </c>
      <c r="AU116" s="547">
        <f t="shared" si="114"/>
        <v>0</v>
      </c>
      <c r="AV116" s="378">
        <f t="shared" si="115"/>
        <v>0</v>
      </c>
      <c r="AW116" s="379">
        <f t="shared" si="116"/>
        <v>0</v>
      </c>
      <c r="AX116" s="547">
        <f t="shared" si="83"/>
        <v>0</v>
      </c>
      <c r="AY116" s="378">
        <f t="shared" si="84"/>
        <v>0</v>
      </c>
      <c r="AZ116" s="379">
        <f t="shared" si="85"/>
        <v>0</v>
      </c>
      <c r="BA116" s="378">
        <f t="shared" si="117"/>
        <v>0</v>
      </c>
      <c r="BB116" s="378">
        <f t="shared" si="118"/>
        <v>0</v>
      </c>
      <c r="BC116" s="379">
        <f t="shared" si="119"/>
        <v>0</v>
      </c>
      <c r="BD116" s="380">
        <f t="shared" si="120"/>
        <v>0</v>
      </c>
      <c r="BE116" s="529">
        <f t="shared" si="86"/>
        <v>0</v>
      </c>
      <c r="BF116" s="386">
        <f t="shared" si="121"/>
        <v>0</v>
      </c>
      <c r="BG116" s="52">
        <f t="shared" si="87"/>
        <v>0</v>
      </c>
      <c r="BH116" s="369">
        <f t="shared" si="88"/>
        <v>0</v>
      </c>
      <c r="BI116" s="369">
        <f t="shared" si="89"/>
        <v>0</v>
      </c>
      <c r="BJ116" s="369">
        <f t="shared" si="90"/>
        <v>0</v>
      </c>
      <c r="BK116" s="369">
        <f t="shared" si="91"/>
        <v>0</v>
      </c>
      <c r="BL116" s="554">
        <f t="shared" si="92"/>
        <v>0</v>
      </c>
      <c r="BM116" s="542">
        <f t="shared" si="122"/>
        <v>0</v>
      </c>
      <c r="BN116" s="212">
        <f t="shared" si="93"/>
        <v>0</v>
      </c>
    </row>
    <row r="117" spans="1:66" hidden="1" x14ac:dyDescent="0.35">
      <c r="A117" s="253"/>
      <c r="B117" s="88">
        <v>111</v>
      </c>
      <c r="C117" s="91" t="e">
        <f>VLOOKUP(B:B,'START_LIST_JUN-ELI'!C:F,2,FALSE)</f>
        <v>#N/A</v>
      </c>
      <c r="D117" s="115" t="e">
        <f>VLOOKUP(B:B,'START_LIST_JUN-ELI'!C:F,4,FALSE)</f>
        <v>#N/A</v>
      </c>
      <c r="E117" s="357"/>
      <c r="F117" s="362"/>
      <c r="G117" s="360"/>
      <c r="H117" s="357"/>
      <c r="I117" s="362"/>
      <c r="J117" s="360"/>
      <c r="K117" s="357"/>
      <c r="L117" s="520"/>
      <c r="M117" s="361"/>
      <c r="N117" s="389">
        <f t="shared" si="101"/>
        <v>0</v>
      </c>
      <c r="O117" s="526">
        <f t="shared" si="51"/>
        <v>0</v>
      </c>
      <c r="P117" s="390">
        <f t="shared" si="102"/>
        <v>0</v>
      </c>
      <c r="Q117" s="389">
        <f t="shared" si="103"/>
        <v>0</v>
      </c>
      <c r="R117" s="527">
        <f t="shared" si="73"/>
        <v>0</v>
      </c>
      <c r="S117" s="524">
        <f t="shared" si="104"/>
        <v>0</v>
      </c>
      <c r="T117" s="382">
        <f t="shared" si="123"/>
        <v>0</v>
      </c>
      <c r="U117" s="382">
        <f t="shared" si="105"/>
        <v>0</v>
      </c>
      <c r="V117" s="381">
        <f t="shared" si="106"/>
        <v>0</v>
      </c>
      <c r="W117" s="378">
        <f t="shared" si="75"/>
        <v>0</v>
      </c>
      <c r="X117" s="378">
        <f t="shared" si="76"/>
        <v>0</v>
      </c>
      <c r="Y117" s="379">
        <f t="shared" si="77"/>
        <v>0</v>
      </c>
      <c r="Z117" s="381">
        <f t="shared" si="107"/>
        <v>0</v>
      </c>
      <c r="AA117" s="382">
        <f t="shared" si="108"/>
        <v>0</v>
      </c>
      <c r="AB117" s="381">
        <f t="shared" si="109"/>
        <v>0</v>
      </c>
      <c r="AC117" s="380">
        <f t="shared" si="78"/>
        <v>0</v>
      </c>
      <c r="AD117" s="528">
        <f t="shared" si="79"/>
        <v>0</v>
      </c>
      <c r="AE117" s="386">
        <f t="shared" si="80"/>
        <v>0</v>
      </c>
      <c r="AF117" s="362"/>
      <c r="AG117" s="362"/>
      <c r="AH117" s="360"/>
      <c r="AI117" s="357"/>
      <c r="AJ117" s="362"/>
      <c r="AK117" s="360"/>
      <c r="AL117" s="357"/>
      <c r="AM117" s="520"/>
      <c r="AN117" s="361"/>
      <c r="AO117" s="389">
        <f t="shared" si="110"/>
        <v>0</v>
      </c>
      <c r="AP117" s="526">
        <f t="shared" si="81"/>
        <v>0</v>
      </c>
      <c r="AQ117" s="546">
        <f t="shared" si="111"/>
        <v>0</v>
      </c>
      <c r="AR117" s="389">
        <f t="shared" si="112"/>
        <v>0</v>
      </c>
      <c r="AS117" s="526">
        <f t="shared" si="112"/>
        <v>0</v>
      </c>
      <c r="AT117" s="393">
        <f t="shared" si="113"/>
        <v>0</v>
      </c>
      <c r="AU117" s="548">
        <f t="shared" si="114"/>
        <v>0</v>
      </c>
      <c r="AV117" s="382">
        <f t="shared" si="115"/>
        <v>0</v>
      </c>
      <c r="AW117" s="381">
        <f t="shared" si="116"/>
        <v>0</v>
      </c>
      <c r="AX117" s="547">
        <f t="shared" si="83"/>
        <v>0</v>
      </c>
      <c r="AY117" s="378">
        <f t="shared" si="84"/>
        <v>0</v>
      </c>
      <c r="AZ117" s="379">
        <f t="shared" si="85"/>
        <v>0</v>
      </c>
      <c r="BA117" s="382">
        <f t="shared" si="117"/>
        <v>0</v>
      </c>
      <c r="BB117" s="382">
        <f t="shared" si="118"/>
        <v>0</v>
      </c>
      <c r="BC117" s="381">
        <f t="shared" si="119"/>
        <v>0</v>
      </c>
      <c r="BD117" s="383">
        <f t="shared" si="120"/>
        <v>0</v>
      </c>
      <c r="BE117" s="529">
        <f t="shared" si="86"/>
        <v>0</v>
      </c>
      <c r="BF117" s="385">
        <f t="shared" si="121"/>
        <v>0</v>
      </c>
      <c r="BG117" s="52">
        <f t="shared" si="87"/>
        <v>0</v>
      </c>
      <c r="BH117" s="369">
        <f t="shared" si="88"/>
        <v>0</v>
      </c>
      <c r="BI117" s="369">
        <f t="shared" si="89"/>
        <v>0</v>
      </c>
      <c r="BJ117" s="369">
        <f t="shared" si="90"/>
        <v>0</v>
      </c>
      <c r="BK117" s="369">
        <f t="shared" si="91"/>
        <v>0</v>
      </c>
      <c r="BL117" s="554">
        <f t="shared" si="92"/>
        <v>0</v>
      </c>
      <c r="BM117" s="542">
        <f t="shared" si="122"/>
        <v>0</v>
      </c>
      <c r="BN117" s="212">
        <f t="shared" si="93"/>
        <v>0</v>
      </c>
    </row>
    <row r="118" spans="1:66" hidden="1" x14ac:dyDescent="0.35">
      <c r="A118" s="253"/>
      <c r="B118" s="88">
        <v>112</v>
      </c>
      <c r="C118" s="91" t="e">
        <f>VLOOKUP(B:B,'START_LIST_JUN-ELI'!C:F,2,FALSE)</f>
        <v>#N/A</v>
      </c>
      <c r="D118" s="115" t="e">
        <f>VLOOKUP(B:B,'START_LIST_JUN-ELI'!C:F,4,FALSE)</f>
        <v>#N/A</v>
      </c>
      <c r="E118" s="354"/>
      <c r="F118" s="359"/>
      <c r="G118" s="355"/>
      <c r="H118" s="354"/>
      <c r="I118" s="359"/>
      <c r="J118" s="355"/>
      <c r="K118" s="354"/>
      <c r="L118" s="519"/>
      <c r="M118" s="356"/>
      <c r="N118" s="387">
        <f t="shared" si="101"/>
        <v>0</v>
      </c>
      <c r="O118" s="526">
        <f t="shared" si="51"/>
        <v>0</v>
      </c>
      <c r="P118" s="388">
        <f t="shared" si="102"/>
        <v>0</v>
      </c>
      <c r="Q118" s="387">
        <f t="shared" si="103"/>
        <v>0</v>
      </c>
      <c r="R118" s="527">
        <f t="shared" si="73"/>
        <v>0</v>
      </c>
      <c r="S118" s="523">
        <f t="shared" si="104"/>
        <v>0</v>
      </c>
      <c r="T118" s="378">
        <f t="shared" si="123"/>
        <v>0</v>
      </c>
      <c r="U118" s="378">
        <f t="shared" si="105"/>
        <v>0</v>
      </c>
      <c r="V118" s="379">
        <f t="shared" si="106"/>
        <v>0</v>
      </c>
      <c r="W118" s="378">
        <f t="shared" si="75"/>
        <v>0</v>
      </c>
      <c r="X118" s="378">
        <f t="shared" si="76"/>
        <v>0</v>
      </c>
      <c r="Y118" s="379">
        <f t="shared" si="77"/>
        <v>0</v>
      </c>
      <c r="Z118" s="378">
        <f t="shared" si="107"/>
        <v>0</v>
      </c>
      <c r="AA118" s="378">
        <f t="shared" si="108"/>
        <v>0</v>
      </c>
      <c r="AB118" s="379">
        <f t="shared" si="109"/>
        <v>0</v>
      </c>
      <c r="AC118" s="380">
        <f t="shared" si="78"/>
        <v>0</v>
      </c>
      <c r="AD118" s="528">
        <f t="shared" si="79"/>
        <v>0</v>
      </c>
      <c r="AE118" s="386">
        <f t="shared" si="80"/>
        <v>0</v>
      </c>
      <c r="AF118" s="359"/>
      <c r="AG118" s="359"/>
      <c r="AH118" s="355"/>
      <c r="AI118" s="354"/>
      <c r="AJ118" s="359"/>
      <c r="AK118" s="355"/>
      <c r="AL118" s="354"/>
      <c r="AM118" s="519"/>
      <c r="AN118" s="356"/>
      <c r="AO118" s="389">
        <f t="shared" si="110"/>
        <v>0</v>
      </c>
      <c r="AP118" s="526">
        <f t="shared" si="81"/>
        <v>0</v>
      </c>
      <c r="AQ118" s="523">
        <f t="shared" si="111"/>
        <v>0</v>
      </c>
      <c r="AR118" s="389">
        <f t="shared" si="112"/>
        <v>0</v>
      </c>
      <c r="AS118" s="526">
        <f t="shared" si="112"/>
        <v>0</v>
      </c>
      <c r="AT118" s="393">
        <f t="shared" si="113"/>
        <v>0</v>
      </c>
      <c r="AU118" s="547">
        <f t="shared" si="114"/>
        <v>0</v>
      </c>
      <c r="AV118" s="378">
        <f t="shared" si="115"/>
        <v>0</v>
      </c>
      <c r="AW118" s="379">
        <f t="shared" si="116"/>
        <v>0</v>
      </c>
      <c r="AX118" s="547">
        <f t="shared" si="83"/>
        <v>0</v>
      </c>
      <c r="AY118" s="378">
        <f t="shared" si="84"/>
        <v>0</v>
      </c>
      <c r="AZ118" s="379">
        <f t="shared" si="85"/>
        <v>0</v>
      </c>
      <c r="BA118" s="378">
        <f t="shared" si="117"/>
        <v>0</v>
      </c>
      <c r="BB118" s="378">
        <f t="shared" si="118"/>
        <v>0</v>
      </c>
      <c r="BC118" s="379">
        <f t="shared" si="119"/>
        <v>0</v>
      </c>
      <c r="BD118" s="380">
        <f t="shared" si="120"/>
        <v>0</v>
      </c>
      <c r="BE118" s="529">
        <f t="shared" si="86"/>
        <v>0</v>
      </c>
      <c r="BF118" s="386">
        <f t="shared" si="121"/>
        <v>0</v>
      </c>
      <c r="BG118" s="52">
        <f t="shared" si="87"/>
        <v>0</v>
      </c>
      <c r="BH118" s="369">
        <f t="shared" si="88"/>
        <v>0</v>
      </c>
      <c r="BI118" s="369">
        <f t="shared" si="89"/>
        <v>0</v>
      </c>
      <c r="BJ118" s="369">
        <f t="shared" si="90"/>
        <v>0</v>
      </c>
      <c r="BK118" s="369">
        <f t="shared" si="91"/>
        <v>0</v>
      </c>
      <c r="BL118" s="554">
        <f t="shared" si="92"/>
        <v>0</v>
      </c>
      <c r="BM118" s="542">
        <f t="shared" si="122"/>
        <v>0</v>
      </c>
      <c r="BN118" s="212">
        <f t="shared" si="93"/>
        <v>0</v>
      </c>
    </row>
    <row r="119" spans="1:66" hidden="1" x14ac:dyDescent="0.35">
      <c r="A119" s="253"/>
      <c r="B119" s="88">
        <v>113</v>
      </c>
      <c r="C119" s="91" t="e">
        <f>VLOOKUP(B:B,'START_LIST_JUN-ELI'!C:F,2,FALSE)</f>
        <v>#N/A</v>
      </c>
      <c r="D119" s="115" t="e">
        <f>VLOOKUP(B:B,'START_LIST_JUN-ELI'!C:F,4,FALSE)</f>
        <v>#N/A</v>
      </c>
      <c r="E119" s="357"/>
      <c r="F119" s="362"/>
      <c r="G119" s="360"/>
      <c r="H119" s="357"/>
      <c r="I119" s="362"/>
      <c r="J119" s="360"/>
      <c r="K119" s="357"/>
      <c r="L119" s="520"/>
      <c r="M119" s="361"/>
      <c r="N119" s="389">
        <f t="shared" si="101"/>
        <v>0</v>
      </c>
      <c r="O119" s="526">
        <f t="shared" si="51"/>
        <v>0</v>
      </c>
      <c r="P119" s="390">
        <f t="shared" si="102"/>
        <v>0</v>
      </c>
      <c r="Q119" s="389">
        <f t="shared" si="103"/>
        <v>0</v>
      </c>
      <c r="R119" s="527">
        <f t="shared" si="73"/>
        <v>0</v>
      </c>
      <c r="S119" s="524">
        <f t="shared" si="104"/>
        <v>0</v>
      </c>
      <c r="T119" s="382">
        <f t="shared" si="123"/>
        <v>0</v>
      </c>
      <c r="U119" s="382">
        <f t="shared" si="105"/>
        <v>0</v>
      </c>
      <c r="V119" s="381">
        <f t="shared" si="106"/>
        <v>0</v>
      </c>
      <c r="W119" s="378">
        <f t="shared" si="75"/>
        <v>0</v>
      </c>
      <c r="X119" s="378">
        <f t="shared" si="76"/>
        <v>0</v>
      </c>
      <c r="Y119" s="379">
        <f t="shared" si="77"/>
        <v>0</v>
      </c>
      <c r="Z119" s="381">
        <f t="shared" si="107"/>
        <v>0</v>
      </c>
      <c r="AA119" s="382">
        <f t="shared" si="108"/>
        <v>0</v>
      </c>
      <c r="AB119" s="381">
        <f t="shared" si="109"/>
        <v>0</v>
      </c>
      <c r="AC119" s="380">
        <f t="shared" si="78"/>
        <v>0</v>
      </c>
      <c r="AD119" s="528">
        <f t="shared" si="79"/>
        <v>0</v>
      </c>
      <c r="AE119" s="386">
        <f t="shared" si="80"/>
        <v>0</v>
      </c>
      <c r="AF119" s="362"/>
      <c r="AG119" s="362"/>
      <c r="AH119" s="360"/>
      <c r="AI119" s="357"/>
      <c r="AJ119" s="362"/>
      <c r="AK119" s="360"/>
      <c r="AL119" s="357"/>
      <c r="AM119" s="520"/>
      <c r="AN119" s="361"/>
      <c r="AO119" s="389">
        <f t="shared" si="110"/>
        <v>0</v>
      </c>
      <c r="AP119" s="526">
        <f t="shared" si="81"/>
        <v>0</v>
      </c>
      <c r="AQ119" s="546">
        <f t="shared" si="111"/>
        <v>0</v>
      </c>
      <c r="AR119" s="389">
        <f t="shared" si="112"/>
        <v>0</v>
      </c>
      <c r="AS119" s="526">
        <f t="shared" si="112"/>
        <v>0</v>
      </c>
      <c r="AT119" s="393">
        <f t="shared" si="113"/>
        <v>0</v>
      </c>
      <c r="AU119" s="548">
        <f t="shared" si="114"/>
        <v>0</v>
      </c>
      <c r="AV119" s="382">
        <f t="shared" si="115"/>
        <v>0</v>
      </c>
      <c r="AW119" s="381">
        <f t="shared" si="116"/>
        <v>0</v>
      </c>
      <c r="AX119" s="547">
        <f t="shared" si="83"/>
        <v>0</v>
      </c>
      <c r="AY119" s="378">
        <f t="shared" si="84"/>
        <v>0</v>
      </c>
      <c r="AZ119" s="379">
        <f t="shared" si="85"/>
        <v>0</v>
      </c>
      <c r="BA119" s="382">
        <f t="shared" si="117"/>
        <v>0</v>
      </c>
      <c r="BB119" s="382">
        <f t="shared" si="118"/>
        <v>0</v>
      </c>
      <c r="BC119" s="381">
        <f t="shared" si="119"/>
        <v>0</v>
      </c>
      <c r="BD119" s="383">
        <f t="shared" si="120"/>
        <v>0</v>
      </c>
      <c r="BE119" s="529">
        <f t="shared" si="86"/>
        <v>0</v>
      </c>
      <c r="BF119" s="385">
        <f t="shared" si="121"/>
        <v>0</v>
      </c>
      <c r="BG119" s="52">
        <f t="shared" si="87"/>
        <v>0</v>
      </c>
      <c r="BH119" s="369">
        <f t="shared" si="88"/>
        <v>0</v>
      </c>
      <c r="BI119" s="369">
        <f t="shared" si="89"/>
        <v>0</v>
      </c>
      <c r="BJ119" s="369">
        <f t="shared" si="90"/>
        <v>0</v>
      </c>
      <c r="BK119" s="369">
        <f t="shared" si="91"/>
        <v>0</v>
      </c>
      <c r="BL119" s="554">
        <f t="shared" si="92"/>
        <v>0</v>
      </c>
      <c r="BM119" s="542">
        <f t="shared" si="122"/>
        <v>0</v>
      </c>
      <c r="BN119" s="212">
        <f t="shared" si="93"/>
        <v>0</v>
      </c>
    </row>
    <row r="120" spans="1:66" hidden="1" x14ac:dyDescent="0.35">
      <c r="A120" s="253"/>
      <c r="B120" s="88">
        <v>114</v>
      </c>
      <c r="C120" s="91" t="e">
        <f>VLOOKUP(B:B,'START_LIST_JUN-ELI'!C:F,2,FALSE)</f>
        <v>#N/A</v>
      </c>
      <c r="D120" s="115" t="e">
        <f>VLOOKUP(B:B,'START_LIST_JUN-ELI'!C:F,4,FALSE)</f>
        <v>#N/A</v>
      </c>
      <c r="E120" s="354"/>
      <c r="F120" s="359"/>
      <c r="G120" s="355"/>
      <c r="H120" s="354"/>
      <c r="I120" s="359"/>
      <c r="J120" s="355"/>
      <c r="K120" s="354"/>
      <c r="L120" s="519"/>
      <c r="M120" s="356"/>
      <c r="N120" s="387">
        <f t="shared" si="101"/>
        <v>0</v>
      </c>
      <c r="O120" s="526">
        <f t="shared" si="51"/>
        <v>0</v>
      </c>
      <c r="P120" s="388">
        <f t="shared" si="102"/>
        <v>0</v>
      </c>
      <c r="Q120" s="387">
        <f t="shared" si="103"/>
        <v>0</v>
      </c>
      <c r="R120" s="527">
        <f t="shared" si="73"/>
        <v>0</v>
      </c>
      <c r="S120" s="523">
        <f t="shared" si="104"/>
        <v>0</v>
      </c>
      <c r="T120" s="378">
        <f t="shared" si="123"/>
        <v>0</v>
      </c>
      <c r="U120" s="378">
        <f t="shared" si="105"/>
        <v>0</v>
      </c>
      <c r="V120" s="379">
        <f t="shared" si="106"/>
        <v>0</v>
      </c>
      <c r="W120" s="378">
        <f t="shared" si="75"/>
        <v>0</v>
      </c>
      <c r="X120" s="378">
        <f t="shared" si="76"/>
        <v>0</v>
      </c>
      <c r="Y120" s="379">
        <f t="shared" si="77"/>
        <v>0</v>
      </c>
      <c r="Z120" s="378">
        <f t="shared" si="107"/>
        <v>0</v>
      </c>
      <c r="AA120" s="378">
        <f t="shared" si="108"/>
        <v>0</v>
      </c>
      <c r="AB120" s="379">
        <f t="shared" si="109"/>
        <v>0</v>
      </c>
      <c r="AC120" s="380">
        <f t="shared" si="78"/>
        <v>0</v>
      </c>
      <c r="AD120" s="528">
        <f t="shared" si="79"/>
        <v>0</v>
      </c>
      <c r="AE120" s="386">
        <f t="shared" si="80"/>
        <v>0</v>
      </c>
      <c r="AF120" s="359"/>
      <c r="AG120" s="359"/>
      <c r="AH120" s="355"/>
      <c r="AI120" s="354"/>
      <c r="AJ120" s="359"/>
      <c r="AK120" s="355"/>
      <c r="AL120" s="354"/>
      <c r="AM120" s="519"/>
      <c r="AN120" s="356"/>
      <c r="AO120" s="389">
        <f t="shared" si="110"/>
        <v>0</v>
      </c>
      <c r="AP120" s="526">
        <f t="shared" si="81"/>
        <v>0</v>
      </c>
      <c r="AQ120" s="523">
        <f t="shared" si="111"/>
        <v>0</v>
      </c>
      <c r="AR120" s="389">
        <f t="shared" si="112"/>
        <v>0</v>
      </c>
      <c r="AS120" s="526">
        <f t="shared" si="112"/>
        <v>0</v>
      </c>
      <c r="AT120" s="393">
        <f t="shared" si="113"/>
        <v>0</v>
      </c>
      <c r="AU120" s="547">
        <f t="shared" si="114"/>
        <v>0</v>
      </c>
      <c r="AV120" s="378">
        <f t="shared" si="115"/>
        <v>0</v>
      </c>
      <c r="AW120" s="379">
        <f t="shared" si="116"/>
        <v>0</v>
      </c>
      <c r="AX120" s="547">
        <f t="shared" si="83"/>
        <v>0</v>
      </c>
      <c r="AY120" s="378">
        <f t="shared" si="84"/>
        <v>0</v>
      </c>
      <c r="AZ120" s="379">
        <f t="shared" si="85"/>
        <v>0</v>
      </c>
      <c r="BA120" s="378">
        <f t="shared" si="117"/>
        <v>0</v>
      </c>
      <c r="BB120" s="378">
        <f t="shared" si="118"/>
        <v>0</v>
      </c>
      <c r="BC120" s="379">
        <f t="shared" si="119"/>
        <v>0</v>
      </c>
      <c r="BD120" s="380">
        <f t="shared" si="120"/>
        <v>0</v>
      </c>
      <c r="BE120" s="529">
        <f t="shared" si="86"/>
        <v>0</v>
      </c>
      <c r="BF120" s="386">
        <f t="shared" si="121"/>
        <v>0</v>
      </c>
      <c r="BG120" s="52">
        <f t="shared" si="87"/>
        <v>0</v>
      </c>
      <c r="BH120" s="369">
        <f t="shared" si="88"/>
        <v>0</v>
      </c>
      <c r="BI120" s="369">
        <f t="shared" si="89"/>
        <v>0</v>
      </c>
      <c r="BJ120" s="369">
        <f t="shared" si="90"/>
        <v>0</v>
      </c>
      <c r="BK120" s="369">
        <f t="shared" si="91"/>
        <v>0</v>
      </c>
      <c r="BL120" s="554">
        <f t="shared" si="92"/>
        <v>0</v>
      </c>
      <c r="BM120" s="542">
        <f t="shared" si="122"/>
        <v>0</v>
      </c>
      <c r="BN120" s="212">
        <f t="shared" si="93"/>
        <v>0</v>
      </c>
    </row>
    <row r="121" spans="1:66" hidden="1" x14ac:dyDescent="0.35">
      <c r="A121" s="253"/>
      <c r="B121" s="88">
        <v>115</v>
      </c>
      <c r="C121" s="91" t="e">
        <f>VLOOKUP(B:B,'START_LIST_JUN-ELI'!C:F,2,FALSE)</f>
        <v>#N/A</v>
      </c>
      <c r="D121" s="115" t="e">
        <f>VLOOKUP(B:B,'START_LIST_JUN-ELI'!C:F,4,FALSE)</f>
        <v>#N/A</v>
      </c>
      <c r="E121" s="357"/>
      <c r="F121" s="362"/>
      <c r="G121" s="360"/>
      <c r="H121" s="357"/>
      <c r="I121" s="362"/>
      <c r="J121" s="360"/>
      <c r="K121" s="357"/>
      <c r="L121" s="520"/>
      <c r="M121" s="361"/>
      <c r="N121" s="389">
        <f t="shared" si="101"/>
        <v>0</v>
      </c>
      <c r="O121" s="526">
        <f t="shared" si="51"/>
        <v>0</v>
      </c>
      <c r="P121" s="390">
        <f t="shared" si="102"/>
        <v>0</v>
      </c>
      <c r="Q121" s="389">
        <f t="shared" si="103"/>
        <v>0</v>
      </c>
      <c r="R121" s="527">
        <f t="shared" si="73"/>
        <v>0</v>
      </c>
      <c r="S121" s="524">
        <f t="shared" si="104"/>
        <v>0</v>
      </c>
      <c r="T121" s="382">
        <f t="shared" si="123"/>
        <v>0</v>
      </c>
      <c r="U121" s="382">
        <f t="shared" si="105"/>
        <v>0</v>
      </c>
      <c r="V121" s="381">
        <f t="shared" si="106"/>
        <v>0</v>
      </c>
      <c r="W121" s="378">
        <f t="shared" si="75"/>
        <v>0</v>
      </c>
      <c r="X121" s="378">
        <f t="shared" si="76"/>
        <v>0</v>
      </c>
      <c r="Y121" s="379">
        <f t="shared" si="77"/>
        <v>0</v>
      </c>
      <c r="Z121" s="381">
        <f t="shared" si="107"/>
        <v>0</v>
      </c>
      <c r="AA121" s="382">
        <f t="shared" si="108"/>
        <v>0</v>
      </c>
      <c r="AB121" s="381">
        <f t="shared" si="109"/>
        <v>0</v>
      </c>
      <c r="AC121" s="380">
        <f t="shared" si="78"/>
        <v>0</v>
      </c>
      <c r="AD121" s="528">
        <f t="shared" si="79"/>
        <v>0</v>
      </c>
      <c r="AE121" s="386">
        <f t="shared" si="80"/>
        <v>0</v>
      </c>
      <c r="AF121" s="362"/>
      <c r="AG121" s="362"/>
      <c r="AH121" s="360"/>
      <c r="AI121" s="357"/>
      <c r="AJ121" s="362"/>
      <c r="AK121" s="360"/>
      <c r="AL121" s="357"/>
      <c r="AM121" s="520"/>
      <c r="AN121" s="361"/>
      <c r="AO121" s="389">
        <f t="shared" si="110"/>
        <v>0</v>
      </c>
      <c r="AP121" s="526">
        <f t="shared" si="81"/>
        <v>0</v>
      </c>
      <c r="AQ121" s="546">
        <f t="shared" si="111"/>
        <v>0</v>
      </c>
      <c r="AR121" s="389">
        <f t="shared" si="112"/>
        <v>0</v>
      </c>
      <c r="AS121" s="526">
        <f t="shared" si="112"/>
        <v>0</v>
      </c>
      <c r="AT121" s="393">
        <f t="shared" si="113"/>
        <v>0</v>
      </c>
      <c r="AU121" s="548">
        <f t="shared" si="114"/>
        <v>0</v>
      </c>
      <c r="AV121" s="382">
        <f t="shared" si="115"/>
        <v>0</v>
      </c>
      <c r="AW121" s="381">
        <f t="shared" si="116"/>
        <v>0</v>
      </c>
      <c r="AX121" s="547">
        <f t="shared" si="83"/>
        <v>0</v>
      </c>
      <c r="AY121" s="378">
        <f t="shared" si="84"/>
        <v>0</v>
      </c>
      <c r="AZ121" s="379">
        <f t="shared" si="85"/>
        <v>0</v>
      </c>
      <c r="BA121" s="382">
        <f t="shared" si="117"/>
        <v>0</v>
      </c>
      <c r="BB121" s="382">
        <f t="shared" si="118"/>
        <v>0</v>
      </c>
      <c r="BC121" s="381">
        <f t="shared" si="119"/>
        <v>0</v>
      </c>
      <c r="BD121" s="383">
        <f t="shared" si="120"/>
        <v>0</v>
      </c>
      <c r="BE121" s="529">
        <f t="shared" si="86"/>
        <v>0</v>
      </c>
      <c r="BF121" s="385">
        <f t="shared" si="121"/>
        <v>0</v>
      </c>
      <c r="BG121" s="52">
        <f t="shared" si="87"/>
        <v>0</v>
      </c>
      <c r="BH121" s="369">
        <f t="shared" si="88"/>
        <v>0</v>
      </c>
      <c r="BI121" s="369">
        <f t="shared" si="89"/>
        <v>0</v>
      </c>
      <c r="BJ121" s="369">
        <f t="shared" si="90"/>
        <v>0</v>
      </c>
      <c r="BK121" s="369">
        <f t="shared" si="91"/>
        <v>0</v>
      </c>
      <c r="BL121" s="554">
        <f t="shared" si="92"/>
        <v>0</v>
      </c>
      <c r="BM121" s="542">
        <f t="shared" si="122"/>
        <v>0</v>
      </c>
      <c r="BN121" s="212">
        <f t="shared" si="93"/>
        <v>0</v>
      </c>
    </row>
    <row r="122" spans="1:66" hidden="1" x14ac:dyDescent="0.35">
      <c r="A122" s="253"/>
      <c r="B122" s="88">
        <v>116</v>
      </c>
      <c r="C122" s="91" t="e">
        <f>VLOOKUP(B:B,'START_LIST_JUN-ELI'!C:F,2,FALSE)</f>
        <v>#N/A</v>
      </c>
      <c r="D122" s="115" t="e">
        <f>VLOOKUP(B:B,'START_LIST_JUN-ELI'!C:F,4,FALSE)</f>
        <v>#N/A</v>
      </c>
      <c r="E122" s="354"/>
      <c r="F122" s="359"/>
      <c r="G122" s="355"/>
      <c r="H122" s="354"/>
      <c r="I122" s="359"/>
      <c r="J122" s="355"/>
      <c r="K122" s="354"/>
      <c r="L122" s="519"/>
      <c r="M122" s="356"/>
      <c r="N122" s="387">
        <f t="shared" si="101"/>
        <v>0</v>
      </c>
      <c r="O122" s="526">
        <f t="shared" si="51"/>
        <v>0</v>
      </c>
      <c r="P122" s="388">
        <f t="shared" si="102"/>
        <v>0</v>
      </c>
      <c r="Q122" s="387">
        <f t="shared" si="103"/>
        <v>0</v>
      </c>
      <c r="R122" s="527">
        <f t="shared" si="73"/>
        <v>0</v>
      </c>
      <c r="S122" s="523">
        <f t="shared" si="104"/>
        <v>0</v>
      </c>
      <c r="T122" s="378">
        <f t="shared" si="123"/>
        <v>0</v>
      </c>
      <c r="U122" s="378">
        <f t="shared" si="105"/>
        <v>0</v>
      </c>
      <c r="V122" s="379">
        <f t="shared" si="106"/>
        <v>0</v>
      </c>
      <c r="W122" s="378">
        <f t="shared" si="75"/>
        <v>0</v>
      </c>
      <c r="X122" s="378">
        <f t="shared" si="76"/>
        <v>0</v>
      </c>
      <c r="Y122" s="379">
        <f t="shared" si="77"/>
        <v>0</v>
      </c>
      <c r="Z122" s="378">
        <f t="shared" si="107"/>
        <v>0</v>
      </c>
      <c r="AA122" s="378">
        <f t="shared" si="108"/>
        <v>0</v>
      </c>
      <c r="AB122" s="379">
        <f t="shared" si="109"/>
        <v>0</v>
      </c>
      <c r="AC122" s="380">
        <f t="shared" si="78"/>
        <v>0</v>
      </c>
      <c r="AD122" s="528">
        <f t="shared" si="79"/>
        <v>0</v>
      </c>
      <c r="AE122" s="386">
        <f t="shared" si="80"/>
        <v>0</v>
      </c>
      <c r="AF122" s="359"/>
      <c r="AG122" s="359"/>
      <c r="AH122" s="355"/>
      <c r="AI122" s="354"/>
      <c r="AJ122" s="359"/>
      <c r="AK122" s="355"/>
      <c r="AL122" s="354"/>
      <c r="AM122" s="519"/>
      <c r="AN122" s="356"/>
      <c r="AO122" s="389">
        <f t="shared" si="110"/>
        <v>0</v>
      </c>
      <c r="AP122" s="526">
        <f t="shared" si="81"/>
        <v>0</v>
      </c>
      <c r="AQ122" s="523">
        <f t="shared" si="111"/>
        <v>0</v>
      </c>
      <c r="AR122" s="389">
        <f t="shared" si="112"/>
        <v>0</v>
      </c>
      <c r="AS122" s="526">
        <f t="shared" si="112"/>
        <v>0</v>
      </c>
      <c r="AT122" s="393">
        <f t="shared" si="113"/>
        <v>0</v>
      </c>
      <c r="AU122" s="547">
        <f t="shared" si="114"/>
        <v>0</v>
      </c>
      <c r="AV122" s="378">
        <f t="shared" si="115"/>
        <v>0</v>
      </c>
      <c r="AW122" s="379">
        <f t="shared" si="116"/>
        <v>0</v>
      </c>
      <c r="AX122" s="547">
        <f t="shared" si="83"/>
        <v>0</v>
      </c>
      <c r="AY122" s="378">
        <f t="shared" si="84"/>
        <v>0</v>
      </c>
      <c r="AZ122" s="379">
        <f t="shared" si="85"/>
        <v>0</v>
      </c>
      <c r="BA122" s="378">
        <f t="shared" si="117"/>
        <v>0</v>
      </c>
      <c r="BB122" s="378">
        <f t="shared" si="118"/>
        <v>0</v>
      </c>
      <c r="BC122" s="379">
        <f t="shared" si="119"/>
        <v>0</v>
      </c>
      <c r="BD122" s="380">
        <f t="shared" si="120"/>
        <v>0</v>
      </c>
      <c r="BE122" s="529">
        <f t="shared" si="86"/>
        <v>0</v>
      </c>
      <c r="BF122" s="386">
        <f t="shared" si="121"/>
        <v>0</v>
      </c>
      <c r="BG122" s="52">
        <f t="shared" si="87"/>
        <v>0</v>
      </c>
      <c r="BH122" s="369">
        <f t="shared" si="88"/>
        <v>0</v>
      </c>
      <c r="BI122" s="369">
        <f t="shared" si="89"/>
        <v>0</v>
      </c>
      <c r="BJ122" s="369">
        <f t="shared" si="90"/>
        <v>0</v>
      </c>
      <c r="BK122" s="369">
        <f t="shared" si="91"/>
        <v>0</v>
      </c>
      <c r="BL122" s="554">
        <f t="shared" si="92"/>
        <v>0</v>
      </c>
      <c r="BM122" s="542">
        <f t="shared" si="122"/>
        <v>0</v>
      </c>
      <c r="BN122" s="212">
        <f t="shared" si="93"/>
        <v>0</v>
      </c>
    </row>
    <row r="123" spans="1:66" hidden="1" x14ac:dyDescent="0.35">
      <c r="A123" s="253"/>
      <c r="B123" s="88">
        <v>117</v>
      </c>
      <c r="C123" s="91" t="e">
        <f>VLOOKUP(B:B,'START_LIST_JUN-ELI'!C:F,2,FALSE)</f>
        <v>#N/A</v>
      </c>
      <c r="D123" s="115" t="e">
        <f>VLOOKUP(B:B,'START_LIST_JUN-ELI'!C:F,4,FALSE)</f>
        <v>#N/A</v>
      </c>
      <c r="E123" s="357"/>
      <c r="F123" s="362"/>
      <c r="G123" s="360"/>
      <c r="H123" s="357"/>
      <c r="I123" s="362"/>
      <c r="J123" s="360"/>
      <c r="K123" s="357"/>
      <c r="L123" s="520"/>
      <c r="M123" s="361"/>
      <c r="N123" s="389">
        <f t="shared" si="101"/>
        <v>0</v>
      </c>
      <c r="O123" s="526">
        <f t="shared" si="51"/>
        <v>0</v>
      </c>
      <c r="P123" s="390">
        <f t="shared" si="102"/>
        <v>0</v>
      </c>
      <c r="Q123" s="389">
        <f t="shared" si="103"/>
        <v>0</v>
      </c>
      <c r="R123" s="527">
        <f t="shared" si="73"/>
        <v>0</v>
      </c>
      <c r="S123" s="524">
        <f t="shared" si="104"/>
        <v>0</v>
      </c>
      <c r="T123" s="382">
        <f t="shared" si="123"/>
        <v>0</v>
      </c>
      <c r="U123" s="382">
        <f t="shared" si="105"/>
        <v>0</v>
      </c>
      <c r="V123" s="381">
        <f t="shared" si="106"/>
        <v>0</v>
      </c>
      <c r="W123" s="378">
        <f t="shared" si="75"/>
        <v>0</v>
      </c>
      <c r="X123" s="378">
        <f t="shared" si="76"/>
        <v>0</v>
      </c>
      <c r="Y123" s="379">
        <f t="shared" si="77"/>
        <v>0</v>
      </c>
      <c r="Z123" s="381">
        <f t="shared" si="107"/>
        <v>0</v>
      </c>
      <c r="AA123" s="382">
        <f t="shared" si="108"/>
        <v>0</v>
      </c>
      <c r="AB123" s="381">
        <f t="shared" si="109"/>
        <v>0</v>
      </c>
      <c r="AC123" s="380">
        <f t="shared" si="78"/>
        <v>0</v>
      </c>
      <c r="AD123" s="528">
        <f t="shared" si="79"/>
        <v>0</v>
      </c>
      <c r="AE123" s="386">
        <f t="shared" si="80"/>
        <v>0</v>
      </c>
      <c r="AF123" s="362"/>
      <c r="AG123" s="362"/>
      <c r="AH123" s="360"/>
      <c r="AI123" s="357"/>
      <c r="AJ123" s="362"/>
      <c r="AK123" s="360"/>
      <c r="AL123" s="357"/>
      <c r="AM123" s="520"/>
      <c r="AN123" s="361"/>
      <c r="AO123" s="389">
        <f t="shared" si="110"/>
        <v>0</v>
      </c>
      <c r="AP123" s="526">
        <f t="shared" si="81"/>
        <v>0</v>
      </c>
      <c r="AQ123" s="546">
        <f t="shared" si="111"/>
        <v>0</v>
      </c>
      <c r="AR123" s="389">
        <f t="shared" si="112"/>
        <v>0</v>
      </c>
      <c r="AS123" s="526">
        <f t="shared" si="112"/>
        <v>0</v>
      </c>
      <c r="AT123" s="393">
        <f t="shared" si="113"/>
        <v>0</v>
      </c>
      <c r="AU123" s="548">
        <f t="shared" si="114"/>
        <v>0</v>
      </c>
      <c r="AV123" s="382">
        <f t="shared" si="115"/>
        <v>0</v>
      </c>
      <c r="AW123" s="381">
        <f t="shared" si="116"/>
        <v>0</v>
      </c>
      <c r="AX123" s="547">
        <f t="shared" si="83"/>
        <v>0</v>
      </c>
      <c r="AY123" s="378">
        <f t="shared" si="84"/>
        <v>0</v>
      </c>
      <c r="AZ123" s="379">
        <f t="shared" si="85"/>
        <v>0</v>
      </c>
      <c r="BA123" s="382">
        <f t="shared" si="117"/>
        <v>0</v>
      </c>
      <c r="BB123" s="382">
        <f t="shared" si="118"/>
        <v>0</v>
      </c>
      <c r="BC123" s="381">
        <f t="shared" si="119"/>
        <v>0</v>
      </c>
      <c r="BD123" s="383">
        <f t="shared" si="120"/>
        <v>0</v>
      </c>
      <c r="BE123" s="529">
        <f t="shared" si="86"/>
        <v>0</v>
      </c>
      <c r="BF123" s="385">
        <f t="shared" si="121"/>
        <v>0</v>
      </c>
      <c r="BG123" s="52">
        <f t="shared" si="87"/>
        <v>0</v>
      </c>
      <c r="BH123" s="369">
        <f t="shared" si="88"/>
        <v>0</v>
      </c>
      <c r="BI123" s="369">
        <f t="shared" si="89"/>
        <v>0</v>
      </c>
      <c r="BJ123" s="369">
        <f t="shared" si="90"/>
        <v>0</v>
      </c>
      <c r="BK123" s="369">
        <f t="shared" si="91"/>
        <v>0</v>
      </c>
      <c r="BL123" s="554">
        <f t="shared" si="92"/>
        <v>0</v>
      </c>
      <c r="BM123" s="542">
        <f t="shared" si="122"/>
        <v>0</v>
      </c>
      <c r="BN123" s="212">
        <f t="shared" si="93"/>
        <v>0</v>
      </c>
    </row>
    <row r="124" spans="1:66" hidden="1" x14ac:dyDescent="0.35">
      <c r="A124" s="253"/>
      <c r="B124" s="88">
        <v>118</v>
      </c>
      <c r="C124" s="91" t="e">
        <f>VLOOKUP(B:B,'START_LIST_JUN-ELI'!C:F,2,FALSE)</f>
        <v>#N/A</v>
      </c>
      <c r="D124" s="115" t="e">
        <f>VLOOKUP(B:B,'START_LIST_JUN-ELI'!C:F,4,FALSE)</f>
        <v>#N/A</v>
      </c>
      <c r="E124" s="354"/>
      <c r="F124" s="359"/>
      <c r="G124" s="355"/>
      <c r="H124" s="354"/>
      <c r="I124" s="359"/>
      <c r="J124" s="355"/>
      <c r="K124" s="354"/>
      <c r="L124" s="519"/>
      <c r="M124" s="356"/>
      <c r="N124" s="387">
        <f t="shared" si="101"/>
        <v>0</v>
      </c>
      <c r="O124" s="526">
        <f t="shared" si="51"/>
        <v>0</v>
      </c>
      <c r="P124" s="388">
        <f t="shared" si="102"/>
        <v>0</v>
      </c>
      <c r="Q124" s="387">
        <f t="shared" si="103"/>
        <v>0</v>
      </c>
      <c r="R124" s="527">
        <f t="shared" si="73"/>
        <v>0</v>
      </c>
      <c r="S124" s="523">
        <f t="shared" si="104"/>
        <v>0</v>
      </c>
      <c r="T124" s="378">
        <f t="shared" si="123"/>
        <v>0</v>
      </c>
      <c r="U124" s="378">
        <f t="shared" si="105"/>
        <v>0</v>
      </c>
      <c r="V124" s="379">
        <f t="shared" si="106"/>
        <v>0</v>
      </c>
      <c r="W124" s="378">
        <f t="shared" si="75"/>
        <v>0</v>
      </c>
      <c r="X124" s="378">
        <f t="shared" si="76"/>
        <v>0</v>
      </c>
      <c r="Y124" s="379">
        <f t="shared" si="77"/>
        <v>0</v>
      </c>
      <c r="Z124" s="378">
        <f t="shared" si="107"/>
        <v>0</v>
      </c>
      <c r="AA124" s="378">
        <f t="shared" si="108"/>
        <v>0</v>
      </c>
      <c r="AB124" s="379">
        <f t="shared" si="109"/>
        <v>0</v>
      </c>
      <c r="AC124" s="380">
        <f t="shared" si="78"/>
        <v>0</v>
      </c>
      <c r="AD124" s="528">
        <f t="shared" si="79"/>
        <v>0</v>
      </c>
      <c r="AE124" s="386">
        <f t="shared" si="80"/>
        <v>0</v>
      </c>
      <c r="AF124" s="359"/>
      <c r="AG124" s="359"/>
      <c r="AH124" s="355"/>
      <c r="AI124" s="354"/>
      <c r="AJ124" s="359"/>
      <c r="AK124" s="355"/>
      <c r="AL124" s="354"/>
      <c r="AM124" s="519"/>
      <c r="AN124" s="356"/>
      <c r="AO124" s="389">
        <f t="shared" si="110"/>
        <v>0</v>
      </c>
      <c r="AP124" s="526">
        <f t="shared" si="81"/>
        <v>0</v>
      </c>
      <c r="AQ124" s="523">
        <f t="shared" si="111"/>
        <v>0</v>
      </c>
      <c r="AR124" s="389">
        <f t="shared" si="112"/>
        <v>0</v>
      </c>
      <c r="AS124" s="526">
        <f t="shared" si="112"/>
        <v>0</v>
      </c>
      <c r="AT124" s="393">
        <f t="shared" si="113"/>
        <v>0</v>
      </c>
      <c r="AU124" s="547">
        <f t="shared" si="114"/>
        <v>0</v>
      </c>
      <c r="AV124" s="378">
        <f t="shared" si="115"/>
        <v>0</v>
      </c>
      <c r="AW124" s="379">
        <f t="shared" si="116"/>
        <v>0</v>
      </c>
      <c r="AX124" s="547">
        <f t="shared" si="83"/>
        <v>0</v>
      </c>
      <c r="AY124" s="378">
        <f t="shared" si="84"/>
        <v>0</v>
      </c>
      <c r="AZ124" s="379">
        <f t="shared" si="85"/>
        <v>0</v>
      </c>
      <c r="BA124" s="378">
        <f t="shared" si="117"/>
        <v>0</v>
      </c>
      <c r="BB124" s="378">
        <f t="shared" si="118"/>
        <v>0</v>
      </c>
      <c r="BC124" s="379">
        <f t="shared" si="119"/>
        <v>0</v>
      </c>
      <c r="BD124" s="380">
        <f t="shared" si="120"/>
        <v>0</v>
      </c>
      <c r="BE124" s="529">
        <f t="shared" si="86"/>
        <v>0</v>
      </c>
      <c r="BF124" s="386">
        <f t="shared" si="121"/>
        <v>0</v>
      </c>
      <c r="BG124" s="52">
        <f t="shared" si="87"/>
        <v>0</v>
      </c>
      <c r="BH124" s="369">
        <f t="shared" si="88"/>
        <v>0</v>
      </c>
      <c r="BI124" s="369">
        <f t="shared" si="89"/>
        <v>0</v>
      </c>
      <c r="BJ124" s="369">
        <f t="shared" si="90"/>
        <v>0</v>
      </c>
      <c r="BK124" s="369">
        <f t="shared" si="91"/>
        <v>0</v>
      </c>
      <c r="BL124" s="554">
        <f t="shared" si="92"/>
        <v>0</v>
      </c>
      <c r="BM124" s="542">
        <f t="shared" si="122"/>
        <v>0</v>
      </c>
      <c r="BN124" s="212">
        <f t="shared" si="93"/>
        <v>0</v>
      </c>
    </row>
    <row r="125" spans="1:66" hidden="1" x14ac:dyDescent="0.35">
      <c r="A125" s="253"/>
      <c r="B125" s="88">
        <v>119</v>
      </c>
      <c r="C125" s="91" t="e">
        <f>VLOOKUP(B:B,'START_LIST_JUN-ELI'!C:F,2,FALSE)</f>
        <v>#N/A</v>
      </c>
      <c r="D125" s="115" t="e">
        <f>VLOOKUP(B:B,'START_LIST_JUN-ELI'!C:F,4,FALSE)</f>
        <v>#N/A</v>
      </c>
      <c r="E125" s="357"/>
      <c r="F125" s="362"/>
      <c r="G125" s="360"/>
      <c r="H125" s="357"/>
      <c r="I125" s="362"/>
      <c r="J125" s="360"/>
      <c r="K125" s="357"/>
      <c r="L125" s="520"/>
      <c r="M125" s="361"/>
      <c r="N125" s="389">
        <f t="shared" si="101"/>
        <v>0</v>
      </c>
      <c r="O125" s="526">
        <f t="shared" si="51"/>
        <v>0</v>
      </c>
      <c r="P125" s="390">
        <f t="shared" si="102"/>
        <v>0</v>
      </c>
      <c r="Q125" s="389">
        <f t="shared" si="103"/>
        <v>0</v>
      </c>
      <c r="R125" s="527">
        <f t="shared" si="73"/>
        <v>0</v>
      </c>
      <c r="S125" s="524">
        <f t="shared" si="104"/>
        <v>0</v>
      </c>
      <c r="T125" s="382">
        <f t="shared" si="123"/>
        <v>0</v>
      </c>
      <c r="U125" s="382">
        <f t="shared" si="105"/>
        <v>0</v>
      </c>
      <c r="V125" s="381">
        <f t="shared" si="106"/>
        <v>0</v>
      </c>
      <c r="W125" s="378">
        <f t="shared" si="75"/>
        <v>0</v>
      </c>
      <c r="X125" s="378">
        <f t="shared" si="76"/>
        <v>0</v>
      </c>
      <c r="Y125" s="379">
        <f t="shared" si="77"/>
        <v>0</v>
      </c>
      <c r="Z125" s="381">
        <f t="shared" si="107"/>
        <v>0</v>
      </c>
      <c r="AA125" s="382">
        <f t="shared" si="108"/>
        <v>0</v>
      </c>
      <c r="AB125" s="381">
        <f t="shared" si="109"/>
        <v>0</v>
      </c>
      <c r="AC125" s="380">
        <f t="shared" si="78"/>
        <v>0</v>
      </c>
      <c r="AD125" s="528">
        <f t="shared" si="79"/>
        <v>0</v>
      </c>
      <c r="AE125" s="386">
        <f t="shared" si="80"/>
        <v>0</v>
      </c>
      <c r="AF125" s="362"/>
      <c r="AG125" s="362"/>
      <c r="AH125" s="360"/>
      <c r="AI125" s="357"/>
      <c r="AJ125" s="362"/>
      <c r="AK125" s="360"/>
      <c r="AL125" s="357"/>
      <c r="AM125" s="520"/>
      <c r="AN125" s="361"/>
      <c r="AO125" s="389">
        <f t="shared" si="110"/>
        <v>0</v>
      </c>
      <c r="AP125" s="526">
        <f t="shared" si="81"/>
        <v>0</v>
      </c>
      <c r="AQ125" s="546">
        <f t="shared" si="111"/>
        <v>0</v>
      </c>
      <c r="AR125" s="389">
        <f t="shared" si="112"/>
        <v>0</v>
      </c>
      <c r="AS125" s="526">
        <f t="shared" si="112"/>
        <v>0</v>
      </c>
      <c r="AT125" s="393">
        <f t="shared" si="113"/>
        <v>0</v>
      </c>
      <c r="AU125" s="548">
        <f t="shared" si="114"/>
        <v>0</v>
      </c>
      <c r="AV125" s="382">
        <f t="shared" si="115"/>
        <v>0</v>
      </c>
      <c r="AW125" s="381">
        <f t="shared" si="116"/>
        <v>0</v>
      </c>
      <c r="AX125" s="547">
        <f t="shared" si="83"/>
        <v>0</v>
      </c>
      <c r="AY125" s="378">
        <f t="shared" si="84"/>
        <v>0</v>
      </c>
      <c r="AZ125" s="379">
        <f t="shared" si="85"/>
        <v>0</v>
      </c>
      <c r="BA125" s="382">
        <f t="shared" si="117"/>
        <v>0</v>
      </c>
      <c r="BB125" s="382">
        <f t="shared" si="118"/>
        <v>0</v>
      </c>
      <c r="BC125" s="381">
        <f t="shared" si="119"/>
        <v>0</v>
      </c>
      <c r="BD125" s="383">
        <f t="shared" si="120"/>
        <v>0</v>
      </c>
      <c r="BE125" s="529">
        <f t="shared" si="86"/>
        <v>0</v>
      </c>
      <c r="BF125" s="385">
        <f t="shared" si="121"/>
        <v>0</v>
      </c>
      <c r="BG125" s="52">
        <f t="shared" si="87"/>
        <v>0</v>
      </c>
      <c r="BH125" s="369">
        <f t="shared" si="88"/>
        <v>0</v>
      </c>
      <c r="BI125" s="369">
        <f t="shared" si="89"/>
        <v>0</v>
      </c>
      <c r="BJ125" s="369">
        <f t="shared" si="90"/>
        <v>0</v>
      </c>
      <c r="BK125" s="369">
        <f t="shared" si="91"/>
        <v>0</v>
      </c>
      <c r="BL125" s="554">
        <f t="shared" si="92"/>
        <v>0</v>
      </c>
      <c r="BM125" s="542">
        <f t="shared" si="122"/>
        <v>0</v>
      </c>
      <c r="BN125" s="212">
        <f t="shared" si="93"/>
        <v>0</v>
      </c>
    </row>
    <row r="126" spans="1:66" hidden="1" x14ac:dyDescent="0.35">
      <c r="A126" s="253"/>
      <c r="B126" s="88">
        <v>120</v>
      </c>
      <c r="C126" s="91" t="e">
        <f>VLOOKUP(B:B,'START_LIST_JUN-ELI'!C:F,2,FALSE)</f>
        <v>#N/A</v>
      </c>
      <c r="D126" s="115" t="e">
        <f>VLOOKUP(B:B,'START_LIST_JUN-ELI'!C:F,4,FALSE)</f>
        <v>#N/A</v>
      </c>
      <c r="E126" s="354"/>
      <c r="F126" s="359"/>
      <c r="G126" s="355"/>
      <c r="H126" s="354"/>
      <c r="I126" s="359"/>
      <c r="J126" s="355"/>
      <c r="K126" s="354"/>
      <c r="L126" s="519"/>
      <c r="M126" s="356"/>
      <c r="N126" s="387">
        <f t="shared" si="101"/>
        <v>0</v>
      </c>
      <c r="O126" s="526">
        <f t="shared" si="51"/>
        <v>0</v>
      </c>
      <c r="P126" s="388">
        <f t="shared" si="102"/>
        <v>0</v>
      </c>
      <c r="Q126" s="387">
        <f t="shared" si="103"/>
        <v>0</v>
      </c>
      <c r="R126" s="527">
        <f t="shared" si="73"/>
        <v>0</v>
      </c>
      <c r="S126" s="523">
        <f t="shared" si="104"/>
        <v>0</v>
      </c>
      <c r="T126" s="378">
        <f t="shared" si="123"/>
        <v>0</v>
      </c>
      <c r="U126" s="378">
        <f t="shared" si="105"/>
        <v>0</v>
      </c>
      <c r="V126" s="379">
        <f t="shared" si="106"/>
        <v>0</v>
      </c>
      <c r="W126" s="378">
        <f t="shared" si="75"/>
        <v>0</v>
      </c>
      <c r="X126" s="378">
        <f t="shared" si="76"/>
        <v>0</v>
      </c>
      <c r="Y126" s="379">
        <f t="shared" si="77"/>
        <v>0</v>
      </c>
      <c r="Z126" s="378">
        <f t="shared" si="107"/>
        <v>0</v>
      </c>
      <c r="AA126" s="378">
        <f t="shared" si="108"/>
        <v>0</v>
      </c>
      <c r="AB126" s="379">
        <f t="shared" si="109"/>
        <v>0</v>
      </c>
      <c r="AC126" s="380">
        <f t="shared" si="78"/>
        <v>0</v>
      </c>
      <c r="AD126" s="528">
        <f t="shared" si="79"/>
        <v>0</v>
      </c>
      <c r="AE126" s="386">
        <f t="shared" si="80"/>
        <v>0</v>
      </c>
      <c r="AF126" s="359"/>
      <c r="AG126" s="359"/>
      <c r="AH126" s="355"/>
      <c r="AI126" s="354"/>
      <c r="AJ126" s="359"/>
      <c r="AK126" s="355"/>
      <c r="AL126" s="354"/>
      <c r="AM126" s="519"/>
      <c r="AN126" s="356"/>
      <c r="AO126" s="389">
        <f t="shared" si="110"/>
        <v>0</v>
      </c>
      <c r="AP126" s="526">
        <f t="shared" si="81"/>
        <v>0</v>
      </c>
      <c r="AQ126" s="523">
        <f t="shared" si="111"/>
        <v>0</v>
      </c>
      <c r="AR126" s="389">
        <f t="shared" si="112"/>
        <v>0</v>
      </c>
      <c r="AS126" s="526">
        <f t="shared" si="112"/>
        <v>0</v>
      </c>
      <c r="AT126" s="393">
        <f t="shared" si="113"/>
        <v>0</v>
      </c>
      <c r="AU126" s="547">
        <f t="shared" si="114"/>
        <v>0</v>
      </c>
      <c r="AV126" s="378">
        <f t="shared" si="115"/>
        <v>0</v>
      </c>
      <c r="AW126" s="379">
        <f t="shared" si="116"/>
        <v>0</v>
      </c>
      <c r="AX126" s="547">
        <f t="shared" si="83"/>
        <v>0</v>
      </c>
      <c r="AY126" s="378">
        <f t="shared" si="84"/>
        <v>0</v>
      </c>
      <c r="AZ126" s="379">
        <f t="shared" si="85"/>
        <v>0</v>
      </c>
      <c r="BA126" s="378">
        <f t="shared" si="117"/>
        <v>0</v>
      </c>
      <c r="BB126" s="378">
        <f t="shared" si="118"/>
        <v>0</v>
      </c>
      <c r="BC126" s="379">
        <f t="shared" si="119"/>
        <v>0</v>
      </c>
      <c r="BD126" s="380">
        <f t="shared" si="120"/>
        <v>0</v>
      </c>
      <c r="BE126" s="529">
        <f t="shared" si="86"/>
        <v>0</v>
      </c>
      <c r="BF126" s="386">
        <f t="shared" si="121"/>
        <v>0</v>
      </c>
      <c r="BG126" s="52">
        <f t="shared" si="87"/>
        <v>0</v>
      </c>
      <c r="BH126" s="369">
        <f t="shared" si="88"/>
        <v>0</v>
      </c>
      <c r="BI126" s="369">
        <f t="shared" si="89"/>
        <v>0</v>
      </c>
      <c r="BJ126" s="369">
        <f t="shared" si="90"/>
        <v>0</v>
      </c>
      <c r="BK126" s="369">
        <f t="shared" si="91"/>
        <v>0</v>
      </c>
      <c r="BL126" s="554">
        <f t="shared" si="92"/>
        <v>0</v>
      </c>
      <c r="BM126" s="542">
        <f t="shared" si="122"/>
        <v>0</v>
      </c>
      <c r="BN126" s="212">
        <f t="shared" si="93"/>
        <v>0</v>
      </c>
    </row>
    <row r="127" spans="1:66" hidden="1" x14ac:dyDescent="0.35">
      <c r="A127" s="253"/>
      <c r="B127" s="88">
        <v>121</v>
      </c>
      <c r="C127" s="91" t="e">
        <f>VLOOKUP(B:B,'START_LIST_JUN-ELI'!C:F,2,FALSE)</f>
        <v>#N/A</v>
      </c>
      <c r="D127" s="115" t="e">
        <f>VLOOKUP(B:B,'START_LIST_JUN-ELI'!C:F,4,FALSE)</f>
        <v>#N/A</v>
      </c>
      <c r="E127" s="357"/>
      <c r="F127" s="362"/>
      <c r="G127" s="360"/>
      <c r="H127" s="357"/>
      <c r="I127" s="362"/>
      <c r="J127" s="360"/>
      <c r="K127" s="357"/>
      <c r="L127" s="520"/>
      <c r="M127" s="361"/>
      <c r="N127" s="389">
        <f t="shared" si="101"/>
        <v>0</v>
      </c>
      <c r="O127" s="526">
        <f t="shared" si="51"/>
        <v>0</v>
      </c>
      <c r="P127" s="390">
        <f t="shared" si="102"/>
        <v>0</v>
      </c>
      <c r="Q127" s="389">
        <f t="shared" si="103"/>
        <v>0</v>
      </c>
      <c r="R127" s="527">
        <f t="shared" si="73"/>
        <v>0</v>
      </c>
      <c r="S127" s="524">
        <f t="shared" si="104"/>
        <v>0</v>
      </c>
      <c r="T127" s="382">
        <f t="shared" si="123"/>
        <v>0</v>
      </c>
      <c r="U127" s="382">
        <f t="shared" si="105"/>
        <v>0</v>
      </c>
      <c r="V127" s="381">
        <f t="shared" si="106"/>
        <v>0</v>
      </c>
      <c r="W127" s="378">
        <f t="shared" si="75"/>
        <v>0</v>
      </c>
      <c r="X127" s="378">
        <f t="shared" si="76"/>
        <v>0</v>
      </c>
      <c r="Y127" s="379">
        <f t="shared" si="77"/>
        <v>0</v>
      </c>
      <c r="Z127" s="381">
        <f t="shared" si="107"/>
        <v>0</v>
      </c>
      <c r="AA127" s="382">
        <f t="shared" si="108"/>
        <v>0</v>
      </c>
      <c r="AB127" s="381">
        <f t="shared" si="109"/>
        <v>0</v>
      </c>
      <c r="AC127" s="380">
        <f t="shared" si="78"/>
        <v>0</v>
      </c>
      <c r="AD127" s="528">
        <f t="shared" si="79"/>
        <v>0</v>
      </c>
      <c r="AE127" s="386">
        <f t="shared" si="80"/>
        <v>0</v>
      </c>
      <c r="AF127" s="362"/>
      <c r="AG127" s="362"/>
      <c r="AH127" s="360"/>
      <c r="AI127" s="357"/>
      <c r="AJ127" s="362"/>
      <c r="AK127" s="360"/>
      <c r="AL127" s="357"/>
      <c r="AM127" s="520"/>
      <c r="AN127" s="361"/>
      <c r="AO127" s="389">
        <f t="shared" si="110"/>
        <v>0</v>
      </c>
      <c r="AP127" s="526">
        <f t="shared" si="81"/>
        <v>0</v>
      </c>
      <c r="AQ127" s="546">
        <f t="shared" si="111"/>
        <v>0</v>
      </c>
      <c r="AR127" s="389">
        <f t="shared" si="112"/>
        <v>0</v>
      </c>
      <c r="AS127" s="526">
        <f t="shared" si="112"/>
        <v>0</v>
      </c>
      <c r="AT127" s="393">
        <f t="shared" si="113"/>
        <v>0</v>
      </c>
      <c r="AU127" s="548">
        <f t="shared" si="114"/>
        <v>0</v>
      </c>
      <c r="AV127" s="382">
        <f t="shared" si="115"/>
        <v>0</v>
      </c>
      <c r="AW127" s="381">
        <f t="shared" si="116"/>
        <v>0</v>
      </c>
      <c r="AX127" s="547">
        <f t="shared" si="83"/>
        <v>0</v>
      </c>
      <c r="AY127" s="378">
        <f t="shared" si="84"/>
        <v>0</v>
      </c>
      <c r="AZ127" s="379">
        <f t="shared" si="85"/>
        <v>0</v>
      </c>
      <c r="BA127" s="382">
        <f t="shared" si="117"/>
        <v>0</v>
      </c>
      <c r="BB127" s="382">
        <f t="shared" si="118"/>
        <v>0</v>
      </c>
      <c r="BC127" s="381">
        <f t="shared" si="119"/>
        <v>0</v>
      </c>
      <c r="BD127" s="383">
        <f t="shared" si="120"/>
        <v>0</v>
      </c>
      <c r="BE127" s="529">
        <f t="shared" si="86"/>
        <v>0</v>
      </c>
      <c r="BF127" s="385">
        <f t="shared" si="121"/>
        <v>0</v>
      </c>
      <c r="BG127" s="52">
        <f t="shared" si="87"/>
        <v>0</v>
      </c>
      <c r="BH127" s="369">
        <f t="shared" si="88"/>
        <v>0</v>
      </c>
      <c r="BI127" s="369">
        <f t="shared" si="89"/>
        <v>0</v>
      </c>
      <c r="BJ127" s="369">
        <f t="shared" si="90"/>
        <v>0</v>
      </c>
      <c r="BK127" s="369">
        <f t="shared" si="91"/>
        <v>0</v>
      </c>
      <c r="BL127" s="554">
        <f t="shared" si="92"/>
        <v>0</v>
      </c>
      <c r="BM127" s="542">
        <f t="shared" si="122"/>
        <v>0</v>
      </c>
      <c r="BN127" s="212">
        <f t="shared" si="93"/>
        <v>0</v>
      </c>
    </row>
    <row r="128" spans="1:66" hidden="1" x14ac:dyDescent="0.35">
      <c r="A128" s="253"/>
      <c r="B128" s="88">
        <v>122</v>
      </c>
      <c r="C128" s="91" t="e">
        <f>VLOOKUP(B:B,'START_LIST_JUN-ELI'!C:F,2,FALSE)</f>
        <v>#N/A</v>
      </c>
      <c r="D128" s="115" t="e">
        <f>VLOOKUP(B:B,'START_LIST_JUN-ELI'!C:F,4,FALSE)</f>
        <v>#N/A</v>
      </c>
      <c r="E128" s="354"/>
      <c r="F128" s="359"/>
      <c r="G128" s="355"/>
      <c r="H128" s="354"/>
      <c r="I128" s="359"/>
      <c r="J128" s="355"/>
      <c r="K128" s="354"/>
      <c r="L128" s="519"/>
      <c r="M128" s="356"/>
      <c r="N128" s="387">
        <f t="shared" si="101"/>
        <v>0</v>
      </c>
      <c r="O128" s="526">
        <f t="shared" si="51"/>
        <v>0</v>
      </c>
      <c r="P128" s="388">
        <f t="shared" si="102"/>
        <v>0</v>
      </c>
      <c r="Q128" s="387">
        <f t="shared" si="103"/>
        <v>0</v>
      </c>
      <c r="R128" s="527">
        <f t="shared" si="73"/>
        <v>0</v>
      </c>
      <c r="S128" s="523">
        <f t="shared" si="104"/>
        <v>0</v>
      </c>
      <c r="T128" s="378">
        <f t="shared" si="123"/>
        <v>0</v>
      </c>
      <c r="U128" s="378">
        <f t="shared" si="105"/>
        <v>0</v>
      </c>
      <c r="V128" s="379">
        <f t="shared" si="106"/>
        <v>0</v>
      </c>
      <c r="W128" s="378">
        <f t="shared" si="75"/>
        <v>0</v>
      </c>
      <c r="X128" s="378">
        <f t="shared" si="76"/>
        <v>0</v>
      </c>
      <c r="Y128" s="379">
        <f t="shared" si="77"/>
        <v>0</v>
      </c>
      <c r="Z128" s="378">
        <f t="shared" si="107"/>
        <v>0</v>
      </c>
      <c r="AA128" s="378">
        <f t="shared" si="108"/>
        <v>0</v>
      </c>
      <c r="AB128" s="379">
        <f t="shared" si="109"/>
        <v>0</v>
      </c>
      <c r="AC128" s="380">
        <f t="shared" si="78"/>
        <v>0</v>
      </c>
      <c r="AD128" s="528">
        <f t="shared" si="79"/>
        <v>0</v>
      </c>
      <c r="AE128" s="386">
        <f t="shared" si="80"/>
        <v>0</v>
      </c>
      <c r="AF128" s="359"/>
      <c r="AG128" s="359"/>
      <c r="AH128" s="355"/>
      <c r="AI128" s="354"/>
      <c r="AJ128" s="359"/>
      <c r="AK128" s="355"/>
      <c r="AL128" s="354"/>
      <c r="AM128" s="519"/>
      <c r="AN128" s="356"/>
      <c r="AO128" s="389">
        <f t="shared" si="110"/>
        <v>0</v>
      </c>
      <c r="AP128" s="526">
        <f t="shared" si="81"/>
        <v>0</v>
      </c>
      <c r="AQ128" s="523">
        <f t="shared" si="111"/>
        <v>0</v>
      </c>
      <c r="AR128" s="389">
        <f t="shared" si="112"/>
        <v>0</v>
      </c>
      <c r="AS128" s="526">
        <f t="shared" si="112"/>
        <v>0</v>
      </c>
      <c r="AT128" s="393">
        <f t="shared" si="113"/>
        <v>0</v>
      </c>
      <c r="AU128" s="547">
        <f t="shared" si="114"/>
        <v>0</v>
      </c>
      <c r="AV128" s="378">
        <f t="shared" si="115"/>
        <v>0</v>
      </c>
      <c r="AW128" s="379">
        <f t="shared" si="116"/>
        <v>0</v>
      </c>
      <c r="AX128" s="547">
        <f t="shared" si="83"/>
        <v>0</v>
      </c>
      <c r="AY128" s="378">
        <f t="shared" si="84"/>
        <v>0</v>
      </c>
      <c r="AZ128" s="379">
        <f t="shared" si="85"/>
        <v>0</v>
      </c>
      <c r="BA128" s="378">
        <f t="shared" si="117"/>
        <v>0</v>
      </c>
      <c r="BB128" s="378">
        <f t="shared" si="118"/>
        <v>0</v>
      </c>
      <c r="BC128" s="379">
        <f t="shared" si="119"/>
        <v>0</v>
      </c>
      <c r="BD128" s="380">
        <f t="shared" si="120"/>
        <v>0</v>
      </c>
      <c r="BE128" s="529">
        <f t="shared" si="86"/>
        <v>0</v>
      </c>
      <c r="BF128" s="386">
        <f t="shared" si="121"/>
        <v>0</v>
      </c>
      <c r="BG128" s="52">
        <f t="shared" si="87"/>
        <v>0</v>
      </c>
      <c r="BH128" s="369">
        <f t="shared" si="88"/>
        <v>0</v>
      </c>
      <c r="BI128" s="369">
        <f t="shared" si="89"/>
        <v>0</v>
      </c>
      <c r="BJ128" s="369">
        <f t="shared" si="90"/>
        <v>0</v>
      </c>
      <c r="BK128" s="369">
        <f t="shared" si="91"/>
        <v>0</v>
      </c>
      <c r="BL128" s="554">
        <f t="shared" si="92"/>
        <v>0</v>
      </c>
      <c r="BM128" s="542">
        <f t="shared" si="122"/>
        <v>0</v>
      </c>
      <c r="BN128" s="212">
        <f t="shared" si="93"/>
        <v>0</v>
      </c>
    </row>
    <row r="129" spans="1:66" hidden="1" x14ac:dyDescent="0.35">
      <c r="A129" s="253"/>
      <c r="B129" s="88">
        <v>123</v>
      </c>
      <c r="C129" s="91" t="e">
        <f>VLOOKUP(B:B,'START_LIST_JUN-ELI'!C:F,2,FALSE)</f>
        <v>#N/A</v>
      </c>
      <c r="D129" s="115" t="e">
        <f>VLOOKUP(B:B,'START_LIST_JUN-ELI'!C:F,4,FALSE)</f>
        <v>#N/A</v>
      </c>
      <c r="E129" s="357"/>
      <c r="F129" s="362"/>
      <c r="G129" s="360"/>
      <c r="H129" s="357"/>
      <c r="I129" s="362"/>
      <c r="J129" s="360"/>
      <c r="K129" s="357"/>
      <c r="L129" s="520"/>
      <c r="M129" s="361"/>
      <c r="N129" s="389">
        <f t="shared" si="101"/>
        <v>0</v>
      </c>
      <c r="O129" s="526">
        <f t="shared" si="51"/>
        <v>0</v>
      </c>
      <c r="P129" s="390">
        <f t="shared" si="102"/>
        <v>0</v>
      </c>
      <c r="Q129" s="389">
        <f t="shared" si="103"/>
        <v>0</v>
      </c>
      <c r="R129" s="527">
        <f t="shared" si="73"/>
        <v>0</v>
      </c>
      <c r="S129" s="524">
        <f t="shared" si="104"/>
        <v>0</v>
      </c>
      <c r="T129" s="382">
        <f t="shared" si="123"/>
        <v>0</v>
      </c>
      <c r="U129" s="382">
        <f t="shared" si="105"/>
        <v>0</v>
      </c>
      <c r="V129" s="381">
        <f t="shared" si="106"/>
        <v>0</v>
      </c>
      <c r="W129" s="378">
        <f t="shared" si="75"/>
        <v>0</v>
      </c>
      <c r="X129" s="378">
        <f t="shared" si="76"/>
        <v>0</v>
      </c>
      <c r="Y129" s="379">
        <f t="shared" si="77"/>
        <v>0</v>
      </c>
      <c r="Z129" s="381">
        <f t="shared" si="107"/>
        <v>0</v>
      </c>
      <c r="AA129" s="382">
        <f t="shared" si="108"/>
        <v>0</v>
      </c>
      <c r="AB129" s="381">
        <f t="shared" si="109"/>
        <v>0</v>
      </c>
      <c r="AC129" s="380">
        <f t="shared" si="78"/>
        <v>0</v>
      </c>
      <c r="AD129" s="528">
        <f t="shared" si="79"/>
        <v>0</v>
      </c>
      <c r="AE129" s="386">
        <f t="shared" si="80"/>
        <v>0</v>
      </c>
      <c r="AF129" s="362"/>
      <c r="AG129" s="362"/>
      <c r="AH129" s="360"/>
      <c r="AI129" s="357"/>
      <c r="AJ129" s="362"/>
      <c r="AK129" s="360"/>
      <c r="AL129" s="357"/>
      <c r="AM129" s="520"/>
      <c r="AN129" s="361"/>
      <c r="AO129" s="389">
        <f t="shared" si="110"/>
        <v>0</v>
      </c>
      <c r="AP129" s="526">
        <f t="shared" si="81"/>
        <v>0</v>
      </c>
      <c r="AQ129" s="546">
        <f t="shared" si="111"/>
        <v>0</v>
      </c>
      <c r="AR129" s="389">
        <f t="shared" si="112"/>
        <v>0</v>
      </c>
      <c r="AS129" s="526">
        <f t="shared" si="112"/>
        <v>0</v>
      </c>
      <c r="AT129" s="393">
        <f t="shared" si="113"/>
        <v>0</v>
      </c>
      <c r="AU129" s="548">
        <f t="shared" si="114"/>
        <v>0</v>
      </c>
      <c r="AV129" s="382">
        <f t="shared" si="115"/>
        <v>0</v>
      </c>
      <c r="AW129" s="381">
        <f t="shared" si="116"/>
        <v>0</v>
      </c>
      <c r="AX129" s="547">
        <f t="shared" si="83"/>
        <v>0</v>
      </c>
      <c r="AY129" s="378">
        <f t="shared" si="84"/>
        <v>0</v>
      </c>
      <c r="AZ129" s="379">
        <f t="shared" si="85"/>
        <v>0</v>
      </c>
      <c r="BA129" s="382">
        <f t="shared" si="117"/>
        <v>0</v>
      </c>
      <c r="BB129" s="382">
        <f t="shared" si="118"/>
        <v>0</v>
      </c>
      <c r="BC129" s="381">
        <f t="shared" si="119"/>
        <v>0</v>
      </c>
      <c r="BD129" s="383">
        <f t="shared" si="120"/>
        <v>0</v>
      </c>
      <c r="BE129" s="529">
        <f t="shared" si="86"/>
        <v>0</v>
      </c>
      <c r="BF129" s="385">
        <f t="shared" si="121"/>
        <v>0</v>
      </c>
      <c r="BG129" s="52">
        <f t="shared" si="87"/>
        <v>0</v>
      </c>
      <c r="BH129" s="369">
        <f t="shared" si="88"/>
        <v>0</v>
      </c>
      <c r="BI129" s="369">
        <f t="shared" si="89"/>
        <v>0</v>
      </c>
      <c r="BJ129" s="369">
        <f t="shared" si="90"/>
        <v>0</v>
      </c>
      <c r="BK129" s="369">
        <f t="shared" si="91"/>
        <v>0</v>
      </c>
      <c r="BL129" s="554">
        <f t="shared" si="92"/>
        <v>0</v>
      </c>
      <c r="BM129" s="542">
        <f t="shared" si="122"/>
        <v>0</v>
      </c>
      <c r="BN129" s="212">
        <f t="shared" si="93"/>
        <v>0</v>
      </c>
    </row>
    <row r="130" spans="1:66" hidden="1" x14ac:dyDescent="0.35">
      <c r="A130" s="253"/>
      <c r="B130" s="88">
        <v>124</v>
      </c>
      <c r="C130" s="91" t="e">
        <f>VLOOKUP(B:B,'START_LIST_JUN-ELI'!C:F,2,FALSE)</f>
        <v>#N/A</v>
      </c>
      <c r="D130" s="115" t="e">
        <f>VLOOKUP(B:B,'START_LIST_JUN-ELI'!C:F,4,FALSE)</f>
        <v>#N/A</v>
      </c>
      <c r="E130" s="354"/>
      <c r="F130" s="359"/>
      <c r="G130" s="355"/>
      <c r="H130" s="354"/>
      <c r="I130" s="359"/>
      <c r="J130" s="355"/>
      <c r="K130" s="354"/>
      <c r="L130" s="519"/>
      <c r="M130" s="356"/>
      <c r="N130" s="387">
        <f t="shared" si="101"/>
        <v>0</v>
      </c>
      <c r="O130" s="526">
        <f t="shared" si="51"/>
        <v>0</v>
      </c>
      <c r="P130" s="388">
        <f t="shared" si="102"/>
        <v>0</v>
      </c>
      <c r="Q130" s="387">
        <f t="shared" si="103"/>
        <v>0</v>
      </c>
      <c r="R130" s="527">
        <f t="shared" si="73"/>
        <v>0</v>
      </c>
      <c r="S130" s="523">
        <f t="shared" si="104"/>
        <v>0</v>
      </c>
      <c r="T130" s="378">
        <f t="shared" si="123"/>
        <v>0</v>
      </c>
      <c r="U130" s="378">
        <f t="shared" si="105"/>
        <v>0</v>
      </c>
      <c r="V130" s="379">
        <f t="shared" si="106"/>
        <v>0</v>
      </c>
      <c r="W130" s="378">
        <f t="shared" si="75"/>
        <v>0</v>
      </c>
      <c r="X130" s="378">
        <f t="shared" si="76"/>
        <v>0</v>
      </c>
      <c r="Y130" s="379">
        <f t="shared" si="77"/>
        <v>0</v>
      </c>
      <c r="Z130" s="378">
        <f t="shared" si="107"/>
        <v>0</v>
      </c>
      <c r="AA130" s="378">
        <f t="shared" si="108"/>
        <v>0</v>
      </c>
      <c r="AB130" s="379">
        <f t="shared" si="109"/>
        <v>0</v>
      </c>
      <c r="AC130" s="380">
        <f t="shared" si="78"/>
        <v>0</v>
      </c>
      <c r="AD130" s="528">
        <f t="shared" si="79"/>
        <v>0</v>
      </c>
      <c r="AE130" s="386">
        <f t="shared" si="80"/>
        <v>0</v>
      </c>
      <c r="AF130" s="359"/>
      <c r="AG130" s="359"/>
      <c r="AH130" s="355"/>
      <c r="AI130" s="354"/>
      <c r="AJ130" s="359"/>
      <c r="AK130" s="355"/>
      <c r="AL130" s="354"/>
      <c r="AM130" s="519"/>
      <c r="AN130" s="356"/>
      <c r="AO130" s="389">
        <f t="shared" si="110"/>
        <v>0</v>
      </c>
      <c r="AP130" s="526">
        <f t="shared" si="81"/>
        <v>0</v>
      </c>
      <c r="AQ130" s="523">
        <f t="shared" si="111"/>
        <v>0</v>
      </c>
      <c r="AR130" s="389">
        <f t="shared" si="112"/>
        <v>0</v>
      </c>
      <c r="AS130" s="526">
        <f t="shared" si="112"/>
        <v>0</v>
      </c>
      <c r="AT130" s="393">
        <f t="shared" si="113"/>
        <v>0</v>
      </c>
      <c r="AU130" s="547">
        <f t="shared" si="114"/>
        <v>0</v>
      </c>
      <c r="AV130" s="378">
        <f t="shared" si="115"/>
        <v>0</v>
      </c>
      <c r="AW130" s="379">
        <f t="shared" si="116"/>
        <v>0</v>
      </c>
      <c r="AX130" s="547">
        <f t="shared" si="83"/>
        <v>0</v>
      </c>
      <c r="AY130" s="378">
        <f t="shared" si="84"/>
        <v>0</v>
      </c>
      <c r="AZ130" s="379">
        <f t="shared" si="85"/>
        <v>0</v>
      </c>
      <c r="BA130" s="378">
        <f t="shared" si="117"/>
        <v>0</v>
      </c>
      <c r="BB130" s="378">
        <f t="shared" si="118"/>
        <v>0</v>
      </c>
      <c r="BC130" s="379">
        <f t="shared" si="119"/>
        <v>0</v>
      </c>
      <c r="BD130" s="380">
        <f t="shared" si="120"/>
        <v>0</v>
      </c>
      <c r="BE130" s="529">
        <f t="shared" si="86"/>
        <v>0</v>
      </c>
      <c r="BF130" s="386">
        <f t="shared" si="121"/>
        <v>0</v>
      </c>
      <c r="BG130" s="52">
        <f t="shared" si="87"/>
        <v>0</v>
      </c>
      <c r="BH130" s="369">
        <f t="shared" si="88"/>
        <v>0</v>
      </c>
      <c r="BI130" s="369">
        <f t="shared" si="89"/>
        <v>0</v>
      </c>
      <c r="BJ130" s="369">
        <f t="shared" si="90"/>
        <v>0</v>
      </c>
      <c r="BK130" s="369">
        <f t="shared" si="91"/>
        <v>0</v>
      </c>
      <c r="BL130" s="554">
        <f t="shared" si="92"/>
        <v>0</v>
      </c>
      <c r="BM130" s="542">
        <f t="shared" si="122"/>
        <v>0</v>
      </c>
      <c r="BN130" s="212">
        <f t="shared" si="93"/>
        <v>0</v>
      </c>
    </row>
    <row r="131" spans="1:66" hidden="1" x14ac:dyDescent="0.35">
      <c r="A131" s="253"/>
      <c r="B131" s="88">
        <v>125</v>
      </c>
      <c r="C131" s="91" t="e">
        <f>VLOOKUP(B:B,'START_LIST_JUN-ELI'!C:F,2,FALSE)</f>
        <v>#N/A</v>
      </c>
      <c r="D131" s="115" t="e">
        <f>VLOOKUP(B:B,'START_LIST_JUN-ELI'!C:F,4,FALSE)</f>
        <v>#N/A</v>
      </c>
      <c r="E131" s="357"/>
      <c r="F131" s="362"/>
      <c r="G131" s="360"/>
      <c r="H131" s="357"/>
      <c r="I131" s="362"/>
      <c r="J131" s="360"/>
      <c r="K131" s="357"/>
      <c r="L131" s="520"/>
      <c r="M131" s="361"/>
      <c r="N131" s="389">
        <f t="shared" si="101"/>
        <v>0</v>
      </c>
      <c r="O131" s="526">
        <f t="shared" si="51"/>
        <v>0</v>
      </c>
      <c r="P131" s="390">
        <f t="shared" si="102"/>
        <v>0</v>
      </c>
      <c r="Q131" s="389">
        <f t="shared" si="103"/>
        <v>0</v>
      </c>
      <c r="R131" s="527">
        <f t="shared" si="73"/>
        <v>0</v>
      </c>
      <c r="S131" s="524">
        <f t="shared" si="104"/>
        <v>0</v>
      </c>
      <c r="T131" s="382">
        <f t="shared" si="123"/>
        <v>0</v>
      </c>
      <c r="U131" s="382">
        <f t="shared" si="105"/>
        <v>0</v>
      </c>
      <c r="V131" s="381">
        <f t="shared" si="106"/>
        <v>0</v>
      </c>
      <c r="W131" s="378">
        <f t="shared" si="75"/>
        <v>0</v>
      </c>
      <c r="X131" s="378">
        <f t="shared" si="76"/>
        <v>0</v>
      </c>
      <c r="Y131" s="379">
        <f t="shared" si="77"/>
        <v>0</v>
      </c>
      <c r="Z131" s="381">
        <f t="shared" si="107"/>
        <v>0</v>
      </c>
      <c r="AA131" s="382">
        <f t="shared" si="108"/>
        <v>0</v>
      </c>
      <c r="AB131" s="381">
        <f t="shared" si="109"/>
        <v>0</v>
      </c>
      <c r="AC131" s="380">
        <f t="shared" si="78"/>
        <v>0</v>
      </c>
      <c r="AD131" s="528">
        <f t="shared" si="79"/>
        <v>0</v>
      </c>
      <c r="AE131" s="386">
        <f t="shared" si="80"/>
        <v>0</v>
      </c>
      <c r="AF131" s="362"/>
      <c r="AG131" s="362"/>
      <c r="AH131" s="360"/>
      <c r="AI131" s="357"/>
      <c r="AJ131" s="362"/>
      <c r="AK131" s="360"/>
      <c r="AL131" s="357"/>
      <c r="AM131" s="520"/>
      <c r="AN131" s="361"/>
      <c r="AO131" s="389">
        <f t="shared" si="110"/>
        <v>0</v>
      </c>
      <c r="AP131" s="526">
        <f t="shared" si="81"/>
        <v>0</v>
      </c>
      <c r="AQ131" s="546">
        <f t="shared" si="111"/>
        <v>0</v>
      </c>
      <c r="AR131" s="389">
        <f t="shared" si="112"/>
        <v>0</v>
      </c>
      <c r="AS131" s="526">
        <f t="shared" si="112"/>
        <v>0</v>
      </c>
      <c r="AT131" s="393">
        <f t="shared" si="113"/>
        <v>0</v>
      </c>
      <c r="AU131" s="548">
        <f t="shared" si="114"/>
        <v>0</v>
      </c>
      <c r="AV131" s="382">
        <f t="shared" si="115"/>
        <v>0</v>
      </c>
      <c r="AW131" s="381">
        <f t="shared" si="116"/>
        <v>0</v>
      </c>
      <c r="AX131" s="547">
        <f t="shared" si="83"/>
        <v>0</v>
      </c>
      <c r="AY131" s="378">
        <f t="shared" si="84"/>
        <v>0</v>
      </c>
      <c r="AZ131" s="379">
        <f t="shared" si="85"/>
        <v>0</v>
      </c>
      <c r="BA131" s="382">
        <f t="shared" si="117"/>
        <v>0</v>
      </c>
      <c r="BB131" s="382">
        <f t="shared" si="118"/>
        <v>0</v>
      </c>
      <c r="BC131" s="381">
        <f t="shared" si="119"/>
        <v>0</v>
      </c>
      <c r="BD131" s="383">
        <f t="shared" si="120"/>
        <v>0</v>
      </c>
      <c r="BE131" s="529">
        <f t="shared" si="86"/>
        <v>0</v>
      </c>
      <c r="BF131" s="385">
        <f t="shared" si="121"/>
        <v>0</v>
      </c>
      <c r="BG131" s="52">
        <f t="shared" si="87"/>
        <v>0</v>
      </c>
      <c r="BH131" s="369">
        <f t="shared" si="88"/>
        <v>0</v>
      </c>
      <c r="BI131" s="369">
        <f t="shared" si="89"/>
        <v>0</v>
      </c>
      <c r="BJ131" s="369">
        <f t="shared" si="90"/>
        <v>0</v>
      </c>
      <c r="BK131" s="369">
        <f t="shared" si="91"/>
        <v>0</v>
      </c>
      <c r="BL131" s="554">
        <f t="shared" si="92"/>
        <v>0</v>
      </c>
      <c r="BM131" s="542">
        <f t="shared" si="122"/>
        <v>0</v>
      </c>
      <c r="BN131" s="212">
        <f t="shared" si="93"/>
        <v>0</v>
      </c>
    </row>
    <row r="132" spans="1:66" hidden="1" x14ac:dyDescent="0.35">
      <c r="A132" s="253"/>
      <c r="B132" s="88">
        <v>126</v>
      </c>
      <c r="C132" s="91" t="e">
        <f>VLOOKUP(B:B,'START_LIST_JUN-ELI'!C:F,2,FALSE)</f>
        <v>#N/A</v>
      </c>
      <c r="D132" s="115" t="e">
        <f>VLOOKUP(B:B,'START_LIST_JUN-ELI'!C:F,4,FALSE)</f>
        <v>#N/A</v>
      </c>
      <c r="E132" s="354"/>
      <c r="F132" s="359"/>
      <c r="G132" s="355"/>
      <c r="H132" s="354"/>
      <c r="I132" s="359"/>
      <c r="J132" s="355"/>
      <c r="K132" s="354"/>
      <c r="L132" s="519"/>
      <c r="M132" s="356"/>
      <c r="N132" s="387">
        <f t="shared" si="101"/>
        <v>0</v>
      </c>
      <c r="O132" s="526">
        <f t="shared" si="51"/>
        <v>0</v>
      </c>
      <c r="P132" s="388">
        <f t="shared" si="102"/>
        <v>0</v>
      </c>
      <c r="Q132" s="387">
        <f t="shared" si="103"/>
        <v>0</v>
      </c>
      <c r="R132" s="527">
        <f t="shared" si="73"/>
        <v>0</v>
      </c>
      <c r="S132" s="523">
        <f t="shared" si="104"/>
        <v>0</v>
      </c>
      <c r="T132" s="378">
        <f t="shared" si="123"/>
        <v>0</v>
      </c>
      <c r="U132" s="378">
        <f t="shared" si="105"/>
        <v>0</v>
      </c>
      <c r="V132" s="379">
        <f t="shared" si="106"/>
        <v>0</v>
      </c>
      <c r="W132" s="378">
        <f t="shared" si="75"/>
        <v>0</v>
      </c>
      <c r="X132" s="378">
        <f t="shared" si="76"/>
        <v>0</v>
      </c>
      <c r="Y132" s="379">
        <f t="shared" si="77"/>
        <v>0</v>
      </c>
      <c r="Z132" s="378">
        <f t="shared" si="107"/>
        <v>0</v>
      </c>
      <c r="AA132" s="378">
        <f t="shared" si="108"/>
        <v>0</v>
      </c>
      <c r="AB132" s="379">
        <f t="shared" si="109"/>
        <v>0</v>
      </c>
      <c r="AC132" s="380">
        <f t="shared" si="78"/>
        <v>0</v>
      </c>
      <c r="AD132" s="528">
        <f t="shared" si="79"/>
        <v>0</v>
      </c>
      <c r="AE132" s="386">
        <f t="shared" si="80"/>
        <v>0</v>
      </c>
      <c r="AF132" s="359"/>
      <c r="AG132" s="359"/>
      <c r="AH132" s="355"/>
      <c r="AI132" s="354"/>
      <c r="AJ132" s="359"/>
      <c r="AK132" s="355"/>
      <c r="AL132" s="354"/>
      <c r="AM132" s="519"/>
      <c r="AN132" s="356"/>
      <c r="AO132" s="389">
        <f t="shared" si="110"/>
        <v>0</v>
      </c>
      <c r="AP132" s="526">
        <f t="shared" si="81"/>
        <v>0</v>
      </c>
      <c r="AQ132" s="523">
        <f t="shared" si="111"/>
        <v>0</v>
      </c>
      <c r="AR132" s="389">
        <f t="shared" si="112"/>
        <v>0</v>
      </c>
      <c r="AS132" s="526">
        <f t="shared" si="112"/>
        <v>0</v>
      </c>
      <c r="AT132" s="393">
        <f t="shared" si="113"/>
        <v>0</v>
      </c>
      <c r="AU132" s="547">
        <f t="shared" si="114"/>
        <v>0</v>
      </c>
      <c r="AV132" s="378">
        <f t="shared" si="115"/>
        <v>0</v>
      </c>
      <c r="AW132" s="379">
        <f t="shared" si="116"/>
        <v>0</v>
      </c>
      <c r="AX132" s="547">
        <f t="shared" si="83"/>
        <v>0</v>
      </c>
      <c r="AY132" s="378">
        <f t="shared" si="84"/>
        <v>0</v>
      </c>
      <c r="AZ132" s="379">
        <f t="shared" si="85"/>
        <v>0</v>
      </c>
      <c r="BA132" s="378">
        <f t="shared" si="117"/>
        <v>0</v>
      </c>
      <c r="BB132" s="378">
        <f t="shared" si="118"/>
        <v>0</v>
      </c>
      <c r="BC132" s="379">
        <f t="shared" si="119"/>
        <v>0</v>
      </c>
      <c r="BD132" s="380">
        <f t="shared" si="120"/>
        <v>0</v>
      </c>
      <c r="BE132" s="529">
        <f t="shared" si="86"/>
        <v>0</v>
      </c>
      <c r="BF132" s="386">
        <f t="shared" si="121"/>
        <v>0</v>
      </c>
      <c r="BG132" s="52">
        <f t="shared" si="87"/>
        <v>0</v>
      </c>
      <c r="BH132" s="369">
        <f t="shared" si="88"/>
        <v>0</v>
      </c>
      <c r="BI132" s="369">
        <f t="shared" si="89"/>
        <v>0</v>
      </c>
      <c r="BJ132" s="369">
        <f t="shared" si="90"/>
        <v>0</v>
      </c>
      <c r="BK132" s="369">
        <f t="shared" si="91"/>
        <v>0</v>
      </c>
      <c r="BL132" s="554">
        <f t="shared" si="92"/>
        <v>0</v>
      </c>
      <c r="BM132" s="542">
        <f t="shared" si="122"/>
        <v>0</v>
      </c>
      <c r="BN132" s="212">
        <f t="shared" si="93"/>
        <v>0</v>
      </c>
    </row>
    <row r="133" spans="1:66" hidden="1" x14ac:dyDescent="0.35">
      <c r="A133" s="253"/>
      <c r="B133" s="88">
        <v>127</v>
      </c>
      <c r="C133" s="91" t="e">
        <f>VLOOKUP(B:B,'START_LIST_JUN-ELI'!C:F,2,FALSE)</f>
        <v>#N/A</v>
      </c>
      <c r="D133" s="115" t="e">
        <f>VLOOKUP(B:B,'START_LIST_JUN-ELI'!C:F,4,FALSE)</f>
        <v>#N/A</v>
      </c>
      <c r="E133" s="357"/>
      <c r="F133" s="362"/>
      <c r="G133" s="360"/>
      <c r="H133" s="357"/>
      <c r="I133" s="362"/>
      <c r="J133" s="360"/>
      <c r="K133" s="357"/>
      <c r="L133" s="520"/>
      <c r="M133" s="361"/>
      <c r="N133" s="389">
        <f t="shared" si="101"/>
        <v>0</v>
      </c>
      <c r="O133" s="526">
        <f t="shared" si="51"/>
        <v>0</v>
      </c>
      <c r="P133" s="390">
        <f t="shared" si="102"/>
        <v>0</v>
      </c>
      <c r="Q133" s="389">
        <f t="shared" si="103"/>
        <v>0</v>
      </c>
      <c r="R133" s="527">
        <f t="shared" si="73"/>
        <v>0</v>
      </c>
      <c r="S133" s="524">
        <f t="shared" si="104"/>
        <v>0</v>
      </c>
      <c r="T133" s="382">
        <f t="shared" si="123"/>
        <v>0</v>
      </c>
      <c r="U133" s="382">
        <f t="shared" si="105"/>
        <v>0</v>
      </c>
      <c r="V133" s="381">
        <f t="shared" si="106"/>
        <v>0</v>
      </c>
      <c r="W133" s="378">
        <f t="shared" si="75"/>
        <v>0</v>
      </c>
      <c r="X133" s="378">
        <f t="shared" si="76"/>
        <v>0</v>
      </c>
      <c r="Y133" s="379">
        <f t="shared" si="77"/>
        <v>0</v>
      </c>
      <c r="Z133" s="381">
        <f t="shared" si="107"/>
        <v>0</v>
      </c>
      <c r="AA133" s="382">
        <f t="shared" si="108"/>
        <v>0</v>
      </c>
      <c r="AB133" s="381">
        <f t="shared" si="109"/>
        <v>0</v>
      </c>
      <c r="AC133" s="380">
        <f t="shared" si="78"/>
        <v>0</v>
      </c>
      <c r="AD133" s="528">
        <f t="shared" si="79"/>
        <v>0</v>
      </c>
      <c r="AE133" s="386">
        <f t="shared" si="80"/>
        <v>0</v>
      </c>
      <c r="AF133" s="362"/>
      <c r="AG133" s="362"/>
      <c r="AH133" s="360"/>
      <c r="AI133" s="357"/>
      <c r="AJ133" s="362"/>
      <c r="AK133" s="360"/>
      <c r="AL133" s="357"/>
      <c r="AM133" s="520"/>
      <c r="AN133" s="361"/>
      <c r="AO133" s="389">
        <f t="shared" si="110"/>
        <v>0</v>
      </c>
      <c r="AP133" s="526">
        <f t="shared" si="81"/>
        <v>0</v>
      </c>
      <c r="AQ133" s="546">
        <f t="shared" si="111"/>
        <v>0</v>
      </c>
      <c r="AR133" s="389">
        <f t="shared" si="112"/>
        <v>0</v>
      </c>
      <c r="AS133" s="526">
        <f t="shared" si="112"/>
        <v>0</v>
      </c>
      <c r="AT133" s="393">
        <f t="shared" si="113"/>
        <v>0</v>
      </c>
      <c r="AU133" s="548">
        <f t="shared" si="114"/>
        <v>0</v>
      </c>
      <c r="AV133" s="382">
        <f t="shared" si="115"/>
        <v>0</v>
      </c>
      <c r="AW133" s="381">
        <f t="shared" si="116"/>
        <v>0</v>
      </c>
      <c r="AX133" s="547">
        <f t="shared" si="83"/>
        <v>0</v>
      </c>
      <c r="AY133" s="378">
        <f t="shared" si="84"/>
        <v>0</v>
      </c>
      <c r="AZ133" s="379">
        <f t="shared" si="85"/>
        <v>0</v>
      </c>
      <c r="BA133" s="382">
        <f t="shared" si="117"/>
        <v>0</v>
      </c>
      <c r="BB133" s="382">
        <f t="shared" si="118"/>
        <v>0</v>
      </c>
      <c r="BC133" s="381">
        <f t="shared" si="119"/>
        <v>0</v>
      </c>
      <c r="BD133" s="383">
        <f t="shared" si="120"/>
        <v>0</v>
      </c>
      <c r="BE133" s="529">
        <f t="shared" si="86"/>
        <v>0</v>
      </c>
      <c r="BF133" s="385">
        <f t="shared" si="121"/>
        <v>0</v>
      </c>
      <c r="BG133" s="52">
        <f t="shared" si="87"/>
        <v>0</v>
      </c>
      <c r="BH133" s="369">
        <f t="shared" si="88"/>
        <v>0</v>
      </c>
      <c r="BI133" s="369">
        <f t="shared" si="89"/>
        <v>0</v>
      </c>
      <c r="BJ133" s="369">
        <f t="shared" si="90"/>
        <v>0</v>
      </c>
      <c r="BK133" s="369">
        <f t="shared" si="91"/>
        <v>0</v>
      </c>
      <c r="BL133" s="554">
        <f t="shared" si="92"/>
        <v>0</v>
      </c>
      <c r="BM133" s="542">
        <f t="shared" si="122"/>
        <v>0</v>
      </c>
      <c r="BN133" s="212">
        <f t="shared" si="93"/>
        <v>0</v>
      </c>
    </row>
    <row r="134" spans="1:66" hidden="1" x14ac:dyDescent="0.35">
      <c r="A134" s="253"/>
      <c r="B134" s="88">
        <v>128</v>
      </c>
      <c r="C134" s="91" t="e">
        <f>VLOOKUP(B:B,'START_LIST_JUN-ELI'!C:F,2,FALSE)</f>
        <v>#N/A</v>
      </c>
      <c r="D134" s="115" t="e">
        <f>VLOOKUP(B:B,'START_LIST_JUN-ELI'!C:F,4,FALSE)</f>
        <v>#N/A</v>
      </c>
      <c r="E134" s="354"/>
      <c r="F134" s="359"/>
      <c r="G134" s="355"/>
      <c r="H134" s="354"/>
      <c r="I134" s="359"/>
      <c r="J134" s="355"/>
      <c r="K134" s="354"/>
      <c r="L134" s="519"/>
      <c r="M134" s="356"/>
      <c r="N134" s="387">
        <f t="shared" si="101"/>
        <v>0</v>
      </c>
      <c r="O134" s="526">
        <f t="shared" ref="O134:O155" si="124">+(F134+I134+L134)/3</f>
        <v>0</v>
      </c>
      <c r="P134" s="388">
        <f t="shared" si="102"/>
        <v>0</v>
      </c>
      <c r="Q134" s="387">
        <f t="shared" si="103"/>
        <v>0</v>
      </c>
      <c r="R134" s="527">
        <f t="shared" si="73"/>
        <v>0</v>
      </c>
      <c r="S134" s="523">
        <f t="shared" si="104"/>
        <v>0</v>
      </c>
      <c r="T134" s="378">
        <f t="shared" si="123"/>
        <v>0</v>
      </c>
      <c r="U134" s="378">
        <f t="shared" si="105"/>
        <v>0</v>
      </c>
      <c r="V134" s="379">
        <f t="shared" si="106"/>
        <v>0</v>
      </c>
      <c r="W134" s="378">
        <f t="shared" si="75"/>
        <v>0</v>
      </c>
      <c r="X134" s="378">
        <f t="shared" si="76"/>
        <v>0</v>
      </c>
      <c r="Y134" s="379">
        <f t="shared" si="77"/>
        <v>0</v>
      </c>
      <c r="Z134" s="378">
        <f t="shared" si="107"/>
        <v>0</v>
      </c>
      <c r="AA134" s="378">
        <f t="shared" si="108"/>
        <v>0</v>
      </c>
      <c r="AB134" s="379">
        <f t="shared" si="109"/>
        <v>0</v>
      </c>
      <c r="AC134" s="380">
        <f t="shared" si="78"/>
        <v>0</v>
      </c>
      <c r="AD134" s="528">
        <f t="shared" si="79"/>
        <v>0</v>
      </c>
      <c r="AE134" s="386">
        <f t="shared" si="80"/>
        <v>0</v>
      </c>
      <c r="AF134" s="359"/>
      <c r="AG134" s="359"/>
      <c r="AH134" s="355"/>
      <c r="AI134" s="354"/>
      <c r="AJ134" s="359"/>
      <c r="AK134" s="355"/>
      <c r="AL134" s="354"/>
      <c r="AM134" s="519"/>
      <c r="AN134" s="356"/>
      <c r="AO134" s="389">
        <f t="shared" si="110"/>
        <v>0</v>
      </c>
      <c r="AP134" s="526">
        <f t="shared" si="81"/>
        <v>0</v>
      </c>
      <c r="AQ134" s="523">
        <f t="shared" si="111"/>
        <v>0</v>
      </c>
      <c r="AR134" s="389">
        <f t="shared" si="112"/>
        <v>0</v>
      </c>
      <c r="AS134" s="526">
        <f t="shared" si="112"/>
        <v>0</v>
      </c>
      <c r="AT134" s="393">
        <f t="shared" si="113"/>
        <v>0</v>
      </c>
      <c r="AU134" s="547">
        <f t="shared" si="114"/>
        <v>0</v>
      </c>
      <c r="AV134" s="378">
        <f t="shared" si="115"/>
        <v>0</v>
      </c>
      <c r="AW134" s="379">
        <f t="shared" si="116"/>
        <v>0</v>
      </c>
      <c r="AX134" s="547">
        <f t="shared" si="83"/>
        <v>0</v>
      </c>
      <c r="AY134" s="378">
        <f t="shared" si="84"/>
        <v>0</v>
      </c>
      <c r="AZ134" s="379">
        <f t="shared" si="85"/>
        <v>0</v>
      </c>
      <c r="BA134" s="378">
        <f t="shared" si="117"/>
        <v>0</v>
      </c>
      <c r="BB134" s="378">
        <f t="shared" si="118"/>
        <v>0</v>
      </c>
      <c r="BC134" s="379">
        <f t="shared" si="119"/>
        <v>0</v>
      </c>
      <c r="BD134" s="380">
        <f t="shared" si="120"/>
        <v>0</v>
      </c>
      <c r="BE134" s="529">
        <f t="shared" si="86"/>
        <v>0</v>
      </c>
      <c r="BF134" s="386">
        <f t="shared" si="121"/>
        <v>0</v>
      </c>
      <c r="BG134" s="52">
        <f t="shared" si="87"/>
        <v>0</v>
      </c>
      <c r="BH134" s="369">
        <f t="shared" si="88"/>
        <v>0</v>
      </c>
      <c r="BI134" s="369">
        <f t="shared" si="89"/>
        <v>0</v>
      </c>
      <c r="BJ134" s="369">
        <f t="shared" si="90"/>
        <v>0</v>
      </c>
      <c r="BK134" s="369">
        <f t="shared" si="91"/>
        <v>0</v>
      </c>
      <c r="BL134" s="554">
        <f t="shared" si="92"/>
        <v>0</v>
      </c>
      <c r="BM134" s="542">
        <f t="shared" si="122"/>
        <v>0</v>
      </c>
      <c r="BN134" s="212">
        <f t="shared" si="93"/>
        <v>0</v>
      </c>
    </row>
    <row r="135" spans="1:66" hidden="1" x14ac:dyDescent="0.35">
      <c r="A135" s="253"/>
      <c r="B135" s="88">
        <v>129</v>
      </c>
      <c r="C135" s="91" t="e">
        <f>VLOOKUP(B:B,'START_LIST_JUN-ELI'!C:F,2,FALSE)</f>
        <v>#N/A</v>
      </c>
      <c r="D135" s="115" t="e">
        <f>VLOOKUP(B:B,'START_LIST_JUN-ELI'!C:F,4,FALSE)</f>
        <v>#N/A</v>
      </c>
      <c r="E135" s="357"/>
      <c r="F135" s="362"/>
      <c r="G135" s="360"/>
      <c r="H135" s="357"/>
      <c r="I135" s="362"/>
      <c r="J135" s="360"/>
      <c r="K135" s="357"/>
      <c r="L135" s="520"/>
      <c r="M135" s="361"/>
      <c r="N135" s="389">
        <f t="shared" si="101"/>
        <v>0</v>
      </c>
      <c r="O135" s="526">
        <f t="shared" si="124"/>
        <v>0</v>
      </c>
      <c r="P135" s="390">
        <f t="shared" si="102"/>
        <v>0</v>
      </c>
      <c r="Q135" s="389">
        <f t="shared" si="103"/>
        <v>0</v>
      </c>
      <c r="R135" s="527">
        <f t="shared" si="73"/>
        <v>0</v>
      </c>
      <c r="S135" s="524">
        <f t="shared" si="104"/>
        <v>0</v>
      </c>
      <c r="T135" s="382">
        <f t="shared" si="123"/>
        <v>0</v>
      </c>
      <c r="U135" s="382">
        <f t="shared" si="105"/>
        <v>0</v>
      </c>
      <c r="V135" s="381">
        <f t="shared" si="106"/>
        <v>0</v>
      </c>
      <c r="W135" s="378">
        <f t="shared" si="75"/>
        <v>0</v>
      </c>
      <c r="X135" s="378">
        <f t="shared" si="76"/>
        <v>0</v>
      </c>
      <c r="Y135" s="379">
        <f t="shared" si="77"/>
        <v>0</v>
      </c>
      <c r="Z135" s="381">
        <f t="shared" si="107"/>
        <v>0</v>
      </c>
      <c r="AA135" s="382">
        <f t="shared" si="108"/>
        <v>0</v>
      </c>
      <c r="AB135" s="381">
        <f t="shared" si="109"/>
        <v>0</v>
      </c>
      <c r="AC135" s="380">
        <f t="shared" si="78"/>
        <v>0</v>
      </c>
      <c r="AD135" s="528">
        <f t="shared" si="79"/>
        <v>0</v>
      </c>
      <c r="AE135" s="386">
        <f t="shared" si="80"/>
        <v>0</v>
      </c>
      <c r="AF135" s="362"/>
      <c r="AG135" s="362"/>
      <c r="AH135" s="360"/>
      <c r="AI135" s="357"/>
      <c r="AJ135" s="362"/>
      <c r="AK135" s="360"/>
      <c r="AL135" s="357"/>
      <c r="AM135" s="520"/>
      <c r="AN135" s="361"/>
      <c r="AO135" s="389">
        <f t="shared" si="110"/>
        <v>0</v>
      </c>
      <c r="AP135" s="526">
        <f t="shared" si="81"/>
        <v>0</v>
      </c>
      <c r="AQ135" s="546">
        <f t="shared" si="111"/>
        <v>0</v>
      </c>
      <c r="AR135" s="389">
        <f t="shared" si="112"/>
        <v>0</v>
      </c>
      <c r="AS135" s="526">
        <f t="shared" si="112"/>
        <v>0</v>
      </c>
      <c r="AT135" s="393">
        <f t="shared" si="113"/>
        <v>0</v>
      </c>
      <c r="AU135" s="548">
        <f t="shared" si="114"/>
        <v>0</v>
      </c>
      <c r="AV135" s="382">
        <f t="shared" si="115"/>
        <v>0</v>
      </c>
      <c r="AW135" s="381">
        <f t="shared" si="116"/>
        <v>0</v>
      </c>
      <c r="AX135" s="547">
        <f t="shared" si="83"/>
        <v>0</v>
      </c>
      <c r="AY135" s="378">
        <f t="shared" si="84"/>
        <v>0</v>
      </c>
      <c r="AZ135" s="379">
        <f t="shared" si="85"/>
        <v>0</v>
      </c>
      <c r="BA135" s="382">
        <f t="shared" si="117"/>
        <v>0</v>
      </c>
      <c r="BB135" s="382">
        <f t="shared" si="118"/>
        <v>0</v>
      </c>
      <c r="BC135" s="381">
        <f t="shared" si="119"/>
        <v>0</v>
      </c>
      <c r="BD135" s="383">
        <f t="shared" si="120"/>
        <v>0</v>
      </c>
      <c r="BE135" s="529">
        <f t="shared" si="86"/>
        <v>0</v>
      </c>
      <c r="BF135" s="385">
        <f t="shared" si="121"/>
        <v>0</v>
      </c>
      <c r="BG135" s="52">
        <f t="shared" si="87"/>
        <v>0</v>
      </c>
      <c r="BH135" s="369">
        <f t="shared" si="88"/>
        <v>0</v>
      </c>
      <c r="BI135" s="369">
        <f t="shared" si="89"/>
        <v>0</v>
      </c>
      <c r="BJ135" s="369">
        <f t="shared" si="90"/>
        <v>0</v>
      </c>
      <c r="BK135" s="369">
        <f t="shared" si="91"/>
        <v>0</v>
      </c>
      <c r="BL135" s="554">
        <f t="shared" si="92"/>
        <v>0</v>
      </c>
      <c r="BM135" s="542">
        <f t="shared" si="122"/>
        <v>0</v>
      </c>
      <c r="BN135" s="212">
        <f t="shared" si="93"/>
        <v>0</v>
      </c>
    </row>
    <row r="136" spans="1:66" hidden="1" x14ac:dyDescent="0.35">
      <c r="A136" s="253"/>
      <c r="B136" s="88">
        <v>130</v>
      </c>
      <c r="C136" s="91" t="e">
        <f>VLOOKUP(B:B,'START_LIST_JUN-ELI'!C:F,2,FALSE)</f>
        <v>#N/A</v>
      </c>
      <c r="D136" s="115" t="e">
        <f>VLOOKUP(B:B,'START_LIST_JUN-ELI'!C:F,4,FALSE)</f>
        <v>#N/A</v>
      </c>
      <c r="E136" s="354"/>
      <c r="F136" s="359"/>
      <c r="G136" s="355"/>
      <c r="H136" s="354"/>
      <c r="I136" s="359"/>
      <c r="J136" s="355"/>
      <c r="K136" s="354"/>
      <c r="L136" s="519"/>
      <c r="M136" s="356"/>
      <c r="N136" s="387">
        <f t="shared" si="101"/>
        <v>0</v>
      </c>
      <c r="O136" s="526">
        <f t="shared" si="124"/>
        <v>0</v>
      </c>
      <c r="P136" s="388">
        <f t="shared" si="102"/>
        <v>0</v>
      </c>
      <c r="Q136" s="387">
        <f t="shared" si="103"/>
        <v>0</v>
      </c>
      <c r="R136" s="527">
        <f t="shared" si="73"/>
        <v>0</v>
      </c>
      <c r="S136" s="523">
        <f t="shared" si="104"/>
        <v>0</v>
      </c>
      <c r="T136" s="378">
        <f t="shared" si="123"/>
        <v>0</v>
      </c>
      <c r="U136" s="378">
        <f t="shared" si="105"/>
        <v>0</v>
      </c>
      <c r="V136" s="379">
        <f t="shared" si="106"/>
        <v>0</v>
      </c>
      <c r="W136" s="378">
        <f t="shared" si="75"/>
        <v>0</v>
      </c>
      <c r="X136" s="378">
        <f t="shared" si="76"/>
        <v>0</v>
      </c>
      <c r="Y136" s="379">
        <f t="shared" si="77"/>
        <v>0</v>
      </c>
      <c r="Z136" s="378">
        <f t="shared" si="107"/>
        <v>0</v>
      </c>
      <c r="AA136" s="378">
        <f t="shared" si="108"/>
        <v>0</v>
      </c>
      <c r="AB136" s="379">
        <f t="shared" si="109"/>
        <v>0</v>
      </c>
      <c r="AC136" s="380">
        <f t="shared" si="78"/>
        <v>0</v>
      </c>
      <c r="AD136" s="528">
        <f t="shared" si="79"/>
        <v>0</v>
      </c>
      <c r="AE136" s="386">
        <f t="shared" si="80"/>
        <v>0</v>
      </c>
      <c r="AF136" s="359"/>
      <c r="AG136" s="359"/>
      <c r="AH136" s="355"/>
      <c r="AI136" s="354"/>
      <c r="AJ136" s="359"/>
      <c r="AK136" s="355"/>
      <c r="AL136" s="354"/>
      <c r="AM136" s="519"/>
      <c r="AN136" s="356"/>
      <c r="AO136" s="389">
        <f t="shared" si="110"/>
        <v>0</v>
      </c>
      <c r="AP136" s="526">
        <f t="shared" si="81"/>
        <v>0</v>
      </c>
      <c r="AQ136" s="523">
        <f t="shared" si="111"/>
        <v>0</v>
      </c>
      <c r="AR136" s="389">
        <f t="shared" si="112"/>
        <v>0</v>
      </c>
      <c r="AS136" s="526">
        <f t="shared" si="112"/>
        <v>0</v>
      </c>
      <c r="AT136" s="393">
        <f t="shared" si="113"/>
        <v>0</v>
      </c>
      <c r="AU136" s="547">
        <f t="shared" si="114"/>
        <v>0</v>
      </c>
      <c r="AV136" s="378">
        <f t="shared" si="115"/>
        <v>0</v>
      </c>
      <c r="AW136" s="379">
        <f t="shared" si="116"/>
        <v>0</v>
      </c>
      <c r="AX136" s="547">
        <f t="shared" si="83"/>
        <v>0</v>
      </c>
      <c r="AY136" s="378">
        <f t="shared" si="84"/>
        <v>0</v>
      </c>
      <c r="AZ136" s="379">
        <f t="shared" si="85"/>
        <v>0</v>
      </c>
      <c r="BA136" s="378">
        <f t="shared" si="117"/>
        <v>0</v>
      </c>
      <c r="BB136" s="378">
        <f t="shared" si="118"/>
        <v>0</v>
      </c>
      <c r="BC136" s="379">
        <f t="shared" si="119"/>
        <v>0</v>
      </c>
      <c r="BD136" s="380">
        <f t="shared" si="120"/>
        <v>0</v>
      </c>
      <c r="BE136" s="529">
        <f t="shared" si="86"/>
        <v>0</v>
      </c>
      <c r="BF136" s="386">
        <f t="shared" si="121"/>
        <v>0</v>
      </c>
      <c r="BG136" s="52">
        <f t="shared" si="87"/>
        <v>0</v>
      </c>
      <c r="BH136" s="369">
        <f t="shared" si="88"/>
        <v>0</v>
      </c>
      <c r="BI136" s="369">
        <f t="shared" si="89"/>
        <v>0</v>
      </c>
      <c r="BJ136" s="369">
        <f t="shared" si="90"/>
        <v>0</v>
      </c>
      <c r="BK136" s="369">
        <f t="shared" si="91"/>
        <v>0</v>
      </c>
      <c r="BL136" s="554">
        <f t="shared" si="92"/>
        <v>0</v>
      </c>
      <c r="BM136" s="542">
        <f t="shared" si="122"/>
        <v>0</v>
      </c>
      <c r="BN136" s="212">
        <f t="shared" si="93"/>
        <v>0</v>
      </c>
    </row>
    <row r="137" spans="1:66" hidden="1" x14ac:dyDescent="0.35">
      <c r="A137" s="253"/>
      <c r="B137" s="88">
        <v>131</v>
      </c>
      <c r="C137" s="91" t="e">
        <f>VLOOKUP(B:B,'START_LIST_JUN-ELI'!C:F,2,FALSE)</f>
        <v>#N/A</v>
      </c>
      <c r="D137" s="115" t="e">
        <f>VLOOKUP(B:B,'START_LIST_JUN-ELI'!C:F,4,FALSE)</f>
        <v>#N/A</v>
      </c>
      <c r="E137" s="357"/>
      <c r="F137" s="362"/>
      <c r="G137" s="360"/>
      <c r="H137" s="357"/>
      <c r="I137" s="362"/>
      <c r="J137" s="360"/>
      <c r="K137" s="357"/>
      <c r="L137" s="520"/>
      <c r="M137" s="361"/>
      <c r="N137" s="389">
        <f t="shared" si="101"/>
        <v>0</v>
      </c>
      <c r="O137" s="526">
        <f t="shared" si="124"/>
        <v>0</v>
      </c>
      <c r="P137" s="390">
        <f t="shared" si="102"/>
        <v>0</v>
      </c>
      <c r="Q137" s="389">
        <f t="shared" si="103"/>
        <v>0</v>
      </c>
      <c r="R137" s="527">
        <f t="shared" ref="R137:R155" si="125">+(F137+I137+L137+O137)/4</f>
        <v>0</v>
      </c>
      <c r="S137" s="524">
        <f t="shared" si="104"/>
        <v>0</v>
      </c>
      <c r="T137" s="382">
        <f t="shared" si="123"/>
        <v>0</v>
      </c>
      <c r="U137" s="382">
        <f t="shared" si="105"/>
        <v>0</v>
      </c>
      <c r="V137" s="381">
        <f t="shared" si="106"/>
        <v>0</v>
      </c>
      <c r="W137" s="378">
        <f t="shared" ref="W137:W155" si="126">MAX(F137,I137,L137,O137,R137)</f>
        <v>0</v>
      </c>
      <c r="X137" s="378">
        <f t="shared" ref="X137:X155" si="127">MIN(F137,I137,L137,O137,R137)</f>
        <v>0</v>
      </c>
      <c r="Y137" s="379">
        <f t="shared" ref="Y137:Y155" si="128">(SUM(F137,I137,L137,O137,R137)-W137-X137)/3</f>
        <v>0</v>
      </c>
      <c r="Z137" s="381">
        <f t="shared" si="107"/>
        <v>0</v>
      </c>
      <c r="AA137" s="382">
        <f t="shared" si="108"/>
        <v>0</v>
      </c>
      <c r="AB137" s="381">
        <f t="shared" si="109"/>
        <v>0</v>
      </c>
      <c r="AC137" s="380">
        <f t="shared" ref="AC137:AC155" si="129">+V137*$AC$6</f>
        <v>0</v>
      </c>
      <c r="AD137" s="528">
        <f t="shared" ref="AD137:AD155" si="130">+Y137*$AD$6</f>
        <v>0</v>
      </c>
      <c r="AE137" s="386">
        <f t="shared" ref="AE137:AE155" si="131">+AB137*$AE$6</f>
        <v>0</v>
      </c>
      <c r="AF137" s="362"/>
      <c r="AG137" s="362"/>
      <c r="AH137" s="360"/>
      <c r="AI137" s="357"/>
      <c r="AJ137" s="362"/>
      <c r="AK137" s="360"/>
      <c r="AL137" s="357"/>
      <c r="AM137" s="520"/>
      <c r="AN137" s="361"/>
      <c r="AO137" s="389">
        <f t="shared" si="110"/>
        <v>0</v>
      </c>
      <c r="AP137" s="526">
        <f t="shared" ref="AP137:AP155" si="132">+(AG137+AJ137+AM137)/3</f>
        <v>0</v>
      </c>
      <c r="AQ137" s="546">
        <f t="shared" si="111"/>
        <v>0</v>
      </c>
      <c r="AR137" s="389">
        <f t="shared" si="112"/>
        <v>0</v>
      </c>
      <c r="AS137" s="526">
        <f t="shared" si="112"/>
        <v>0</v>
      </c>
      <c r="AT137" s="393">
        <f t="shared" si="113"/>
        <v>0</v>
      </c>
      <c r="AU137" s="548">
        <f t="shared" si="114"/>
        <v>0</v>
      </c>
      <c r="AV137" s="382">
        <f t="shared" si="115"/>
        <v>0</v>
      </c>
      <c r="AW137" s="381">
        <f t="shared" si="116"/>
        <v>0</v>
      </c>
      <c r="AX137" s="547">
        <f t="shared" ref="AX137:AX155" si="133">MAX(AG137,AJ137,AM137,AP137,AS137)</f>
        <v>0</v>
      </c>
      <c r="AY137" s="378">
        <f t="shared" ref="AY137:AY155" si="134">MIN(AG137,AJ137,AM137,AP137,AS137)</f>
        <v>0</v>
      </c>
      <c r="AZ137" s="379">
        <f t="shared" ref="AZ137:AZ155" si="135">(SUM(AG137,AJ137,AM137,AP137,AS137)-AX137-AY137)/3</f>
        <v>0</v>
      </c>
      <c r="BA137" s="382">
        <f t="shared" si="117"/>
        <v>0</v>
      </c>
      <c r="BB137" s="382">
        <f t="shared" si="118"/>
        <v>0</v>
      </c>
      <c r="BC137" s="381">
        <f t="shared" si="119"/>
        <v>0</v>
      </c>
      <c r="BD137" s="383">
        <f t="shared" si="120"/>
        <v>0</v>
      </c>
      <c r="BE137" s="529">
        <f t="shared" ref="BE137:BE155" si="136">+AZ137*$BE$6</f>
        <v>0</v>
      </c>
      <c r="BF137" s="385">
        <f t="shared" si="121"/>
        <v>0</v>
      </c>
      <c r="BG137" s="52">
        <f t="shared" si="87"/>
        <v>0</v>
      </c>
      <c r="BH137" s="369">
        <f t="shared" si="88"/>
        <v>0</v>
      </c>
      <c r="BI137" s="369">
        <f t="shared" si="89"/>
        <v>0</v>
      </c>
      <c r="BJ137" s="369">
        <f t="shared" si="90"/>
        <v>0</v>
      </c>
      <c r="BK137" s="369">
        <f t="shared" si="91"/>
        <v>0</v>
      </c>
      <c r="BL137" s="554">
        <f t="shared" si="92"/>
        <v>0</v>
      </c>
      <c r="BM137" s="542">
        <f t="shared" si="122"/>
        <v>0</v>
      </c>
      <c r="BN137" s="212">
        <f t="shared" si="93"/>
        <v>0</v>
      </c>
    </row>
    <row r="138" spans="1:66" hidden="1" x14ac:dyDescent="0.35">
      <c r="A138" s="253"/>
      <c r="B138" s="88">
        <v>132</v>
      </c>
      <c r="C138" s="91" t="e">
        <f>VLOOKUP(B:B,'START_LIST_JUN-ELI'!C:F,2,FALSE)</f>
        <v>#N/A</v>
      </c>
      <c r="D138" s="115" t="e">
        <f>VLOOKUP(B:B,'START_LIST_JUN-ELI'!C:F,4,FALSE)</f>
        <v>#N/A</v>
      </c>
      <c r="E138" s="354"/>
      <c r="F138" s="359"/>
      <c r="G138" s="355"/>
      <c r="H138" s="354"/>
      <c r="I138" s="359"/>
      <c r="J138" s="355"/>
      <c r="K138" s="354"/>
      <c r="L138" s="519"/>
      <c r="M138" s="356"/>
      <c r="N138" s="387">
        <f t="shared" si="101"/>
        <v>0</v>
      </c>
      <c r="O138" s="526">
        <f t="shared" si="124"/>
        <v>0</v>
      </c>
      <c r="P138" s="388">
        <f t="shared" si="102"/>
        <v>0</v>
      </c>
      <c r="Q138" s="387">
        <f t="shared" si="103"/>
        <v>0</v>
      </c>
      <c r="R138" s="527">
        <f t="shared" si="125"/>
        <v>0</v>
      </c>
      <c r="S138" s="523">
        <f t="shared" si="104"/>
        <v>0</v>
      </c>
      <c r="T138" s="378">
        <f t="shared" si="123"/>
        <v>0</v>
      </c>
      <c r="U138" s="378">
        <f t="shared" si="105"/>
        <v>0</v>
      </c>
      <c r="V138" s="379">
        <f t="shared" si="106"/>
        <v>0</v>
      </c>
      <c r="W138" s="378">
        <f t="shared" si="126"/>
        <v>0</v>
      </c>
      <c r="X138" s="378">
        <f t="shared" si="127"/>
        <v>0</v>
      </c>
      <c r="Y138" s="379">
        <f t="shared" si="128"/>
        <v>0</v>
      </c>
      <c r="Z138" s="378">
        <f t="shared" si="107"/>
        <v>0</v>
      </c>
      <c r="AA138" s="378">
        <f t="shared" si="108"/>
        <v>0</v>
      </c>
      <c r="AB138" s="379">
        <f t="shared" si="109"/>
        <v>0</v>
      </c>
      <c r="AC138" s="380">
        <f t="shared" si="129"/>
        <v>0</v>
      </c>
      <c r="AD138" s="528">
        <f t="shared" si="130"/>
        <v>0</v>
      </c>
      <c r="AE138" s="386">
        <f t="shared" si="131"/>
        <v>0</v>
      </c>
      <c r="AF138" s="359"/>
      <c r="AG138" s="359"/>
      <c r="AH138" s="355"/>
      <c r="AI138" s="354"/>
      <c r="AJ138" s="359"/>
      <c r="AK138" s="355"/>
      <c r="AL138" s="354"/>
      <c r="AM138" s="519"/>
      <c r="AN138" s="356"/>
      <c r="AO138" s="389">
        <f t="shared" si="110"/>
        <v>0</v>
      </c>
      <c r="AP138" s="526">
        <f t="shared" si="132"/>
        <v>0</v>
      </c>
      <c r="AQ138" s="523">
        <f t="shared" si="111"/>
        <v>0</v>
      </c>
      <c r="AR138" s="389">
        <f t="shared" si="112"/>
        <v>0</v>
      </c>
      <c r="AS138" s="526">
        <f t="shared" si="112"/>
        <v>0</v>
      </c>
      <c r="AT138" s="393">
        <f t="shared" si="113"/>
        <v>0</v>
      </c>
      <c r="AU138" s="547">
        <f t="shared" si="114"/>
        <v>0</v>
      </c>
      <c r="AV138" s="378">
        <f t="shared" si="115"/>
        <v>0</v>
      </c>
      <c r="AW138" s="379">
        <f t="shared" si="116"/>
        <v>0</v>
      </c>
      <c r="AX138" s="547">
        <f t="shared" si="133"/>
        <v>0</v>
      </c>
      <c r="AY138" s="378">
        <f t="shared" si="134"/>
        <v>0</v>
      </c>
      <c r="AZ138" s="379">
        <f t="shared" si="135"/>
        <v>0</v>
      </c>
      <c r="BA138" s="378">
        <f t="shared" si="117"/>
        <v>0</v>
      </c>
      <c r="BB138" s="378">
        <f t="shared" si="118"/>
        <v>0</v>
      </c>
      <c r="BC138" s="379">
        <f t="shared" si="119"/>
        <v>0</v>
      </c>
      <c r="BD138" s="380">
        <f t="shared" si="120"/>
        <v>0</v>
      </c>
      <c r="BE138" s="529">
        <f t="shared" si="136"/>
        <v>0</v>
      </c>
      <c r="BF138" s="386">
        <f t="shared" si="121"/>
        <v>0</v>
      </c>
      <c r="BG138" s="52">
        <f t="shared" ref="BG138:BG155" si="137">+AC138</f>
        <v>0</v>
      </c>
      <c r="BH138" s="369">
        <f t="shared" ref="BH138:BH155" si="138">+AD138</f>
        <v>0</v>
      </c>
      <c r="BI138" s="369">
        <f t="shared" ref="BI138:BI155" si="139">+AE138</f>
        <v>0</v>
      </c>
      <c r="BJ138" s="369">
        <f t="shared" ref="BJ138:BJ155" si="140">+BD138</f>
        <v>0</v>
      </c>
      <c r="BK138" s="369">
        <f t="shared" ref="BK138:BK155" si="141">+BE138</f>
        <v>0</v>
      </c>
      <c r="BL138" s="554">
        <f t="shared" ref="BL138:BL155" si="142">+BF138</f>
        <v>0</v>
      </c>
      <c r="BM138" s="542">
        <f t="shared" si="122"/>
        <v>0</v>
      </c>
      <c r="BN138" s="212">
        <f t="shared" si="93"/>
        <v>0</v>
      </c>
    </row>
    <row r="139" spans="1:66" hidden="1" x14ac:dyDescent="0.35">
      <c r="A139" s="253"/>
      <c r="B139" s="88">
        <v>133</v>
      </c>
      <c r="C139" s="91" t="e">
        <f>VLOOKUP(B:B,'START_LIST_JUN-ELI'!C:F,2,FALSE)</f>
        <v>#N/A</v>
      </c>
      <c r="D139" s="115" t="e">
        <f>VLOOKUP(B:B,'START_LIST_JUN-ELI'!C:F,4,FALSE)</f>
        <v>#N/A</v>
      </c>
      <c r="E139" s="357"/>
      <c r="F139" s="362"/>
      <c r="G139" s="360"/>
      <c r="H139" s="357"/>
      <c r="I139" s="362"/>
      <c r="J139" s="360"/>
      <c r="K139" s="357"/>
      <c r="L139" s="520"/>
      <c r="M139" s="361"/>
      <c r="N139" s="389">
        <f t="shared" si="101"/>
        <v>0</v>
      </c>
      <c r="O139" s="526">
        <f t="shared" si="124"/>
        <v>0</v>
      </c>
      <c r="P139" s="390">
        <f t="shared" si="102"/>
        <v>0</v>
      </c>
      <c r="Q139" s="389">
        <f t="shared" si="103"/>
        <v>0</v>
      </c>
      <c r="R139" s="527">
        <f t="shared" si="125"/>
        <v>0</v>
      </c>
      <c r="S139" s="524">
        <f t="shared" si="104"/>
        <v>0</v>
      </c>
      <c r="T139" s="382">
        <f t="shared" si="123"/>
        <v>0</v>
      </c>
      <c r="U139" s="382">
        <f t="shared" si="105"/>
        <v>0</v>
      </c>
      <c r="V139" s="381">
        <f t="shared" si="106"/>
        <v>0</v>
      </c>
      <c r="W139" s="378">
        <f t="shared" si="126"/>
        <v>0</v>
      </c>
      <c r="X139" s="378">
        <f t="shared" si="127"/>
        <v>0</v>
      </c>
      <c r="Y139" s="379">
        <f t="shared" si="128"/>
        <v>0</v>
      </c>
      <c r="Z139" s="381">
        <f t="shared" si="107"/>
        <v>0</v>
      </c>
      <c r="AA139" s="382">
        <f t="shared" si="108"/>
        <v>0</v>
      </c>
      <c r="AB139" s="381">
        <f t="shared" si="109"/>
        <v>0</v>
      </c>
      <c r="AC139" s="380">
        <f t="shared" si="129"/>
        <v>0</v>
      </c>
      <c r="AD139" s="528">
        <f t="shared" si="130"/>
        <v>0</v>
      </c>
      <c r="AE139" s="386">
        <f t="shared" si="131"/>
        <v>0</v>
      </c>
      <c r="AF139" s="362"/>
      <c r="AG139" s="362"/>
      <c r="AH139" s="360"/>
      <c r="AI139" s="357"/>
      <c r="AJ139" s="362"/>
      <c r="AK139" s="360"/>
      <c r="AL139" s="357"/>
      <c r="AM139" s="520"/>
      <c r="AN139" s="361"/>
      <c r="AO139" s="389">
        <f t="shared" si="110"/>
        <v>0</v>
      </c>
      <c r="AP139" s="526">
        <f t="shared" si="132"/>
        <v>0</v>
      </c>
      <c r="AQ139" s="546">
        <f t="shared" si="111"/>
        <v>0</v>
      </c>
      <c r="AR139" s="389">
        <f t="shared" si="112"/>
        <v>0</v>
      </c>
      <c r="AS139" s="526">
        <f t="shared" si="112"/>
        <v>0</v>
      </c>
      <c r="AT139" s="393">
        <f t="shared" si="113"/>
        <v>0</v>
      </c>
      <c r="AU139" s="548">
        <f t="shared" si="114"/>
        <v>0</v>
      </c>
      <c r="AV139" s="382">
        <f t="shared" si="115"/>
        <v>0</v>
      </c>
      <c r="AW139" s="381">
        <f t="shared" si="116"/>
        <v>0</v>
      </c>
      <c r="AX139" s="547">
        <f t="shared" si="133"/>
        <v>0</v>
      </c>
      <c r="AY139" s="378">
        <f t="shared" si="134"/>
        <v>0</v>
      </c>
      <c r="AZ139" s="379">
        <f t="shared" si="135"/>
        <v>0</v>
      </c>
      <c r="BA139" s="382">
        <f t="shared" si="117"/>
        <v>0</v>
      </c>
      <c r="BB139" s="382">
        <f t="shared" si="118"/>
        <v>0</v>
      </c>
      <c r="BC139" s="381">
        <f t="shared" si="119"/>
        <v>0</v>
      </c>
      <c r="BD139" s="383">
        <f t="shared" si="120"/>
        <v>0</v>
      </c>
      <c r="BE139" s="529">
        <f t="shared" si="136"/>
        <v>0</v>
      </c>
      <c r="BF139" s="385">
        <f t="shared" si="121"/>
        <v>0</v>
      </c>
      <c r="BG139" s="52">
        <f t="shared" si="137"/>
        <v>0</v>
      </c>
      <c r="BH139" s="369">
        <f t="shared" si="138"/>
        <v>0</v>
      </c>
      <c r="BI139" s="369">
        <f t="shared" si="139"/>
        <v>0</v>
      </c>
      <c r="BJ139" s="369">
        <f t="shared" si="140"/>
        <v>0</v>
      </c>
      <c r="BK139" s="369">
        <f t="shared" si="141"/>
        <v>0</v>
      </c>
      <c r="BL139" s="554">
        <f t="shared" si="142"/>
        <v>0</v>
      </c>
      <c r="BM139" s="542">
        <f t="shared" si="122"/>
        <v>0</v>
      </c>
      <c r="BN139" s="212">
        <f t="shared" si="93"/>
        <v>0</v>
      </c>
    </row>
    <row r="140" spans="1:66" hidden="1" x14ac:dyDescent="0.35">
      <c r="A140" s="253"/>
      <c r="B140" s="88">
        <v>134</v>
      </c>
      <c r="C140" s="91" t="e">
        <f>VLOOKUP(B:B,'START_LIST_JUN-ELI'!C:F,2,FALSE)</f>
        <v>#N/A</v>
      </c>
      <c r="D140" s="115" t="e">
        <f>VLOOKUP(B:B,'START_LIST_JUN-ELI'!C:F,4,FALSE)</f>
        <v>#N/A</v>
      </c>
      <c r="E140" s="354"/>
      <c r="F140" s="359"/>
      <c r="G140" s="355"/>
      <c r="H140" s="354"/>
      <c r="I140" s="359"/>
      <c r="J140" s="355"/>
      <c r="K140" s="354"/>
      <c r="L140" s="519"/>
      <c r="M140" s="356"/>
      <c r="N140" s="387">
        <f t="shared" si="101"/>
        <v>0</v>
      </c>
      <c r="O140" s="526">
        <f t="shared" si="124"/>
        <v>0</v>
      </c>
      <c r="P140" s="388">
        <f t="shared" si="102"/>
        <v>0</v>
      </c>
      <c r="Q140" s="387">
        <f t="shared" si="103"/>
        <v>0</v>
      </c>
      <c r="R140" s="527">
        <f t="shared" si="125"/>
        <v>0</v>
      </c>
      <c r="S140" s="523">
        <f t="shared" si="104"/>
        <v>0</v>
      </c>
      <c r="T140" s="378">
        <f t="shared" si="123"/>
        <v>0</v>
      </c>
      <c r="U140" s="378">
        <f t="shared" si="105"/>
        <v>0</v>
      </c>
      <c r="V140" s="379">
        <f t="shared" si="106"/>
        <v>0</v>
      </c>
      <c r="W140" s="378">
        <f t="shared" si="126"/>
        <v>0</v>
      </c>
      <c r="X140" s="378">
        <f t="shared" si="127"/>
        <v>0</v>
      </c>
      <c r="Y140" s="379">
        <f t="shared" si="128"/>
        <v>0</v>
      </c>
      <c r="Z140" s="378">
        <f t="shared" si="107"/>
        <v>0</v>
      </c>
      <c r="AA140" s="378">
        <f t="shared" si="108"/>
        <v>0</v>
      </c>
      <c r="AB140" s="379">
        <f t="shared" si="109"/>
        <v>0</v>
      </c>
      <c r="AC140" s="380">
        <f t="shared" si="129"/>
        <v>0</v>
      </c>
      <c r="AD140" s="528">
        <f t="shared" si="130"/>
        <v>0</v>
      </c>
      <c r="AE140" s="386">
        <f t="shared" si="131"/>
        <v>0</v>
      </c>
      <c r="AF140" s="359"/>
      <c r="AG140" s="359"/>
      <c r="AH140" s="355"/>
      <c r="AI140" s="354"/>
      <c r="AJ140" s="359"/>
      <c r="AK140" s="355"/>
      <c r="AL140" s="354"/>
      <c r="AM140" s="519"/>
      <c r="AN140" s="356"/>
      <c r="AO140" s="389">
        <f t="shared" si="110"/>
        <v>0</v>
      </c>
      <c r="AP140" s="526">
        <f t="shared" si="132"/>
        <v>0</v>
      </c>
      <c r="AQ140" s="523">
        <f t="shared" si="111"/>
        <v>0</v>
      </c>
      <c r="AR140" s="389">
        <f t="shared" si="112"/>
        <v>0</v>
      </c>
      <c r="AS140" s="526">
        <f t="shared" si="112"/>
        <v>0</v>
      </c>
      <c r="AT140" s="393">
        <f t="shared" si="113"/>
        <v>0</v>
      </c>
      <c r="AU140" s="547">
        <f t="shared" si="114"/>
        <v>0</v>
      </c>
      <c r="AV140" s="378">
        <f t="shared" si="115"/>
        <v>0</v>
      </c>
      <c r="AW140" s="379">
        <f t="shared" si="116"/>
        <v>0</v>
      </c>
      <c r="AX140" s="547">
        <f t="shared" si="133"/>
        <v>0</v>
      </c>
      <c r="AY140" s="378">
        <f t="shared" si="134"/>
        <v>0</v>
      </c>
      <c r="AZ140" s="379">
        <f t="shared" si="135"/>
        <v>0</v>
      </c>
      <c r="BA140" s="378">
        <f t="shared" si="117"/>
        <v>0</v>
      </c>
      <c r="BB140" s="378">
        <f t="shared" si="118"/>
        <v>0</v>
      </c>
      <c r="BC140" s="379">
        <f t="shared" si="119"/>
        <v>0</v>
      </c>
      <c r="BD140" s="380">
        <f t="shared" si="120"/>
        <v>0</v>
      </c>
      <c r="BE140" s="529">
        <f t="shared" si="136"/>
        <v>0</v>
      </c>
      <c r="BF140" s="386">
        <f t="shared" si="121"/>
        <v>0</v>
      </c>
      <c r="BG140" s="52">
        <f t="shared" si="137"/>
        <v>0</v>
      </c>
      <c r="BH140" s="369">
        <f t="shared" si="138"/>
        <v>0</v>
      </c>
      <c r="BI140" s="369">
        <f t="shared" si="139"/>
        <v>0</v>
      </c>
      <c r="BJ140" s="369">
        <f t="shared" si="140"/>
        <v>0</v>
      </c>
      <c r="BK140" s="369">
        <f t="shared" si="141"/>
        <v>0</v>
      </c>
      <c r="BL140" s="554">
        <f t="shared" si="142"/>
        <v>0</v>
      </c>
      <c r="BM140" s="542">
        <f t="shared" si="122"/>
        <v>0</v>
      </c>
      <c r="BN140" s="212">
        <f t="shared" ref="BN140:BN155" si="143">IFERROR(+BM140/$BM$6/$BN$6," ")</f>
        <v>0</v>
      </c>
    </row>
    <row r="141" spans="1:66" hidden="1" x14ac:dyDescent="0.35">
      <c r="A141" s="253"/>
      <c r="B141" s="88">
        <v>135</v>
      </c>
      <c r="C141" s="91" t="e">
        <f>VLOOKUP(B:B,'START_LIST_JUN-ELI'!C:F,2,FALSE)</f>
        <v>#N/A</v>
      </c>
      <c r="D141" s="115" t="e">
        <f>VLOOKUP(B:B,'START_LIST_JUN-ELI'!C:F,4,FALSE)</f>
        <v>#N/A</v>
      </c>
      <c r="E141" s="357"/>
      <c r="F141" s="362"/>
      <c r="G141" s="360"/>
      <c r="H141" s="357"/>
      <c r="I141" s="362"/>
      <c r="J141" s="360"/>
      <c r="K141" s="357"/>
      <c r="L141" s="520"/>
      <c r="M141" s="361"/>
      <c r="N141" s="389">
        <f t="shared" si="101"/>
        <v>0</v>
      </c>
      <c r="O141" s="526">
        <f t="shared" si="124"/>
        <v>0</v>
      </c>
      <c r="P141" s="390">
        <f t="shared" si="102"/>
        <v>0</v>
      </c>
      <c r="Q141" s="389">
        <f t="shared" si="103"/>
        <v>0</v>
      </c>
      <c r="R141" s="527">
        <f t="shared" si="125"/>
        <v>0</v>
      </c>
      <c r="S141" s="524">
        <f t="shared" si="104"/>
        <v>0</v>
      </c>
      <c r="T141" s="382">
        <f t="shared" si="123"/>
        <v>0</v>
      </c>
      <c r="U141" s="382">
        <f t="shared" si="105"/>
        <v>0</v>
      </c>
      <c r="V141" s="381">
        <f t="shared" si="106"/>
        <v>0</v>
      </c>
      <c r="W141" s="378">
        <f t="shared" si="126"/>
        <v>0</v>
      </c>
      <c r="X141" s="378">
        <f t="shared" si="127"/>
        <v>0</v>
      </c>
      <c r="Y141" s="379">
        <f t="shared" si="128"/>
        <v>0</v>
      </c>
      <c r="Z141" s="381">
        <f t="shared" si="107"/>
        <v>0</v>
      </c>
      <c r="AA141" s="382">
        <f t="shared" si="108"/>
        <v>0</v>
      </c>
      <c r="AB141" s="381">
        <f t="shared" si="109"/>
        <v>0</v>
      </c>
      <c r="AC141" s="380">
        <f t="shared" si="129"/>
        <v>0</v>
      </c>
      <c r="AD141" s="528">
        <f t="shared" si="130"/>
        <v>0</v>
      </c>
      <c r="AE141" s="386">
        <f t="shared" si="131"/>
        <v>0</v>
      </c>
      <c r="AF141" s="362"/>
      <c r="AG141" s="362"/>
      <c r="AH141" s="360"/>
      <c r="AI141" s="357"/>
      <c r="AJ141" s="362"/>
      <c r="AK141" s="360"/>
      <c r="AL141" s="357"/>
      <c r="AM141" s="520"/>
      <c r="AN141" s="361"/>
      <c r="AO141" s="389">
        <f t="shared" si="110"/>
        <v>0</v>
      </c>
      <c r="AP141" s="526">
        <f t="shared" si="132"/>
        <v>0</v>
      </c>
      <c r="AQ141" s="546">
        <f t="shared" si="111"/>
        <v>0</v>
      </c>
      <c r="AR141" s="389">
        <f t="shared" si="112"/>
        <v>0</v>
      </c>
      <c r="AS141" s="526">
        <f t="shared" si="112"/>
        <v>0</v>
      </c>
      <c r="AT141" s="393">
        <f t="shared" si="113"/>
        <v>0</v>
      </c>
      <c r="AU141" s="548">
        <f t="shared" si="114"/>
        <v>0</v>
      </c>
      <c r="AV141" s="382">
        <f t="shared" si="115"/>
        <v>0</v>
      </c>
      <c r="AW141" s="381">
        <f t="shared" si="116"/>
        <v>0</v>
      </c>
      <c r="AX141" s="547">
        <f t="shared" si="133"/>
        <v>0</v>
      </c>
      <c r="AY141" s="378">
        <f t="shared" si="134"/>
        <v>0</v>
      </c>
      <c r="AZ141" s="379">
        <f t="shared" si="135"/>
        <v>0</v>
      </c>
      <c r="BA141" s="382">
        <f t="shared" si="117"/>
        <v>0</v>
      </c>
      <c r="BB141" s="382">
        <f t="shared" si="118"/>
        <v>0</v>
      </c>
      <c r="BC141" s="381">
        <f t="shared" si="119"/>
        <v>0</v>
      </c>
      <c r="BD141" s="383">
        <f t="shared" si="120"/>
        <v>0</v>
      </c>
      <c r="BE141" s="529">
        <f t="shared" si="136"/>
        <v>0</v>
      </c>
      <c r="BF141" s="385">
        <f t="shared" si="121"/>
        <v>0</v>
      </c>
      <c r="BG141" s="52">
        <f t="shared" si="137"/>
        <v>0</v>
      </c>
      <c r="BH141" s="369">
        <f t="shared" si="138"/>
        <v>0</v>
      </c>
      <c r="BI141" s="369">
        <f t="shared" si="139"/>
        <v>0</v>
      </c>
      <c r="BJ141" s="369">
        <f t="shared" si="140"/>
        <v>0</v>
      </c>
      <c r="BK141" s="369">
        <f t="shared" si="141"/>
        <v>0</v>
      </c>
      <c r="BL141" s="554">
        <f t="shared" si="142"/>
        <v>0</v>
      </c>
      <c r="BM141" s="542">
        <f t="shared" si="122"/>
        <v>0</v>
      </c>
      <c r="BN141" s="212">
        <f t="shared" si="143"/>
        <v>0</v>
      </c>
    </row>
    <row r="142" spans="1:66" hidden="1" x14ac:dyDescent="0.35">
      <c r="A142" s="253"/>
      <c r="B142" s="88">
        <v>136</v>
      </c>
      <c r="C142" s="91" t="e">
        <f>VLOOKUP(B:B,'START_LIST_JUN-ELI'!C:F,2,FALSE)</f>
        <v>#N/A</v>
      </c>
      <c r="D142" s="115" t="e">
        <f>VLOOKUP(B:B,'START_LIST_JUN-ELI'!C:F,4,FALSE)</f>
        <v>#N/A</v>
      </c>
      <c r="E142" s="354"/>
      <c r="F142" s="359"/>
      <c r="G142" s="355"/>
      <c r="H142" s="354"/>
      <c r="I142" s="359"/>
      <c r="J142" s="355"/>
      <c r="K142" s="354"/>
      <c r="L142" s="519"/>
      <c r="M142" s="356"/>
      <c r="N142" s="387">
        <f t="shared" si="101"/>
        <v>0</v>
      </c>
      <c r="O142" s="526">
        <f t="shared" si="124"/>
        <v>0</v>
      </c>
      <c r="P142" s="388">
        <f t="shared" si="102"/>
        <v>0</v>
      </c>
      <c r="Q142" s="387">
        <f t="shared" si="103"/>
        <v>0</v>
      </c>
      <c r="R142" s="527">
        <f t="shared" si="125"/>
        <v>0</v>
      </c>
      <c r="S142" s="523">
        <f t="shared" si="104"/>
        <v>0</v>
      </c>
      <c r="T142" s="378">
        <f t="shared" si="123"/>
        <v>0</v>
      </c>
      <c r="U142" s="378">
        <f t="shared" si="105"/>
        <v>0</v>
      </c>
      <c r="V142" s="379">
        <f t="shared" si="106"/>
        <v>0</v>
      </c>
      <c r="W142" s="378">
        <f t="shared" si="126"/>
        <v>0</v>
      </c>
      <c r="X142" s="378">
        <f t="shared" si="127"/>
        <v>0</v>
      </c>
      <c r="Y142" s="379">
        <f t="shared" si="128"/>
        <v>0</v>
      </c>
      <c r="Z142" s="378">
        <f t="shared" si="107"/>
        <v>0</v>
      </c>
      <c r="AA142" s="378">
        <f t="shared" si="108"/>
        <v>0</v>
      </c>
      <c r="AB142" s="379">
        <f t="shared" si="109"/>
        <v>0</v>
      </c>
      <c r="AC142" s="380">
        <f t="shared" si="129"/>
        <v>0</v>
      </c>
      <c r="AD142" s="528">
        <f t="shared" si="130"/>
        <v>0</v>
      </c>
      <c r="AE142" s="386">
        <f t="shared" si="131"/>
        <v>0</v>
      </c>
      <c r="AF142" s="359"/>
      <c r="AG142" s="359"/>
      <c r="AH142" s="355"/>
      <c r="AI142" s="354"/>
      <c r="AJ142" s="359"/>
      <c r="AK142" s="355"/>
      <c r="AL142" s="354"/>
      <c r="AM142" s="519"/>
      <c r="AN142" s="356"/>
      <c r="AO142" s="389">
        <f t="shared" si="110"/>
        <v>0</v>
      </c>
      <c r="AP142" s="526">
        <f t="shared" si="132"/>
        <v>0</v>
      </c>
      <c r="AQ142" s="523">
        <f t="shared" si="111"/>
        <v>0</v>
      </c>
      <c r="AR142" s="389">
        <f t="shared" si="112"/>
        <v>0</v>
      </c>
      <c r="AS142" s="526">
        <f t="shared" si="112"/>
        <v>0</v>
      </c>
      <c r="AT142" s="393">
        <f t="shared" si="113"/>
        <v>0</v>
      </c>
      <c r="AU142" s="547">
        <f t="shared" si="114"/>
        <v>0</v>
      </c>
      <c r="AV142" s="378">
        <f t="shared" si="115"/>
        <v>0</v>
      </c>
      <c r="AW142" s="379">
        <f t="shared" si="116"/>
        <v>0</v>
      </c>
      <c r="AX142" s="547">
        <f t="shared" si="133"/>
        <v>0</v>
      </c>
      <c r="AY142" s="378">
        <f t="shared" si="134"/>
        <v>0</v>
      </c>
      <c r="AZ142" s="379">
        <f t="shared" si="135"/>
        <v>0</v>
      </c>
      <c r="BA142" s="378">
        <f t="shared" si="117"/>
        <v>0</v>
      </c>
      <c r="BB142" s="378">
        <f t="shared" si="118"/>
        <v>0</v>
      </c>
      <c r="BC142" s="379">
        <f t="shared" si="119"/>
        <v>0</v>
      </c>
      <c r="BD142" s="380">
        <f t="shared" si="120"/>
        <v>0</v>
      </c>
      <c r="BE142" s="529">
        <f t="shared" si="136"/>
        <v>0</v>
      </c>
      <c r="BF142" s="386">
        <f t="shared" si="121"/>
        <v>0</v>
      </c>
      <c r="BG142" s="52">
        <f t="shared" si="137"/>
        <v>0</v>
      </c>
      <c r="BH142" s="369">
        <f t="shared" si="138"/>
        <v>0</v>
      </c>
      <c r="BI142" s="369">
        <f t="shared" si="139"/>
        <v>0</v>
      </c>
      <c r="BJ142" s="369">
        <f t="shared" si="140"/>
        <v>0</v>
      </c>
      <c r="BK142" s="369">
        <f t="shared" si="141"/>
        <v>0</v>
      </c>
      <c r="BL142" s="554">
        <f t="shared" si="142"/>
        <v>0</v>
      </c>
      <c r="BM142" s="542">
        <f t="shared" si="122"/>
        <v>0</v>
      </c>
      <c r="BN142" s="212">
        <f t="shared" si="143"/>
        <v>0</v>
      </c>
    </row>
    <row r="143" spans="1:66" hidden="1" x14ac:dyDescent="0.35">
      <c r="A143" s="253"/>
      <c r="B143" s="88">
        <v>137</v>
      </c>
      <c r="C143" s="91" t="e">
        <f>VLOOKUP(B:B,'START_LIST_JUN-ELI'!C:F,2,FALSE)</f>
        <v>#N/A</v>
      </c>
      <c r="D143" s="115" t="e">
        <f>VLOOKUP(B:B,'START_LIST_JUN-ELI'!C:F,4,FALSE)</f>
        <v>#N/A</v>
      </c>
      <c r="E143" s="357"/>
      <c r="F143" s="362"/>
      <c r="G143" s="360"/>
      <c r="H143" s="357"/>
      <c r="I143" s="362"/>
      <c r="J143" s="360"/>
      <c r="K143" s="357"/>
      <c r="L143" s="520"/>
      <c r="M143" s="361"/>
      <c r="N143" s="389">
        <f t="shared" si="101"/>
        <v>0</v>
      </c>
      <c r="O143" s="526">
        <f t="shared" si="124"/>
        <v>0</v>
      </c>
      <c r="P143" s="390">
        <f t="shared" si="102"/>
        <v>0</v>
      </c>
      <c r="Q143" s="389">
        <f t="shared" si="103"/>
        <v>0</v>
      </c>
      <c r="R143" s="527">
        <f t="shared" si="125"/>
        <v>0</v>
      </c>
      <c r="S143" s="524">
        <f t="shared" si="104"/>
        <v>0</v>
      </c>
      <c r="T143" s="382">
        <f t="shared" si="123"/>
        <v>0</v>
      </c>
      <c r="U143" s="382">
        <f t="shared" si="105"/>
        <v>0</v>
      </c>
      <c r="V143" s="381">
        <f t="shared" si="106"/>
        <v>0</v>
      </c>
      <c r="W143" s="378">
        <f t="shared" si="126"/>
        <v>0</v>
      </c>
      <c r="X143" s="378">
        <f t="shared" si="127"/>
        <v>0</v>
      </c>
      <c r="Y143" s="379">
        <f t="shared" si="128"/>
        <v>0</v>
      </c>
      <c r="Z143" s="381">
        <f t="shared" si="107"/>
        <v>0</v>
      </c>
      <c r="AA143" s="382">
        <f t="shared" si="108"/>
        <v>0</v>
      </c>
      <c r="AB143" s="381">
        <f t="shared" si="109"/>
        <v>0</v>
      </c>
      <c r="AC143" s="380">
        <f t="shared" si="129"/>
        <v>0</v>
      </c>
      <c r="AD143" s="528">
        <f t="shared" si="130"/>
        <v>0</v>
      </c>
      <c r="AE143" s="386">
        <f t="shared" si="131"/>
        <v>0</v>
      </c>
      <c r="AF143" s="362"/>
      <c r="AG143" s="362"/>
      <c r="AH143" s="360"/>
      <c r="AI143" s="357"/>
      <c r="AJ143" s="362"/>
      <c r="AK143" s="360"/>
      <c r="AL143" s="357"/>
      <c r="AM143" s="520"/>
      <c r="AN143" s="361"/>
      <c r="AO143" s="389">
        <f t="shared" si="110"/>
        <v>0</v>
      </c>
      <c r="AP143" s="526">
        <f t="shared" si="132"/>
        <v>0</v>
      </c>
      <c r="AQ143" s="546">
        <f t="shared" si="111"/>
        <v>0</v>
      </c>
      <c r="AR143" s="389">
        <f t="shared" si="112"/>
        <v>0</v>
      </c>
      <c r="AS143" s="526">
        <f t="shared" si="112"/>
        <v>0</v>
      </c>
      <c r="AT143" s="393">
        <f t="shared" si="113"/>
        <v>0</v>
      </c>
      <c r="AU143" s="548">
        <f t="shared" si="114"/>
        <v>0</v>
      </c>
      <c r="AV143" s="382">
        <f t="shared" si="115"/>
        <v>0</v>
      </c>
      <c r="AW143" s="381">
        <f t="shared" si="116"/>
        <v>0</v>
      </c>
      <c r="AX143" s="547">
        <f t="shared" si="133"/>
        <v>0</v>
      </c>
      <c r="AY143" s="378">
        <f t="shared" si="134"/>
        <v>0</v>
      </c>
      <c r="AZ143" s="379">
        <f t="shared" si="135"/>
        <v>0</v>
      </c>
      <c r="BA143" s="382">
        <f t="shared" si="117"/>
        <v>0</v>
      </c>
      <c r="BB143" s="382">
        <f t="shared" si="118"/>
        <v>0</v>
      </c>
      <c r="BC143" s="381">
        <f t="shared" si="119"/>
        <v>0</v>
      </c>
      <c r="BD143" s="383">
        <f t="shared" si="120"/>
        <v>0</v>
      </c>
      <c r="BE143" s="529">
        <f t="shared" si="136"/>
        <v>0</v>
      </c>
      <c r="BF143" s="385">
        <f t="shared" si="121"/>
        <v>0</v>
      </c>
      <c r="BG143" s="52">
        <f t="shared" si="137"/>
        <v>0</v>
      </c>
      <c r="BH143" s="369">
        <f t="shared" si="138"/>
        <v>0</v>
      </c>
      <c r="BI143" s="369">
        <f t="shared" si="139"/>
        <v>0</v>
      </c>
      <c r="BJ143" s="369">
        <f t="shared" si="140"/>
        <v>0</v>
      </c>
      <c r="BK143" s="369">
        <f t="shared" si="141"/>
        <v>0</v>
      </c>
      <c r="BL143" s="554">
        <f t="shared" si="142"/>
        <v>0</v>
      </c>
      <c r="BM143" s="542">
        <f t="shared" si="122"/>
        <v>0</v>
      </c>
      <c r="BN143" s="212">
        <f t="shared" si="143"/>
        <v>0</v>
      </c>
    </row>
    <row r="144" spans="1:66" hidden="1" x14ac:dyDescent="0.35">
      <c r="A144" s="253"/>
      <c r="B144" s="88">
        <v>138</v>
      </c>
      <c r="C144" s="91" t="e">
        <f>VLOOKUP(B:B,'START_LIST_JUN-ELI'!C:F,2,FALSE)</f>
        <v>#N/A</v>
      </c>
      <c r="D144" s="115" t="e">
        <f>VLOOKUP(B:B,'START_LIST_JUN-ELI'!C:F,4,FALSE)</f>
        <v>#N/A</v>
      </c>
      <c r="E144" s="354"/>
      <c r="F144" s="359"/>
      <c r="G144" s="355"/>
      <c r="H144" s="354"/>
      <c r="I144" s="359"/>
      <c r="J144" s="355"/>
      <c r="K144" s="354"/>
      <c r="L144" s="519"/>
      <c r="M144" s="356"/>
      <c r="N144" s="387">
        <f t="shared" si="101"/>
        <v>0</v>
      </c>
      <c r="O144" s="526">
        <f t="shared" si="124"/>
        <v>0</v>
      </c>
      <c r="P144" s="388">
        <f t="shared" si="102"/>
        <v>0</v>
      </c>
      <c r="Q144" s="387">
        <f t="shared" si="103"/>
        <v>0</v>
      </c>
      <c r="R144" s="527">
        <f t="shared" si="125"/>
        <v>0</v>
      </c>
      <c r="S144" s="523">
        <f t="shared" si="104"/>
        <v>0</v>
      </c>
      <c r="T144" s="378">
        <f t="shared" si="123"/>
        <v>0</v>
      </c>
      <c r="U144" s="378">
        <f t="shared" si="105"/>
        <v>0</v>
      </c>
      <c r="V144" s="379">
        <f t="shared" si="106"/>
        <v>0</v>
      </c>
      <c r="W144" s="378">
        <f t="shared" si="126"/>
        <v>0</v>
      </c>
      <c r="X144" s="378">
        <f t="shared" si="127"/>
        <v>0</v>
      </c>
      <c r="Y144" s="379">
        <f t="shared" si="128"/>
        <v>0</v>
      </c>
      <c r="Z144" s="378">
        <f t="shared" si="107"/>
        <v>0</v>
      </c>
      <c r="AA144" s="378">
        <f t="shared" si="108"/>
        <v>0</v>
      </c>
      <c r="AB144" s="379">
        <f t="shared" si="109"/>
        <v>0</v>
      </c>
      <c r="AC144" s="380">
        <f t="shared" si="129"/>
        <v>0</v>
      </c>
      <c r="AD144" s="528">
        <f t="shared" si="130"/>
        <v>0</v>
      </c>
      <c r="AE144" s="386">
        <f t="shared" si="131"/>
        <v>0</v>
      </c>
      <c r="AF144" s="359"/>
      <c r="AG144" s="359"/>
      <c r="AH144" s="355"/>
      <c r="AI144" s="354"/>
      <c r="AJ144" s="359"/>
      <c r="AK144" s="355"/>
      <c r="AL144" s="354"/>
      <c r="AM144" s="519"/>
      <c r="AN144" s="356"/>
      <c r="AO144" s="389">
        <f t="shared" si="110"/>
        <v>0</v>
      </c>
      <c r="AP144" s="526">
        <f t="shared" si="132"/>
        <v>0</v>
      </c>
      <c r="AQ144" s="523">
        <f t="shared" si="111"/>
        <v>0</v>
      </c>
      <c r="AR144" s="389">
        <f t="shared" si="112"/>
        <v>0</v>
      </c>
      <c r="AS144" s="526">
        <f t="shared" si="112"/>
        <v>0</v>
      </c>
      <c r="AT144" s="393">
        <f t="shared" si="113"/>
        <v>0</v>
      </c>
      <c r="AU144" s="547">
        <f t="shared" si="114"/>
        <v>0</v>
      </c>
      <c r="AV144" s="378">
        <f t="shared" si="115"/>
        <v>0</v>
      </c>
      <c r="AW144" s="379">
        <f t="shared" si="116"/>
        <v>0</v>
      </c>
      <c r="AX144" s="547">
        <f t="shared" si="133"/>
        <v>0</v>
      </c>
      <c r="AY144" s="378">
        <f t="shared" si="134"/>
        <v>0</v>
      </c>
      <c r="AZ144" s="379">
        <f t="shared" si="135"/>
        <v>0</v>
      </c>
      <c r="BA144" s="378">
        <f t="shared" si="117"/>
        <v>0</v>
      </c>
      <c r="BB144" s="378">
        <f t="shared" si="118"/>
        <v>0</v>
      </c>
      <c r="BC144" s="379">
        <f t="shared" si="119"/>
        <v>0</v>
      </c>
      <c r="BD144" s="380">
        <f t="shared" si="120"/>
        <v>0</v>
      </c>
      <c r="BE144" s="529">
        <f t="shared" si="136"/>
        <v>0</v>
      </c>
      <c r="BF144" s="386">
        <f t="shared" si="121"/>
        <v>0</v>
      </c>
      <c r="BG144" s="52">
        <f t="shared" si="137"/>
        <v>0</v>
      </c>
      <c r="BH144" s="369">
        <f t="shared" si="138"/>
        <v>0</v>
      </c>
      <c r="BI144" s="369">
        <f t="shared" si="139"/>
        <v>0</v>
      </c>
      <c r="BJ144" s="369">
        <f t="shared" si="140"/>
        <v>0</v>
      </c>
      <c r="BK144" s="369">
        <f t="shared" si="141"/>
        <v>0</v>
      </c>
      <c r="BL144" s="554">
        <f t="shared" si="142"/>
        <v>0</v>
      </c>
      <c r="BM144" s="542">
        <f t="shared" si="122"/>
        <v>0</v>
      </c>
      <c r="BN144" s="212">
        <f t="shared" si="143"/>
        <v>0</v>
      </c>
    </row>
    <row r="145" spans="1:66" hidden="1" x14ac:dyDescent="0.35">
      <c r="A145" s="253"/>
      <c r="B145" s="88">
        <v>139</v>
      </c>
      <c r="C145" s="91" t="e">
        <f>VLOOKUP(B:B,'START_LIST_JUN-ELI'!C:F,2,FALSE)</f>
        <v>#N/A</v>
      </c>
      <c r="D145" s="115" t="e">
        <f>VLOOKUP(B:B,'START_LIST_JUN-ELI'!C:F,4,FALSE)</f>
        <v>#N/A</v>
      </c>
      <c r="E145" s="357"/>
      <c r="F145" s="362"/>
      <c r="G145" s="360"/>
      <c r="H145" s="357"/>
      <c r="I145" s="362"/>
      <c r="J145" s="360"/>
      <c r="K145" s="357"/>
      <c r="L145" s="520"/>
      <c r="M145" s="361"/>
      <c r="N145" s="389">
        <f t="shared" si="101"/>
        <v>0</v>
      </c>
      <c r="O145" s="526">
        <f t="shared" si="124"/>
        <v>0</v>
      </c>
      <c r="P145" s="390">
        <f t="shared" si="102"/>
        <v>0</v>
      </c>
      <c r="Q145" s="389">
        <f t="shared" si="103"/>
        <v>0</v>
      </c>
      <c r="R145" s="527">
        <f t="shared" si="125"/>
        <v>0</v>
      </c>
      <c r="S145" s="524">
        <f t="shared" si="104"/>
        <v>0</v>
      </c>
      <c r="T145" s="382">
        <f t="shared" si="123"/>
        <v>0</v>
      </c>
      <c r="U145" s="382">
        <f t="shared" si="105"/>
        <v>0</v>
      </c>
      <c r="V145" s="381">
        <f t="shared" si="106"/>
        <v>0</v>
      </c>
      <c r="W145" s="378">
        <f t="shared" si="126"/>
        <v>0</v>
      </c>
      <c r="X145" s="378">
        <f t="shared" si="127"/>
        <v>0</v>
      </c>
      <c r="Y145" s="379">
        <f t="shared" si="128"/>
        <v>0</v>
      </c>
      <c r="Z145" s="381">
        <f t="shared" si="107"/>
        <v>0</v>
      </c>
      <c r="AA145" s="382">
        <f t="shared" si="108"/>
        <v>0</v>
      </c>
      <c r="AB145" s="381">
        <f t="shared" si="109"/>
        <v>0</v>
      </c>
      <c r="AC145" s="380">
        <f t="shared" si="129"/>
        <v>0</v>
      </c>
      <c r="AD145" s="528">
        <f t="shared" si="130"/>
        <v>0</v>
      </c>
      <c r="AE145" s="386">
        <f t="shared" si="131"/>
        <v>0</v>
      </c>
      <c r="AF145" s="362"/>
      <c r="AG145" s="362"/>
      <c r="AH145" s="360"/>
      <c r="AI145" s="357"/>
      <c r="AJ145" s="362"/>
      <c r="AK145" s="360"/>
      <c r="AL145" s="357"/>
      <c r="AM145" s="520"/>
      <c r="AN145" s="361"/>
      <c r="AO145" s="389">
        <f t="shared" si="110"/>
        <v>0</v>
      </c>
      <c r="AP145" s="526">
        <f t="shared" si="132"/>
        <v>0</v>
      </c>
      <c r="AQ145" s="546">
        <f t="shared" si="111"/>
        <v>0</v>
      </c>
      <c r="AR145" s="389">
        <f t="shared" si="112"/>
        <v>0</v>
      </c>
      <c r="AS145" s="526">
        <f t="shared" si="112"/>
        <v>0</v>
      </c>
      <c r="AT145" s="393">
        <f t="shared" si="113"/>
        <v>0</v>
      </c>
      <c r="AU145" s="548">
        <f t="shared" si="114"/>
        <v>0</v>
      </c>
      <c r="AV145" s="382">
        <f t="shared" si="115"/>
        <v>0</v>
      </c>
      <c r="AW145" s="381">
        <f t="shared" si="116"/>
        <v>0</v>
      </c>
      <c r="AX145" s="547">
        <f t="shared" si="133"/>
        <v>0</v>
      </c>
      <c r="AY145" s="378">
        <f t="shared" si="134"/>
        <v>0</v>
      </c>
      <c r="AZ145" s="379">
        <f t="shared" si="135"/>
        <v>0</v>
      </c>
      <c r="BA145" s="382">
        <f t="shared" si="117"/>
        <v>0</v>
      </c>
      <c r="BB145" s="382">
        <f t="shared" si="118"/>
        <v>0</v>
      </c>
      <c r="BC145" s="381">
        <f t="shared" si="119"/>
        <v>0</v>
      </c>
      <c r="BD145" s="383">
        <f t="shared" si="120"/>
        <v>0</v>
      </c>
      <c r="BE145" s="529">
        <f t="shared" si="136"/>
        <v>0</v>
      </c>
      <c r="BF145" s="385">
        <f t="shared" si="121"/>
        <v>0</v>
      </c>
      <c r="BG145" s="52">
        <f t="shared" si="137"/>
        <v>0</v>
      </c>
      <c r="BH145" s="369">
        <f t="shared" si="138"/>
        <v>0</v>
      </c>
      <c r="BI145" s="369">
        <f t="shared" si="139"/>
        <v>0</v>
      </c>
      <c r="BJ145" s="369">
        <f t="shared" si="140"/>
        <v>0</v>
      </c>
      <c r="BK145" s="369">
        <f t="shared" si="141"/>
        <v>0</v>
      </c>
      <c r="BL145" s="554">
        <f t="shared" si="142"/>
        <v>0</v>
      </c>
      <c r="BM145" s="542">
        <f t="shared" si="122"/>
        <v>0</v>
      </c>
      <c r="BN145" s="212">
        <f t="shared" si="143"/>
        <v>0</v>
      </c>
    </row>
    <row r="146" spans="1:66" hidden="1" x14ac:dyDescent="0.35">
      <c r="A146" s="253"/>
      <c r="B146" s="88">
        <v>140</v>
      </c>
      <c r="C146" s="91" t="e">
        <f>VLOOKUP(B:B,'START_LIST_JUN-ELI'!C:F,2,FALSE)</f>
        <v>#N/A</v>
      </c>
      <c r="D146" s="115" t="e">
        <f>VLOOKUP(B:B,'START_LIST_JUN-ELI'!C:F,4,FALSE)</f>
        <v>#N/A</v>
      </c>
      <c r="E146" s="354"/>
      <c r="F146" s="359"/>
      <c r="G146" s="355"/>
      <c r="H146" s="354"/>
      <c r="I146" s="359"/>
      <c r="J146" s="355"/>
      <c r="K146" s="354"/>
      <c r="L146" s="519"/>
      <c r="M146" s="356"/>
      <c r="N146" s="387">
        <f t="shared" si="101"/>
        <v>0</v>
      </c>
      <c r="O146" s="526">
        <f t="shared" si="124"/>
        <v>0</v>
      </c>
      <c r="P146" s="388">
        <f t="shared" si="102"/>
        <v>0</v>
      </c>
      <c r="Q146" s="387">
        <f t="shared" si="103"/>
        <v>0</v>
      </c>
      <c r="R146" s="527">
        <f t="shared" si="125"/>
        <v>0</v>
      </c>
      <c r="S146" s="523">
        <f t="shared" si="104"/>
        <v>0</v>
      </c>
      <c r="T146" s="378">
        <f t="shared" si="123"/>
        <v>0</v>
      </c>
      <c r="U146" s="378">
        <f t="shared" si="105"/>
        <v>0</v>
      </c>
      <c r="V146" s="379">
        <f t="shared" si="106"/>
        <v>0</v>
      </c>
      <c r="W146" s="378">
        <f t="shared" si="126"/>
        <v>0</v>
      </c>
      <c r="X146" s="378">
        <f t="shared" si="127"/>
        <v>0</v>
      </c>
      <c r="Y146" s="379">
        <f t="shared" si="128"/>
        <v>0</v>
      </c>
      <c r="Z146" s="378">
        <f t="shared" si="107"/>
        <v>0</v>
      </c>
      <c r="AA146" s="378">
        <f t="shared" si="108"/>
        <v>0</v>
      </c>
      <c r="AB146" s="379">
        <f t="shared" si="109"/>
        <v>0</v>
      </c>
      <c r="AC146" s="380">
        <f t="shared" si="129"/>
        <v>0</v>
      </c>
      <c r="AD146" s="528">
        <f t="shared" si="130"/>
        <v>0</v>
      </c>
      <c r="AE146" s="386">
        <f t="shared" si="131"/>
        <v>0</v>
      </c>
      <c r="AF146" s="359"/>
      <c r="AG146" s="359"/>
      <c r="AH146" s="355"/>
      <c r="AI146" s="354"/>
      <c r="AJ146" s="359"/>
      <c r="AK146" s="355"/>
      <c r="AL146" s="354"/>
      <c r="AM146" s="519"/>
      <c r="AN146" s="356"/>
      <c r="AO146" s="389">
        <f t="shared" si="110"/>
        <v>0</v>
      </c>
      <c r="AP146" s="526">
        <f t="shared" si="132"/>
        <v>0</v>
      </c>
      <c r="AQ146" s="523">
        <f t="shared" si="111"/>
        <v>0</v>
      </c>
      <c r="AR146" s="389">
        <f t="shared" si="112"/>
        <v>0</v>
      </c>
      <c r="AS146" s="526">
        <f t="shared" si="112"/>
        <v>0</v>
      </c>
      <c r="AT146" s="393">
        <f t="shared" si="113"/>
        <v>0</v>
      </c>
      <c r="AU146" s="547">
        <f t="shared" si="114"/>
        <v>0</v>
      </c>
      <c r="AV146" s="378">
        <f t="shared" si="115"/>
        <v>0</v>
      </c>
      <c r="AW146" s="379">
        <f t="shared" si="116"/>
        <v>0</v>
      </c>
      <c r="AX146" s="547">
        <f t="shared" si="133"/>
        <v>0</v>
      </c>
      <c r="AY146" s="378">
        <f t="shared" si="134"/>
        <v>0</v>
      </c>
      <c r="AZ146" s="379">
        <f t="shared" si="135"/>
        <v>0</v>
      </c>
      <c r="BA146" s="378">
        <f t="shared" si="117"/>
        <v>0</v>
      </c>
      <c r="BB146" s="378">
        <f t="shared" si="118"/>
        <v>0</v>
      </c>
      <c r="BC146" s="379">
        <f t="shared" si="119"/>
        <v>0</v>
      </c>
      <c r="BD146" s="380">
        <f t="shared" si="120"/>
        <v>0</v>
      </c>
      <c r="BE146" s="529">
        <f t="shared" si="136"/>
        <v>0</v>
      </c>
      <c r="BF146" s="386">
        <f t="shared" si="121"/>
        <v>0</v>
      </c>
      <c r="BG146" s="52">
        <f t="shared" si="137"/>
        <v>0</v>
      </c>
      <c r="BH146" s="369">
        <f t="shared" si="138"/>
        <v>0</v>
      </c>
      <c r="BI146" s="369">
        <f t="shared" si="139"/>
        <v>0</v>
      </c>
      <c r="BJ146" s="369">
        <f t="shared" si="140"/>
        <v>0</v>
      </c>
      <c r="BK146" s="369">
        <f t="shared" si="141"/>
        <v>0</v>
      </c>
      <c r="BL146" s="554">
        <f t="shared" si="142"/>
        <v>0</v>
      </c>
      <c r="BM146" s="542">
        <f t="shared" si="122"/>
        <v>0</v>
      </c>
      <c r="BN146" s="212">
        <f t="shared" si="143"/>
        <v>0</v>
      </c>
    </row>
    <row r="147" spans="1:66" hidden="1" x14ac:dyDescent="0.35">
      <c r="A147" s="253"/>
      <c r="B147" s="88">
        <v>141</v>
      </c>
      <c r="C147" s="91" t="e">
        <f>VLOOKUP(B:B,'START_LIST_JUN-ELI'!C:F,2,FALSE)</f>
        <v>#N/A</v>
      </c>
      <c r="D147" s="115" t="e">
        <f>VLOOKUP(B:B,'START_LIST_JUN-ELI'!C:F,4,FALSE)</f>
        <v>#N/A</v>
      </c>
      <c r="E147" s="357"/>
      <c r="F147" s="362"/>
      <c r="G147" s="360"/>
      <c r="H147" s="357"/>
      <c r="I147" s="362"/>
      <c r="J147" s="360"/>
      <c r="K147" s="357"/>
      <c r="L147" s="520"/>
      <c r="M147" s="361"/>
      <c r="N147" s="389">
        <f t="shared" si="101"/>
        <v>0</v>
      </c>
      <c r="O147" s="526">
        <f t="shared" si="124"/>
        <v>0</v>
      </c>
      <c r="P147" s="390">
        <f t="shared" si="102"/>
        <v>0</v>
      </c>
      <c r="Q147" s="389">
        <f t="shared" si="103"/>
        <v>0</v>
      </c>
      <c r="R147" s="527">
        <f t="shared" si="125"/>
        <v>0</v>
      </c>
      <c r="S147" s="524">
        <f t="shared" si="104"/>
        <v>0</v>
      </c>
      <c r="T147" s="382">
        <f t="shared" si="123"/>
        <v>0</v>
      </c>
      <c r="U147" s="382">
        <f t="shared" si="105"/>
        <v>0</v>
      </c>
      <c r="V147" s="381">
        <f t="shared" si="106"/>
        <v>0</v>
      </c>
      <c r="W147" s="378">
        <f t="shared" si="126"/>
        <v>0</v>
      </c>
      <c r="X147" s="378">
        <f t="shared" si="127"/>
        <v>0</v>
      </c>
      <c r="Y147" s="379">
        <f t="shared" si="128"/>
        <v>0</v>
      </c>
      <c r="Z147" s="381">
        <f t="shared" si="107"/>
        <v>0</v>
      </c>
      <c r="AA147" s="382">
        <f t="shared" si="108"/>
        <v>0</v>
      </c>
      <c r="AB147" s="381">
        <f t="shared" si="109"/>
        <v>0</v>
      </c>
      <c r="AC147" s="380">
        <f t="shared" si="129"/>
        <v>0</v>
      </c>
      <c r="AD147" s="528">
        <f t="shared" si="130"/>
        <v>0</v>
      </c>
      <c r="AE147" s="386">
        <f t="shared" si="131"/>
        <v>0</v>
      </c>
      <c r="AF147" s="362"/>
      <c r="AG147" s="362"/>
      <c r="AH147" s="360"/>
      <c r="AI147" s="357"/>
      <c r="AJ147" s="362"/>
      <c r="AK147" s="360"/>
      <c r="AL147" s="357"/>
      <c r="AM147" s="520"/>
      <c r="AN147" s="361"/>
      <c r="AO147" s="389">
        <f t="shared" si="110"/>
        <v>0</v>
      </c>
      <c r="AP147" s="526">
        <f t="shared" si="132"/>
        <v>0</v>
      </c>
      <c r="AQ147" s="546">
        <f t="shared" si="111"/>
        <v>0</v>
      </c>
      <c r="AR147" s="389">
        <f t="shared" si="112"/>
        <v>0</v>
      </c>
      <c r="AS147" s="526">
        <f t="shared" si="112"/>
        <v>0</v>
      </c>
      <c r="AT147" s="393">
        <f t="shared" si="113"/>
        <v>0</v>
      </c>
      <c r="AU147" s="548">
        <f t="shared" si="114"/>
        <v>0</v>
      </c>
      <c r="AV147" s="382">
        <f t="shared" si="115"/>
        <v>0</v>
      </c>
      <c r="AW147" s="381">
        <f t="shared" si="116"/>
        <v>0</v>
      </c>
      <c r="AX147" s="547">
        <f t="shared" si="133"/>
        <v>0</v>
      </c>
      <c r="AY147" s="378">
        <f t="shared" si="134"/>
        <v>0</v>
      </c>
      <c r="AZ147" s="379">
        <f t="shared" si="135"/>
        <v>0</v>
      </c>
      <c r="BA147" s="382">
        <f t="shared" si="117"/>
        <v>0</v>
      </c>
      <c r="BB147" s="382">
        <f t="shared" si="118"/>
        <v>0</v>
      </c>
      <c r="BC147" s="381">
        <f t="shared" si="119"/>
        <v>0</v>
      </c>
      <c r="BD147" s="383">
        <f t="shared" si="120"/>
        <v>0</v>
      </c>
      <c r="BE147" s="529">
        <f t="shared" si="136"/>
        <v>0</v>
      </c>
      <c r="BF147" s="385">
        <f t="shared" si="121"/>
        <v>0</v>
      </c>
      <c r="BG147" s="52">
        <f t="shared" si="137"/>
        <v>0</v>
      </c>
      <c r="BH147" s="369">
        <f t="shared" si="138"/>
        <v>0</v>
      </c>
      <c r="BI147" s="369">
        <f t="shared" si="139"/>
        <v>0</v>
      </c>
      <c r="BJ147" s="369">
        <f t="shared" si="140"/>
        <v>0</v>
      </c>
      <c r="BK147" s="369">
        <f t="shared" si="141"/>
        <v>0</v>
      </c>
      <c r="BL147" s="554">
        <f t="shared" si="142"/>
        <v>0</v>
      </c>
      <c r="BM147" s="542">
        <f t="shared" si="122"/>
        <v>0</v>
      </c>
      <c r="BN147" s="212">
        <f t="shared" si="143"/>
        <v>0</v>
      </c>
    </row>
    <row r="148" spans="1:66" hidden="1" x14ac:dyDescent="0.35">
      <c r="A148" s="253"/>
      <c r="B148" s="88">
        <v>142</v>
      </c>
      <c r="C148" s="91" t="e">
        <f>VLOOKUP(B:B,'START_LIST_JUN-ELI'!C:F,2,FALSE)</f>
        <v>#N/A</v>
      </c>
      <c r="D148" s="115" t="e">
        <f>VLOOKUP(B:B,'START_LIST_JUN-ELI'!C:F,4,FALSE)</f>
        <v>#N/A</v>
      </c>
      <c r="E148" s="354"/>
      <c r="F148" s="359"/>
      <c r="G148" s="355"/>
      <c r="H148" s="354"/>
      <c r="I148" s="359"/>
      <c r="J148" s="355"/>
      <c r="K148" s="354"/>
      <c r="L148" s="519"/>
      <c r="M148" s="356"/>
      <c r="N148" s="387">
        <f t="shared" si="101"/>
        <v>0</v>
      </c>
      <c r="O148" s="526">
        <f t="shared" si="124"/>
        <v>0</v>
      </c>
      <c r="P148" s="388">
        <f t="shared" si="102"/>
        <v>0</v>
      </c>
      <c r="Q148" s="387">
        <f t="shared" si="103"/>
        <v>0</v>
      </c>
      <c r="R148" s="527">
        <f t="shared" si="125"/>
        <v>0</v>
      </c>
      <c r="S148" s="523">
        <f t="shared" si="104"/>
        <v>0</v>
      </c>
      <c r="T148" s="378">
        <f t="shared" si="123"/>
        <v>0</v>
      </c>
      <c r="U148" s="378">
        <f t="shared" si="105"/>
        <v>0</v>
      </c>
      <c r="V148" s="379">
        <f t="shared" si="106"/>
        <v>0</v>
      </c>
      <c r="W148" s="378">
        <f t="shared" si="126"/>
        <v>0</v>
      </c>
      <c r="X148" s="378">
        <f t="shared" si="127"/>
        <v>0</v>
      </c>
      <c r="Y148" s="379">
        <f t="shared" si="128"/>
        <v>0</v>
      </c>
      <c r="Z148" s="378">
        <f t="shared" si="107"/>
        <v>0</v>
      </c>
      <c r="AA148" s="378">
        <f t="shared" si="108"/>
        <v>0</v>
      </c>
      <c r="AB148" s="379">
        <f t="shared" si="109"/>
        <v>0</v>
      </c>
      <c r="AC148" s="380">
        <f t="shared" si="129"/>
        <v>0</v>
      </c>
      <c r="AD148" s="528">
        <f t="shared" si="130"/>
        <v>0</v>
      </c>
      <c r="AE148" s="386">
        <f t="shared" si="131"/>
        <v>0</v>
      </c>
      <c r="AF148" s="359"/>
      <c r="AG148" s="359"/>
      <c r="AH148" s="355"/>
      <c r="AI148" s="354"/>
      <c r="AJ148" s="359"/>
      <c r="AK148" s="355"/>
      <c r="AL148" s="354"/>
      <c r="AM148" s="519"/>
      <c r="AN148" s="356"/>
      <c r="AO148" s="389">
        <f t="shared" si="110"/>
        <v>0</v>
      </c>
      <c r="AP148" s="526">
        <f t="shared" si="132"/>
        <v>0</v>
      </c>
      <c r="AQ148" s="523">
        <f t="shared" si="111"/>
        <v>0</v>
      </c>
      <c r="AR148" s="389">
        <f t="shared" si="112"/>
        <v>0</v>
      </c>
      <c r="AS148" s="526">
        <f t="shared" si="112"/>
        <v>0</v>
      </c>
      <c r="AT148" s="393">
        <f t="shared" si="113"/>
        <v>0</v>
      </c>
      <c r="AU148" s="547">
        <f t="shared" si="114"/>
        <v>0</v>
      </c>
      <c r="AV148" s="378">
        <f t="shared" si="115"/>
        <v>0</v>
      </c>
      <c r="AW148" s="379">
        <f t="shared" si="116"/>
        <v>0</v>
      </c>
      <c r="AX148" s="547">
        <f t="shared" si="133"/>
        <v>0</v>
      </c>
      <c r="AY148" s="378">
        <f t="shared" si="134"/>
        <v>0</v>
      </c>
      <c r="AZ148" s="379">
        <f t="shared" si="135"/>
        <v>0</v>
      </c>
      <c r="BA148" s="378">
        <f t="shared" si="117"/>
        <v>0</v>
      </c>
      <c r="BB148" s="378">
        <f t="shared" si="118"/>
        <v>0</v>
      </c>
      <c r="BC148" s="379">
        <f t="shared" si="119"/>
        <v>0</v>
      </c>
      <c r="BD148" s="380">
        <f t="shared" si="120"/>
        <v>0</v>
      </c>
      <c r="BE148" s="529">
        <f t="shared" si="136"/>
        <v>0</v>
      </c>
      <c r="BF148" s="386">
        <f t="shared" si="121"/>
        <v>0</v>
      </c>
      <c r="BG148" s="52">
        <f t="shared" si="137"/>
        <v>0</v>
      </c>
      <c r="BH148" s="369">
        <f t="shared" si="138"/>
        <v>0</v>
      </c>
      <c r="BI148" s="369">
        <f t="shared" si="139"/>
        <v>0</v>
      </c>
      <c r="BJ148" s="369">
        <f t="shared" si="140"/>
        <v>0</v>
      </c>
      <c r="BK148" s="369">
        <f t="shared" si="141"/>
        <v>0</v>
      </c>
      <c r="BL148" s="554">
        <f t="shared" si="142"/>
        <v>0</v>
      </c>
      <c r="BM148" s="542">
        <f t="shared" si="122"/>
        <v>0</v>
      </c>
      <c r="BN148" s="212">
        <f t="shared" si="143"/>
        <v>0</v>
      </c>
    </row>
    <row r="149" spans="1:66" hidden="1" x14ac:dyDescent="0.35">
      <c r="A149" s="253"/>
      <c r="B149" s="88">
        <v>143</v>
      </c>
      <c r="C149" s="91" t="e">
        <f>VLOOKUP(B:B,'START_LIST_JUN-ELI'!C:F,2,FALSE)</f>
        <v>#N/A</v>
      </c>
      <c r="D149" s="115" t="e">
        <f>VLOOKUP(B:B,'START_LIST_JUN-ELI'!C:F,4,FALSE)</f>
        <v>#N/A</v>
      </c>
      <c r="E149" s="357"/>
      <c r="F149" s="362"/>
      <c r="G149" s="360"/>
      <c r="H149" s="357"/>
      <c r="I149" s="362"/>
      <c r="J149" s="360"/>
      <c r="K149" s="357"/>
      <c r="L149" s="520"/>
      <c r="M149" s="361"/>
      <c r="N149" s="389">
        <f t="shared" si="101"/>
        <v>0</v>
      </c>
      <c r="O149" s="526">
        <f t="shared" si="124"/>
        <v>0</v>
      </c>
      <c r="P149" s="390">
        <f t="shared" si="102"/>
        <v>0</v>
      </c>
      <c r="Q149" s="389">
        <f t="shared" si="103"/>
        <v>0</v>
      </c>
      <c r="R149" s="527">
        <f t="shared" si="125"/>
        <v>0</v>
      </c>
      <c r="S149" s="524">
        <f t="shared" si="104"/>
        <v>0</v>
      </c>
      <c r="T149" s="382">
        <f t="shared" si="123"/>
        <v>0</v>
      </c>
      <c r="U149" s="382">
        <f t="shared" si="105"/>
        <v>0</v>
      </c>
      <c r="V149" s="381">
        <f t="shared" si="106"/>
        <v>0</v>
      </c>
      <c r="W149" s="378">
        <f t="shared" si="126"/>
        <v>0</v>
      </c>
      <c r="X149" s="378">
        <f t="shared" si="127"/>
        <v>0</v>
      </c>
      <c r="Y149" s="379">
        <f t="shared" si="128"/>
        <v>0</v>
      </c>
      <c r="Z149" s="381">
        <f t="shared" si="107"/>
        <v>0</v>
      </c>
      <c r="AA149" s="382">
        <f t="shared" si="108"/>
        <v>0</v>
      </c>
      <c r="AB149" s="381">
        <f t="shared" si="109"/>
        <v>0</v>
      </c>
      <c r="AC149" s="380">
        <f t="shared" si="129"/>
        <v>0</v>
      </c>
      <c r="AD149" s="528">
        <f t="shared" si="130"/>
        <v>0</v>
      </c>
      <c r="AE149" s="386">
        <f t="shared" si="131"/>
        <v>0</v>
      </c>
      <c r="AF149" s="362"/>
      <c r="AG149" s="362"/>
      <c r="AH149" s="360"/>
      <c r="AI149" s="357"/>
      <c r="AJ149" s="362"/>
      <c r="AK149" s="360"/>
      <c r="AL149" s="357"/>
      <c r="AM149" s="520"/>
      <c r="AN149" s="361"/>
      <c r="AO149" s="389">
        <f t="shared" si="110"/>
        <v>0</v>
      </c>
      <c r="AP149" s="526">
        <f t="shared" si="132"/>
        <v>0</v>
      </c>
      <c r="AQ149" s="546">
        <f t="shared" si="111"/>
        <v>0</v>
      </c>
      <c r="AR149" s="389">
        <f t="shared" si="112"/>
        <v>0</v>
      </c>
      <c r="AS149" s="526">
        <f t="shared" si="112"/>
        <v>0</v>
      </c>
      <c r="AT149" s="393">
        <f t="shared" si="113"/>
        <v>0</v>
      </c>
      <c r="AU149" s="548">
        <f t="shared" si="114"/>
        <v>0</v>
      </c>
      <c r="AV149" s="382">
        <f t="shared" si="115"/>
        <v>0</v>
      </c>
      <c r="AW149" s="381">
        <f t="shared" si="116"/>
        <v>0</v>
      </c>
      <c r="AX149" s="547">
        <f t="shared" si="133"/>
        <v>0</v>
      </c>
      <c r="AY149" s="378">
        <f t="shared" si="134"/>
        <v>0</v>
      </c>
      <c r="AZ149" s="379">
        <f t="shared" si="135"/>
        <v>0</v>
      </c>
      <c r="BA149" s="382">
        <f t="shared" si="117"/>
        <v>0</v>
      </c>
      <c r="BB149" s="382">
        <f t="shared" si="118"/>
        <v>0</v>
      </c>
      <c r="BC149" s="381">
        <f t="shared" si="119"/>
        <v>0</v>
      </c>
      <c r="BD149" s="383">
        <f t="shared" si="120"/>
        <v>0</v>
      </c>
      <c r="BE149" s="529">
        <f t="shared" si="136"/>
        <v>0</v>
      </c>
      <c r="BF149" s="385">
        <f t="shared" si="121"/>
        <v>0</v>
      </c>
      <c r="BG149" s="52">
        <f t="shared" si="137"/>
        <v>0</v>
      </c>
      <c r="BH149" s="369">
        <f t="shared" si="138"/>
        <v>0</v>
      </c>
      <c r="BI149" s="369">
        <f t="shared" si="139"/>
        <v>0</v>
      </c>
      <c r="BJ149" s="369">
        <f t="shared" si="140"/>
        <v>0</v>
      </c>
      <c r="BK149" s="369">
        <f t="shared" si="141"/>
        <v>0</v>
      </c>
      <c r="BL149" s="554">
        <f t="shared" si="142"/>
        <v>0</v>
      </c>
      <c r="BM149" s="542">
        <f t="shared" si="122"/>
        <v>0</v>
      </c>
      <c r="BN149" s="212">
        <f t="shared" si="143"/>
        <v>0</v>
      </c>
    </row>
    <row r="150" spans="1:66" hidden="1" x14ac:dyDescent="0.35">
      <c r="A150" s="253"/>
      <c r="B150" s="88">
        <v>144</v>
      </c>
      <c r="C150" s="91" t="e">
        <f>VLOOKUP(B:B,'START_LIST_JUN-ELI'!C:F,2,FALSE)</f>
        <v>#N/A</v>
      </c>
      <c r="D150" s="115" t="e">
        <f>VLOOKUP(B:B,'START_LIST_JUN-ELI'!C:F,4,FALSE)</f>
        <v>#N/A</v>
      </c>
      <c r="E150" s="354"/>
      <c r="F150" s="359"/>
      <c r="G150" s="355"/>
      <c r="H150" s="354"/>
      <c r="I150" s="359"/>
      <c r="J150" s="355"/>
      <c r="K150" s="354"/>
      <c r="L150" s="519"/>
      <c r="M150" s="356"/>
      <c r="N150" s="387">
        <f t="shared" si="101"/>
        <v>0</v>
      </c>
      <c r="O150" s="526">
        <f t="shared" si="124"/>
        <v>0</v>
      </c>
      <c r="P150" s="388">
        <f t="shared" si="102"/>
        <v>0</v>
      </c>
      <c r="Q150" s="387">
        <f t="shared" si="103"/>
        <v>0</v>
      </c>
      <c r="R150" s="527">
        <f t="shared" si="125"/>
        <v>0</v>
      </c>
      <c r="S150" s="523">
        <f t="shared" si="104"/>
        <v>0</v>
      </c>
      <c r="T150" s="378">
        <f t="shared" si="123"/>
        <v>0</v>
      </c>
      <c r="U150" s="378">
        <f t="shared" si="105"/>
        <v>0</v>
      </c>
      <c r="V150" s="379">
        <f t="shared" si="106"/>
        <v>0</v>
      </c>
      <c r="W150" s="378">
        <f t="shared" si="126"/>
        <v>0</v>
      </c>
      <c r="X150" s="378">
        <f t="shared" si="127"/>
        <v>0</v>
      </c>
      <c r="Y150" s="379">
        <f t="shared" si="128"/>
        <v>0</v>
      </c>
      <c r="Z150" s="378">
        <f t="shared" si="107"/>
        <v>0</v>
      </c>
      <c r="AA150" s="378">
        <f t="shared" si="108"/>
        <v>0</v>
      </c>
      <c r="AB150" s="379">
        <f t="shared" si="109"/>
        <v>0</v>
      </c>
      <c r="AC150" s="380">
        <f t="shared" si="129"/>
        <v>0</v>
      </c>
      <c r="AD150" s="528">
        <f t="shared" si="130"/>
        <v>0</v>
      </c>
      <c r="AE150" s="386">
        <f t="shared" si="131"/>
        <v>0</v>
      </c>
      <c r="AF150" s="359"/>
      <c r="AG150" s="359"/>
      <c r="AH150" s="355"/>
      <c r="AI150" s="354"/>
      <c r="AJ150" s="359"/>
      <c r="AK150" s="355"/>
      <c r="AL150" s="354"/>
      <c r="AM150" s="519"/>
      <c r="AN150" s="356"/>
      <c r="AO150" s="389">
        <f t="shared" si="110"/>
        <v>0</v>
      </c>
      <c r="AP150" s="526">
        <f t="shared" si="132"/>
        <v>0</v>
      </c>
      <c r="AQ150" s="523">
        <f t="shared" si="111"/>
        <v>0</v>
      </c>
      <c r="AR150" s="389">
        <f t="shared" si="112"/>
        <v>0</v>
      </c>
      <c r="AS150" s="526">
        <f t="shared" si="112"/>
        <v>0</v>
      </c>
      <c r="AT150" s="393">
        <f t="shared" si="113"/>
        <v>0</v>
      </c>
      <c r="AU150" s="547">
        <f t="shared" si="114"/>
        <v>0</v>
      </c>
      <c r="AV150" s="378">
        <f t="shared" si="115"/>
        <v>0</v>
      </c>
      <c r="AW150" s="379">
        <f t="shared" si="116"/>
        <v>0</v>
      </c>
      <c r="AX150" s="547">
        <f t="shared" si="133"/>
        <v>0</v>
      </c>
      <c r="AY150" s="378">
        <f t="shared" si="134"/>
        <v>0</v>
      </c>
      <c r="AZ150" s="379">
        <f t="shared" si="135"/>
        <v>0</v>
      </c>
      <c r="BA150" s="378">
        <f t="shared" si="117"/>
        <v>0</v>
      </c>
      <c r="BB150" s="378">
        <f t="shared" si="118"/>
        <v>0</v>
      </c>
      <c r="BC150" s="379">
        <f t="shared" si="119"/>
        <v>0</v>
      </c>
      <c r="BD150" s="380">
        <f t="shared" si="120"/>
        <v>0</v>
      </c>
      <c r="BE150" s="529">
        <f t="shared" si="136"/>
        <v>0</v>
      </c>
      <c r="BF150" s="386">
        <f t="shared" si="121"/>
        <v>0</v>
      </c>
      <c r="BG150" s="52">
        <f t="shared" si="137"/>
        <v>0</v>
      </c>
      <c r="BH150" s="369">
        <f t="shared" si="138"/>
        <v>0</v>
      </c>
      <c r="BI150" s="369">
        <f t="shared" si="139"/>
        <v>0</v>
      </c>
      <c r="BJ150" s="369">
        <f t="shared" si="140"/>
        <v>0</v>
      </c>
      <c r="BK150" s="369">
        <f t="shared" si="141"/>
        <v>0</v>
      </c>
      <c r="BL150" s="554">
        <f t="shared" si="142"/>
        <v>0</v>
      </c>
      <c r="BM150" s="542">
        <f t="shared" si="122"/>
        <v>0</v>
      </c>
      <c r="BN150" s="212">
        <f t="shared" si="143"/>
        <v>0</v>
      </c>
    </row>
    <row r="151" spans="1:66" hidden="1" x14ac:dyDescent="0.35">
      <c r="A151" s="253"/>
      <c r="B151" s="88">
        <v>145</v>
      </c>
      <c r="C151" s="91" t="e">
        <f>VLOOKUP(B:B,'START_LIST_JUN-ELI'!C:F,2,FALSE)</f>
        <v>#N/A</v>
      </c>
      <c r="D151" s="115" t="e">
        <f>VLOOKUP(B:B,'START_LIST_JUN-ELI'!C:F,4,FALSE)</f>
        <v>#N/A</v>
      </c>
      <c r="E151" s="357"/>
      <c r="F151" s="362"/>
      <c r="G151" s="360"/>
      <c r="H151" s="357"/>
      <c r="I151" s="362"/>
      <c r="J151" s="360"/>
      <c r="K151" s="357"/>
      <c r="L151" s="520"/>
      <c r="M151" s="361"/>
      <c r="N151" s="389">
        <f t="shared" si="101"/>
        <v>0</v>
      </c>
      <c r="O151" s="526">
        <f t="shared" si="124"/>
        <v>0</v>
      </c>
      <c r="P151" s="390">
        <f t="shared" si="102"/>
        <v>0</v>
      </c>
      <c r="Q151" s="389">
        <f t="shared" si="103"/>
        <v>0</v>
      </c>
      <c r="R151" s="527">
        <f t="shared" si="125"/>
        <v>0</v>
      </c>
      <c r="S151" s="524">
        <f t="shared" si="104"/>
        <v>0</v>
      </c>
      <c r="T151" s="382">
        <f t="shared" si="123"/>
        <v>0</v>
      </c>
      <c r="U151" s="382">
        <f t="shared" si="105"/>
        <v>0</v>
      </c>
      <c r="V151" s="381">
        <f t="shared" si="106"/>
        <v>0</v>
      </c>
      <c r="W151" s="378">
        <f t="shared" si="126"/>
        <v>0</v>
      </c>
      <c r="X151" s="378">
        <f t="shared" si="127"/>
        <v>0</v>
      </c>
      <c r="Y151" s="379">
        <f t="shared" si="128"/>
        <v>0</v>
      </c>
      <c r="Z151" s="381">
        <f t="shared" si="107"/>
        <v>0</v>
      </c>
      <c r="AA151" s="382">
        <f t="shared" si="108"/>
        <v>0</v>
      </c>
      <c r="AB151" s="381">
        <f t="shared" si="109"/>
        <v>0</v>
      </c>
      <c r="AC151" s="380">
        <f t="shared" si="129"/>
        <v>0</v>
      </c>
      <c r="AD151" s="528">
        <f t="shared" si="130"/>
        <v>0</v>
      </c>
      <c r="AE151" s="386">
        <f t="shared" si="131"/>
        <v>0</v>
      </c>
      <c r="AF151" s="362"/>
      <c r="AG151" s="362"/>
      <c r="AH151" s="360"/>
      <c r="AI151" s="357"/>
      <c r="AJ151" s="362"/>
      <c r="AK151" s="360"/>
      <c r="AL151" s="357"/>
      <c r="AM151" s="520"/>
      <c r="AN151" s="361"/>
      <c r="AO151" s="389">
        <f t="shared" si="110"/>
        <v>0</v>
      </c>
      <c r="AP151" s="526">
        <f t="shared" si="132"/>
        <v>0</v>
      </c>
      <c r="AQ151" s="546">
        <f t="shared" si="111"/>
        <v>0</v>
      </c>
      <c r="AR151" s="389">
        <f t="shared" si="112"/>
        <v>0</v>
      </c>
      <c r="AS151" s="526">
        <f t="shared" si="112"/>
        <v>0</v>
      </c>
      <c r="AT151" s="393">
        <f t="shared" si="113"/>
        <v>0</v>
      </c>
      <c r="AU151" s="548">
        <f t="shared" si="114"/>
        <v>0</v>
      </c>
      <c r="AV151" s="382">
        <f t="shared" si="115"/>
        <v>0</v>
      </c>
      <c r="AW151" s="381">
        <f t="shared" si="116"/>
        <v>0</v>
      </c>
      <c r="AX151" s="547">
        <f t="shared" si="133"/>
        <v>0</v>
      </c>
      <c r="AY151" s="378">
        <f t="shared" si="134"/>
        <v>0</v>
      </c>
      <c r="AZ151" s="379">
        <f t="shared" si="135"/>
        <v>0</v>
      </c>
      <c r="BA151" s="382">
        <f t="shared" si="117"/>
        <v>0</v>
      </c>
      <c r="BB151" s="382">
        <f t="shared" si="118"/>
        <v>0</v>
      </c>
      <c r="BC151" s="381">
        <f t="shared" si="119"/>
        <v>0</v>
      </c>
      <c r="BD151" s="383">
        <f t="shared" si="120"/>
        <v>0</v>
      </c>
      <c r="BE151" s="529">
        <f t="shared" si="136"/>
        <v>0</v>
      </c>
      <c r="BF151" s="385">
        <f t="shared" si="121"/>
        <v>0</v>
      </c>
      <c r="BG151" s="52">
        <f t="shared" si="137"/>
        <v>0</v>
      </c>
      <c r="BH151" s="369">
        <f t="shared" si="138"/>
        <v>0</v>
      </c>
      <c r="BI151" s="369">
        <f t="shared" si="139"/>
        <v>0</v>
      </c>
      <c r="BJ151" s="369">
        <f t="shared" si="140"/>
        <v>0</v>
      </c>
      <c r="BK151" s="369">
        <f t="shared" si="141"/>
        <v>0</v>
      </c>
      <c r="BL151" s="554">
        <f t="shared" si="142"/>
        <v>0</v>
      </c>
      <c r="BM151" s="542">
        <f t="shared" si="122"/>
        <v>0</v>
      </c>
      <c r="BN151" s="212">
        <f t="shared" si="143"/>
        <v>0</v>
      </c>
    </row>
    <row r="152" spans="1:66" hidden="1" x14ac:dyDescent="0.35">
      <c r="A152" s="253"/>
      <c r="B152" s="88">
        <v>146</v>
      </c>
      <c r="C152" s="91" t="e">
        <f>VLOOKUP(B:B,'START_LIST_JUN-ELI'!C:F,2,FALSE)</f>
        <v>#N/A</v>
      </c>
      <c r="D152" s="115" t="e">
        <f>VLOOKUP(B:B,'START_LIST_JUN-ELI'!C:F,4,FALSE)</f>
        <v>#N/A</v>
      </c>
      <c r="E152" s="354"/>
      <c r="F152" s="359"/>
      <c r="G152" s="355"/>
      <c r="H152" s="354"/>
      <c r="I152" s="359"/>
      <c r="J152" s="355"/>
      <c r="K152" s="354"/>
      <c r="L152" s="519"/>
      <c r="M152" s="356"/>
      <c r="N152" s="387">
        <f t="shared" si="101"/>
        <v>0</v>
      </c>
      <c r="O152" s="526">
        <f t="shared" si="124"/>
        <v>0</v>
      </c>
      <c r="P152" s="388">
        <f t="shared" si="102"/>
        <v>0</v>
      </c>
      <c r="Q152" s="387">
        <f t="shared" si="103"/>
        <v>0</v>
      </c>
      <c r="R152" s="527">
        <f t="shared" si="125"/>
        <v>0</v>
      </c>
      <c r="S152" s="523">
        <f t="shared" si="104"/>
        <v>0</v>
      </c>
      <c r="T152" s="378">
        <f t="shared" si="123"/>
        <v>0</v>
      </c>
      <c r="U152" s="378">
        <f t="shared" si="105"/>
        <v>0</v>
      </c>
      <c r="V152" s="379">
        <f t="shared" si="106"/>
        <v>0</v>
      </c>
      <c r="W152" s="378">
        <f t="shared" si="126"/>
        <v>0</v>
      </c>
      <c r="X152" s="378">
        <f t="shared" si="127"/>
        <v>0</v>
      </c>
      <c r="Y152" s="379">
        <f t="shared" si="128"/>
        <v>0</v>
      </c>
      <c r="Z152" s="378">
        <f t="shared" si="107"/>
        <v>0</v>
      </c>
      <c r="AA152" s="378">
        <f t="shared" si="108"/>
        <v>0</v>
      </c>
      <c r="AB152" s="379">
        <f t="shared" si="109"/>
        <v>0</v>
      </c>
      <c r="AC152" s="380">
        <f t="shared" si="129"/>
        <v>0</v>
      </c>
      <c r="AD152" s="528">
        <f t="shared" si="130"/>
        <v>0</v>
      </c>
      <c r="AE152" s="386">
        <f t="shared" si="131"/>
        <v>0</v>
      </c>
      <c r="AF152" s="359"/>
      <c r="AG152" s="359"/>
      <c r="AH152" s="355"/>
      <c r="AI152" s="354"/>
      <c r="AJ152" s="359"/>
      <c r="AK152" s="355"/>
      <c r="AL152" s="354"/>
      <c r="AM152" s="519"/>
      <c r="AN152" s="356"/>
      <c r="AO152" s="389">
        <f t="shared" si="110"/>
        <v>0</v>
      </c>
      <c r="AP152" s="526">
        <f t="shared" si="132"/>
        <v>0</v>
      </c>
      <c r="AQ152" s="523">
        <f t="shared" si="111"/>
        <v>0</v>
      </c>
      <c r="AR152" s="389">
        <f t="shared" si="112"/>
        <v>0</v>
      </c>
      <c r="AS152" s="526">
        <f t="shared" si="112"/>
        <v>0</v>
      </c>
      <c r="AT152" s="393">
        <f t="shared" si="113"/>
        <v>0</v>
      </c>
      <c r="AU152" s="547">
        <f t="shared" si="114"/>
        <v>0</v>
      </c>
      <c r="AV152" s="378">
        <f t="shared" si="115"/>
        <v>0</v>
      </c>
      <c r="AW152" s="379">
        <f t="shared" si="116"/>
        <v>0</v>
      </c>
      <c r="AX152" s="547">
        <f t="shared" si="133"/>
        <v>0</v>
      </c>
      <c r="AY152" s="378">
        <f t="shared" si="134"/>
        <v>0</v>
      </c>
      <c r="AZ152" s="379">
        <f t="shared" si="135"/>
        <v>0</v>
      </c>
      <c r="BA152" s="378">
        <f t="shared" si="117"/>
        <v>0</v>
      </c>
      <c r="BB152" s="378">
        <f t="shared" si="118"/>
        <v>0</v>
      </c>
      <c r="BC152" s="379">
        <f t="shared" si="119"/>
        <v>0</v>
      </c>
      <c r="BD152" s="380">
        <f t="shared" si="120"/>
        <v>0</v>
      </c>
      <c r="BE152" s="529">
        <f t="shared" si="136"/>
        <v>0</v>
      </c>
      <c r="BF152" s="386">
        <f t="shared" si="121"/>
        <v>0</v>
      </c>
      <c r="BG152" s="52">
        <f t="shared" si="137"/>
        <v>0</v>
      </c>
      <c r="BH152" s="369">
        <f t="shared" si="138"/>
        <v>0</v>
      </c>
      <c r="BI152" s="369">
        <f t="shared" si="139"/>
        <v>0</v>
      </c>
      <c r="BJ152" s="369">
        <f t="shared" si="140"/>
        <v>0</v>
      </c>
      <c r="BK152" s="369">
        <f t="shared" si="141"/>
        <v>0</v>
      </c>
      <c r="BL152" s="554">
        <f t="shared" si="142"/>
        <v>0</v>
      </c>
      <c r="BM152" s="542">
        <f t="shared" si="122"/>
        <v>0</v>
      </c>
      <c r="BN152" s="212">
        <f t="shared" si="143"/>
        <v>0</v>
      </c>
    </row>
    <row r="153" spans="1:66" hidden="1" x14ac:dyDescent="0.35">
      <c r="A153" s="253"/>
      <c r="B153" s="88">
        <v>147</v>
      </c>
      <c r="C153" s="91" t="e">
        <f>VLOOKUP(B:B,'START_LIST_JUN-ELI'!C:F,2,FALSE)</f>
        <v>#N/A</v>
      </c>
      <c r="D153" s="115" t="e">
        <f>VLOOKUP(B:B,'START_LIST_JUN-ELI'!C:F,4,FALSE)</f>
        <v>#N/A</v>
      </c>
      <c r="E153" s="357"/>
      <c r="F153" s="362"/>
      <c r="G153" s="360"/>
      <c r="H153" s="357"/>
      <c r="I153" s="362"/>
      <c r="J153" s="360"/>
      <c r="K153" s="357"/>
      <c r="L153" s="520"/>
      <c r="M153" s="361"/>
      <c r="N153" s="389">
        <f t="shared" si="101"/>
        <v>0</v>
      </c>
      <c r="O153" s="526">
        <f t="shared" si="124"/>
        <v>0</v>
      </c>
      <c r="P153" s="390">
        <f t="shared" si="102"/>
        <v>0</v>
      </c>
      <c r="Q153" s="389">
        <f t="shared" si="103"/>
        <v>0</v>
      </c>
      <c r="R153" s="527">
        <f t="shared" si="125"/>
        <v>0</v>
      </c>
      <c r="S153" s="524">
        <f t="shared" si="104"/>
        <v>0</v>
      </c>
      <c r="T153" s="382">
        <f t="shared" si="123"/>
        <v>0</v>
      </c>
      <c r="U153" s="382">
        <f t="shared" si="105"/>
        <v>0</v>
      </c>
      <c r="V153" s="381">
        <f t="shared" si="106"/>
        <v>0</v>
      </c>
      <c r="W153" s="378">
        <f t="shared" si="126"/>
        <v>0</v>
      </c>
      <c r="X153" s="378">
        <f t="shared" si="127"/>
        <v>0</v>
      </c>
      <c r="Y153" s="379">
        <f t="shared" si="128"/>
        <v>0</v>
      </c>
      <c r="Z153" s="381">
        <f t="shared" si="107"/>
        <v>0</v>
      </c>
      <c r="AA153" s="382">
        <f t="shared" si="108"/>
        <v>0</v>
      </c>
      <c r="AB153" s="381">
        <f t="shared" si="109"/>
        <v>0</v>
      </c>
      <c r="AC153" s="380">
        <f t="shared" si="129"/>
        <v>0</v>
      </c>
      <c r="AD153" s="528">
        <f t="shared" si="130"/>
        <v>0</v>
      </c>
      <c r="AE153" s="386">
        <f t="shared" si="131"/>
        <v>0</v>
      </c>
      <c r="AF153" s="362"/>
      <c r="AG153" s="362"/>
      <c r="AH153" s="360"/>
      <c r="AI153" s="357"/>
      <c r="AJ153" s="362"/>
      <c r="AK153" s="360"/>
      <c r="AL153" s="357"/>
      <c r="AM153" s="520"/>
      <c r="AN153" s="361"/>
      <c r="AO153" s="389">
        <f t="shared" si="110"/>
        <v>0</v>
      </c>
      <c r="AP153" s="526">
        <f t="shared" si="132"/>
        <v>0</v>
      </c>
      <c r="AQ153" s="546">
        <f t="shared" si="111"/>
        <v>0</v>
      </c>
      <c r="AR153" s="389">
        <f t="shared" si="112"/>
        <v>0</v>
      </c>
      <c r="AS153" s="526">
        <f t="shared" si="112"/>
        <v>0</v>
      </c>
      <c r="AT153" s="393">
        <f t="shared" si="113"/>
        <v>0</v>
      </c>
      <c r="AU153" s="548">
        <f t="shared" si="114"/>
        <v>0</v>
      </c>
      <c r="AV153" s="382">
        <f t="shared" si="115"/>
        <v>0</v>
      </c>
      <c r="AW153" s="381">
        <f t="shared" si="116"/>
        <v>0</v>
      </c>
      <c r="AX153" s="547">
        <f t="shared" si="133"/>
        <v>0</v>
      </c>
      <c r="AY153" s="378">
        <f t="shared" si="134"/>
        <v>0</v>
      </c>
      <c r="AZ153" s="379">
        <f t="shared" si="135"/>
        <v>0</v>
      </c>
      <c r="BA153" s="382">
        <f t="shared" si="117"/>
        <v>0</v>
      </c>
      <c r="BB153" s="382">
        <f t="shared" si="118"/>
        <v>0</v>
      </c>
      <c r="BC153" s="381">
        <f t="shared" si="119"/>
        <v>0</v>
      </c>
      <c r="BD153" s="383">
        <f t="shared" si="120"/>
        <v>0</v>
      </c>
      <c r="BE153" s="529">
        <f t="shared" si="136"/>
        <v>0</v>
      </c>
      <c r="BF153" s="385">
        <f t="shared" si="121"/>
        <v>0</v>
      </c>
      <c r="BG153" s="52">
        <f t="shared" si="137"/>
        <v>0</v>
      </c>
      <c r="BH153" s="369">
        <f t="shared" si="138"/>
        <v>0</v>
      </c>
      <c r="BI153" s="369">
        <f t="shared" si="139"/>
        <v>0</v>
      </c>
      <c r="BJ153" s="369">
        <f t="shared" si="140"/>
        <v>0</v>
      </c>
      <c r="BK153" s="369">
        <f t="shared" si="141"/>
        <v>0</v>
      </c>
      <c r="BL153" s="554">
        <f t="shared" si="142"/>
        <v>0</v>
      </c>
      <c r="BM153" s="542">
        <f t="shared" si="122"/>
        <v>0</v>
      </c>
      <c r="BN153" s="212">
        <f t="shared" si="143"/>
        <v>0</v>
      </c>
    </row>
    <row r="154" spans="1:66" hidden="1" x14ac:dyDescent="0.35">
      <c r="A154" s="253"/>
      <c r="B154" s="88">
        <v>148</v>
      </c>
      <c r="C154" s="91" t="e">
        <f>VLOOKUP(B:B,'START_LIST_JUN-ELI'!C:F,2,FALSE)</f>
        <v>#N/A</v>
      </c>
      <c r="D154" s="115" t="e">
        <f>VLOOKUP(B:B,'START_LIST_JUN-ELI'!C:F,4,FALSE)</f>
        <v>#N/A</v>
      </c>
      <c r="E154" s="354"/>
      <c r="F154" s="359"/>
      <c r="G154" s="355"/>
      <c r="H154" s="354"/>
      <c r="I154" s="359"/>
      <c r="J154" s="355"/>
      <c r="K154" s="354"/>
      <c r="L154" s="519"/>
      <c r="M154" s="356"/>
      <c r="N154" s="387">
        <f t="shared" si="101"/>
        <v>0</v>
      </c>
      <c r="O154" s="526">
        <f t="shared" si="124"/>
        <v>0</v>
      </c>
      <c r="P154" s="388">
        <f t="shared" si="102"/>
        <v>0</v>
      </c>
      <c r="Q154" s="387">
        <f t="shared" si="103"/>
        <v>0</v>
      </c>
      <c r="R154" s="527">
        <f t="shared" si="125"/>
        <v>0</v>
      </c>
      <c r="S154" s="523">
        <f t="shared" si="104"/>
        <v>0</v>
      </c>
      <c r="T154" s="378">
        <f t="shared" si="123"/>
        <v>0</v>
      </c>
      <c r="U154" s="378">
        <f t="shared" si="105"/>
        <v>0</v>
      </c>
      <c r="V154" s="379">
        <f t="shared" si="106"/>
        <v>0</v>
      </c>
      <c r="W154" s="378">
        <f t="shared" si="126"/>
        <v>0</v>
      </c>
      <c r="X154" s="378">
        <f t="shared" si="127"/>
        <v>0</v>
      </c>
      <c r="Y154" s="379">
        <f t="shared" si="128"/>
        <v>0</v>
      </c>
      <c r="Z154" s="378">
        <f t="shared" si="107"/>
        <v>0</v>
      </c>
      <c r="AA154" s="378">
        <f t="shared" si="108"/>
        <v>0</v>
      </c>
      <c r="AB154" s="379">
        <f t="shared" si="109"/>
        <v>0</v>
      </c>
      <c r="AC154" s="380">
        <f t="shared" si="129"/>
        <v>0</v>
      </c>
      <c r="AD154" s="528">
        <f t="shared" si="130"/>
        <v>0</v>
      </c>
      <c r="AE154" s="386">
        <f t="shared" si="131"/>
        <v>0</v>
      </c>
      <c r="AF154" s="359"/>
      <c r="AG154" s="359"/>
      <c r="AH154" s="355"/>
      <c r="AI154" s="354"/>
      <c r="AJ154" s="359"/>
      <c r="AK154" s="355"/>
      <c r="AL154" s="354"/>
      <c r="AM154" s="519"/>
      <c r="AN154" s="356"/>
      <c r="AO154" s="389">
        <f t="shared" si="110"/>
        <v>0</v>
      </c>
      <c r="AP154" s="526">
        <f t="shared" si="132"/>
        <v>0</v>
      </c>
      <c r="AQ154" s="523">
        <f t="shared" si="111"/>
        <v>0</v>
      </c>
      <c r="AR154" s="389">
        <f t="shared" si="112"/>
        <v>0</v>
      </c>
      <c r="AS154" s="526">
        <f t="shared" si="112"/>
        <v>0</v>
      </c>
      <c r="AT154" s="393">
        <f t="shared" si="113"/>
        <v>0</v>
      </c>
      <c r="AU154" s="547">
        <f t="shared" si="114"/>
        <v>0</v>
      </c>
      <c r="AV154" s="378">
        <f t="shared" si="115"/>
        <v>0</v>
      </c>
      <c r="AW154" s="379">
        <f t="shared" si="116"/>
        <v>0</v>
      </c>
      <c r="AX154" s="547">
        <f t="shared" si="133"/>
        <v>0</v>
      </c>
      <c r="AY154" s="378">
        <f t="shared" si="134"/>
        <v>0</v>
      </c>
      <c r="AZ154" s="379">
        <f t="shared" si="135"/>
        <v>0</v>
      </c>
      <c r="BA154" s="378">
        <f t="shared" si="117"/>
        <v>0</v>
      </c>
      <c r="BB154" s="378">
        <f t="shared" si="118"/>
        <v>0</v>
      </c>
      <c r="BC154" s="379">
        <f t="shared" si="119"/>
        <v>0</v>
      </c>
      <c r="BD154" s="380">
        <f t="shared" si="120"/>
        <v>0</v>
      </c>
      <c r="BE154" s="529">
        <f t="shared" si="136"/>
        <v>0</v>
      </c>
      <c r="BF154" s="386">
        <f t="shared" si="121"/>
        <v>0</v>
      </c>
      <c r="BG154" s="52">
        <f t="shared" si="137"/>
        <v>0</v>
      </c>
      <c r="BH154" s="369">
        <f t="shared" si="138"/>
        <v>0</v>
      </c>
      <c r="BI154" s="369">
        <f t="shared" si="139"/>
        <v>0</v>
      </c>
      <c r="BJ154" s="369">
        <f t="shared" si="140"/>
        <v>0</v>
      </c>
      <c r="BK154" s="369">
        <f t="shared" si="141"/>
        <v>0</v>
      </c>
      <c r="BL154" s="554">
        <f t="shared" si="142"/>
        <v>0</v>
      </c>
      <c r="BM154" s="542">
        <f t="shared" si="122"/>
        <v>0</v>
      </c>
      <c r="BN154" s="212">
        <f t="shared" si="143"/>
        <v>0</v>
      </c>
    </row>
    <row r="155" spans="1:66" hidden="1" x14ac:dyDescent="0.35">
      <c r="A155" s="253"/>
      <c r="B155" s="88">
        <v>149</v>
      </c>
      <c r="C155" s="91" t="e">
        <f>VLOOKUP(B:B,'START_LIST_JUN-ELI'!C:F,2,FALSE)</f>
        <v>#N/A</v>
      </c>
      <c r="D155" s="115" t="e">
        <f>VLOOKUP(B:B,'START_LIST_JUN-ELI'!C:F,4,FALSE)</f>
        <v>#N/A</v>
      </c>
      <c r="E155" s="357"/>
      <c r="F155" s="362"/>
      <c r="G155" s="360"/>
      <c r="H155" s="357"/>
      <c r="I155" s="362"/>
      <c r="J155" s="360"/>
      <c r="K155" s="357"/>
      <c r="L155" s="520"/>
      <c r="M155" s="361"/>
      <c r="N155" s="389">
        <f t="shared" si="101"/>
        <v>0</v>
      </c>
      <c r="O155" s="526">
        <f t="shared" si="124"/>
        <v>0</v>
      </c>
      <c r="P155" s="390">
        <f t="shared" si="102"/>
        <v>0</v>
      </c>
      <c r="Q155" s="389">
        <f t="shared" si="103"/>
        <v>0</v>
      </c>
      <c r="R155" s="527">
        <f t="shared" si="125"/>
        <v>0</v>
      </c>
      <c r="S155" s="524">
        <f t="shared" si="104"/>
        <v>0</v>
      </c>
      <c r="T155" s="382">
        <f t="shared" si="123"/>
        <v>0</v>
      </c>
      <c r="U155" s="382">
        <f t="shared" si="105"/>
        <v>0</v>
      </c>
      <c r="V155" s="381">
        <f t="shared" si="106"/>
        <v>0</v>
      </c>
      <c r="W155" s="378">
        <f t="shared" si="126"/>
        <v>0</v>
      </c>
      <c r="X155" s="378">
        <f t="shared" si="127"/>
        <v>0</v>
      </c>
      <c r="Y155" s="379">
        <f t="shared" si="128"/>
        <v>0</v>
      </c>
      <c r="Z155" s="381">
        <f t="shared" si="107"/>
        <v>0</v>
      </c>
      <c r="AA155" s="382">
        <f t="shared" si="108"/>
        <v>0</v>
      </c>
      <c r="AB155" s="381">
        <f t="shared" si="109"/>
        <v>0</v>
      </c>
      <c r="AC155" s="380">
        <f t="shared" si="129"/>
        <v>0</v>
      </c>
      <c r="AD155" s="528">
        <f t="shared" si="130"/>
        <v>0</v>
      </c>
      <c r="AE155" s="386">
        <f t="shared" si="131"/>
        <v>0</v>
      </c>
      <c r="AF155" s="362"/>
      <c r="AG155" s="362"/>
      <c r="AH155" s="360"/>
      <c r="AI155" s="357"/>
      <c r="AJ155" s="362"/>
      <c r="AK155" s="360"/>
      <c r="AL155" s="357"/>
      <c r="AM155" s="520"/>
      <c r="AN155" s="361"/>
      <c r="AO155" s="389">
        <f t="shared" si="110"/>
        <v>0</v>
      </c>
      <c r="AP155" s="526">
        <f t="shared" si="132"/>
        <v>0</v>
      </c>
      <c r="AQ155" s="546">
        <f t="shared" si="111"/>
        <v>0</v>
      </c>
      <c r="AR155" s="389">
        <f t="shared" si="112"/>
        <v>0</v>
      </c>
      <c r="AS155" s="526">
        <f t="shared" si="112"/>
        <v>0</v>
      </c>
      <c r="AT155" s="393">
        <f t="shared" si="113"/>
        <v>0</v>
      </c>
      <c r="AU155" s="548">
        <f t="shared" si="114"/>
        <v>0</v>
      </c>
      <c r="AV155" s="382">
        <f t="shared" si="115"/>
        <v>0</v>
      </c>
      <c r="AW155" s="381">
        <f t="shared" si="116"/>
        <v>0</v>
      </c>
      <c r="AX155" s="547">
        <f t="shared" si="133"/>
        <v>0</v>
      </c>
      <c r="AY155" s="378">
        <f t="shared" si="134"/>
        <v>0</v>
      </c>
      <c r="AZ155" s="379">
        <f t="shared" si="135"/>
        <v>0</v>
      </c>
      <c r="BA155" s="382">
        <f t="shared" si="117"/>
        <v>0</v>
      </c>
      <c r="BB155" s="382">
        <f t="shared" si="118"/>
        <v>0</v>
      </c>
      <c r="BC155" s="381">
        <f t="shared" si="119"/>
        <v>0</v>
      </c>
      <c r="BD155" s="383">
        <f t="shared" si="120"/>
        <v>0</v>
      </c>
      <c r="BE155" s="529">
        <f t="shared" si="136"/>
        <v>0</v>
      </c>
      <c r="BF155" s="385">
        <f t="shared" si="121"/>
        <v>0</v>
      </c>
      <c r="BG155" s="52">
        <f t="shared" si="137"/>
        <v>0</v>
      </c>
      <c r="BH155" s="369">
        <f t="shared" si="138"/>
        <v>0</v>
      </c>
      <c r="BI155" s="369">
        <f t="shared" si="139"/>
        <v>0</v>
      </c>
      <c r="BJ155" s="369">
        <f t="shared" si="140"/>
        <v>0</v>
      </c>
      <c r="BK155" s="369">
        <f t="shared" si="141"/>
        <v>0</v>
      </c>
      <c r="BL155" s="554">
        <f t="shared" si="142"/>
        <v>0</v>
      </c>
      <c r="BM155" s="542">
        <f t="shared" si="122"/>
        <v>0</v>
      </c>
      <c r="BN155" s="212">
        <f t="shared" si="143"/>
        <v>0</v>
      </c>
    </row>
    <row r="156" spans="1:66" x14ac:dyDescent="0.35">
      <c r="Q156" s="100"/>
      <c r="R156" s="100"/>
      <c r="S156" s="100"/>
      <c r="T156" s="100"/>
      <c r="U156" s="100"/>
      <c r="V156" s="100"/>
      <c r="W156" s="100"/>
      <c r="X156" s="100"/>
      <c r="Y156" s="100"/>
      <c r="Z156" s="100"/>
      <c r="AA156" s="100"/>
      <c r="AB156" s="100"/>
      <c r="AC156" s="100"/>
      <c r="AD156" s="100"/>
      <c r="AE156" s="100"/>
      <c r="AF156" s="101"/>
      <c r="AG156" s="101"/>
      <c r="AH156" s="101"/>
      <c r="AI156" s="101"/>
      <c r="AJ156" s="101"/>
      <c r="AK156" s="101"/>
      <c r="AL156" s="101"/>
      <c r="AM156" s="101"/>
      <c r="AN156" s="101"/>
      <c r="AO156" s="101"/>
      <c r="AP156" s="101"/>
      <c r="AQ156" s="101"/>
      <c r="AR156" s="100"/>
      <c r="AS156" s="100"/>
      <c r="AT156" s="100"/>
      <c r="AU156" s="100"/>
      <c r="AV156" s="100"/>
      <c r="AW156" s="100"/>
      <c r="AX156" s="100"/>
      <c r="AY156" s="100"/>
      <c r="AZ156" s="100"/>
      <c r="BA156" s="100"/>
      <c r="BB156" s="100"/>
      <c r="BC156" s="100"/>
    </row>
    <row r="157" spans="1:66" x14ac:dyDescent="0.35">
      <c r="Q157" s="100"/>
      <c r="R157" s="100"/>
      <c r="S157" s="100"/>
      <c r="T157" s="100"/>
      <c r="U157" s="100"/>
      <c r="V157" s="100"/>
      <c r="W157" s="100"/>
      <c r="X157" s="100"/>
      <c r="Y157" s="100"/>
      <c r="Z157" s="100"/>
      <c r="AA157" s="100"/>
      <c r="AB157" s="100"/>
      <c r="AC157" s="100"/>
      <c r="AD157" s="100"/>
      <c r="AE157" s="100"/>
      <c r="AF157" s="101"/>
      <c r="AG157" s="101"/>
      <c r="AH157" s="101"/>
      <c r="AI157" s="101"/>
      <c r="AJ157" s="101"/>
      <c r="AK157" s="101"/>
      <c r="AL157" s="101"/>
      <c r="AM157" s="101"/>
      <c r="AN157" s="101"/>
      <c r="AO157" s="101"/>
      <c r="AP157" s="101"/>
      <c r="AQ157" s="101"/>
      <c r="AR157" s="100"/>
      <c r="AS157" s="100"/>
      <c r="AT157" s="100"/>
      <c r="AU157" s="100"/>
      <c r="AV157" s="100"/>
      <c r="AW157" s="100"/>
      <c r="AX157" s="100"/>
      <c r="AY157" s="100"/>
      <c r="AZ157" s="100"/>
      <c r="BA157" s="100"/>
      <c r="BB157" s="100"/>
      <c r="BC157" s="100"/>
    </row>
    <row r="158" spans="1:66" x14ac:dyDescent="0.35">
      <c r="Q158" s="100"/>
      <c r="R158" s="100"/>
      <c r="S158" s="100"/>
      <c r="T158" s="100"/>
      <c r="U158" s="100"/>
      <c r="V158" s="100"/>
      <c r="W158" s="100"/>
      <c r="X158" s="100"/>
      <c r="Y158" s="100"/>
      <c r="Z158" s="100"/>
      <c r="AA158" s="100"/>
      <c r="AB158" s="100"/>
      <c r="AC158" s="100"/>
      <c r="AD158" s="100"/>
      <c r="AE158" s="100"/>
      <c r="AF158" s="101"/>
      <c r="AG158" s="101"/>
      <c r="AH158" s="101"/>
      <c r="AI158" s="101"/>
      <c r="AJ158" s="101"/>
      <c r="AK158" s="101"/>
      <c r="AL158" s="101"/>
      <c r="AM158" s="101"/>
      <c r="AN158" s="101"/>
      <c r="AO158" s="101"/>
      <c r="AP158" s="101"/>
      <c r="AQ158" s="101"/>
      <c r="AR158" s="100"/>
      <c r="AS158" s="100"/>
      <c r="AT158" s="100"/>
      <c r="AU158" s="100"/>
      <c r="AV158" s="100"/>
      <c r="AW158" s="100"/>
      <c r="AX158" s="100"/>
      <c r="AY158" s="100"/>
      <c r="AZ158" s="100"/>
      <c r="BA158" s="100"/>
      <c r="BB158" s="100"/>
      <c r="BC158" s="100"/>
    </row>
    <row r="159" spans="1:66" x14ac:dyDescent="0.35">
      <c r="Q159" s="100"/>
      <c r="R159" s="100"/>
      <c r="S159" s="100"/>
      <c r="T159" s="100"/>
      <c r="U159" s="100"/>
      <c r="V159" s="100"/>
      <c r="W159" s="100"/>
      <c r="X159" s="100"/>
      <c r="Y159" s="100"/>
      <c r="Z159" s="100"/>
      <c r="AA159" s="100"/>
      <c r="AB159" s="100"/>
      <c r="AC159" s="100"/>
      <c r="AD159" s="100"/>
      <c r="AE159" s="100"/>
      <c r="AF159" s="101"/>
      <c r="AG159" s="101"/>
      <c r="AH159" s="101"/>
      <c r="AI159" s="101"/>
      <c r="AJ159" s="101"/>
      <c r="AK159" s="101"/>
      <c r="AL159" s="101"/>
      <c r="AM159" s="101"/>
      <c r="AN159" s="101"/>
      <c r="AO159" s="101"/>
      <c r="AP159" s="101"/>
      <c r="AQ159" s="101"/>
      <c r="AR159" s="100"/>
      <c r="AS159" s="100"/>
      <c r="AT159" s="100"/>
      <c r="AU159" s="100"/>
      <c r="AV159" s="100"/>
      <c r="AW159" s="100"/>
      <c r="AX159" s="100"/>
      <c r="AY159" s="100"/>
      <c r="AZ159" s="100"/>
      <c r="BA159" s="100"/>
      <c r="BB159" s="100"/>
      <c r="BC159" s="100"/>
    </row>
    <row r="160" spans="1:66" x14ac:dyDescent="0.35">
      <c r="Q160" s="100"/>
      <c r="R160" s="100"/>
      <c r="S160" s="100"/>
      <c r="T160" s="100"/>
      <c r="U160" s="100"/>
      <c r="V160" s="100"/>
      <c r="W160" s="100"/>
      <c r="X160" s="100"/>
      <c r="Y160" s="100"/>
      <c r="Z160" s="100"/>
      <c r="AA160" s="100"/>
      <c r="AB160" s="100"/>
      <c r="AC160" s="100"/>
      <c r="AD160" s="100"/>
      <c r="AE160" s="100"/>
      <c r="AF160" s="101"/>
      <c r="AG160" s="101"/>
      <c r="AH160" s="101"/>
      <c r="AI160" s="101"/>
      <c r="AJ160" s="101"/>
      <c r="AK160" s="101"/>
      <c r="AL160" s="101"/>
      <c r="AM160" s="101"/>
      <c r="AN160" s="101"/>
      <c r="AO160" s="101"/>
      <c r="AP160" s="101"/>
      <c r="AQ160" s="101"/>
      <c r="AR160" s="100"/>
      <c r="AS160" s="100"/>
      <c r="AT160" s="100"/>
      <c r="AU160" s="100"/>
      <c r="AV160" s="100"/>
      <c r="AW160" s="100"/>
      <c r="AX160" s="100"/>
      <c r="AY160" s="100"/>
      <c r="AZ160" s="100"/>
      <c r="BA160" s="100"/>
      <c r="BB160" s="100"/>
      <c r="BC160" s="100"/>
    </row>
    <row r="161" spans="17:55" x14ac:dyDescent="0.35">
      <c r="Q161" s="100"/>
      <c r="R161" s="100"/>
      <c r="S161" s="100"/>
      <c r="T161" s="100"/>
      <c r="U161" s="100"/>
      <c r="V161" s="100"/>
      <c r="W161" s="100"/>
      <c r="X161" s="100"/>
      <c r="Y161" s="100"/>
      <c r="Z161" s="100"/>
      <c r="AA161" s="100"/>
      <c r="AB161" s="100"/>
      <c r="AC161" s="100"/>
      <c r="AD161" s="100"/>
      <c r="AE161" s="100"/>
      <c r="AF161" s="101"/>
      <c r="AG161" s="101"/>
      <c r="AH161" s="101"/>
      <c r="AI161" s="101"/>
      <c r="AJ161" s="101"/>
      <c r="AK161" s="101"/>
      <c r="AL161" s="101"/>
      <c r="AM161" s="101"/>
      <c r="AN161" s="101"/>
      <c r="AO161" s="101"/>
      <c r="AP161" s="101"/>
      <c r="AQ161" s="101"/>
      <c r="AR161" s="100"/>
      <c r="AS161" s="100"/>
      <c r="AT161" s="100"/>
      <c r="AU161" s="100"/>
      <c r="AV161" s="100"/>
      <c r="AW161" s="100"/>
      <c r="AX161" s="100"/>
      <c r="AY161" s="100"/>
      <c r="AZ161" s="100"/>
      <c r="BA161" s="100"/>
      <c r="BB161" s="100"/>
      <c r="BC161" s="100"/>
    </row>
    <row r="162" spans="17:55" x14ac:dyDescent="0.35">
      <c r="Q162" s="100"/>
      <c r="R162" s="100"/>
      <c r="S162" s="100"/>
      <c r="T162" s="100"/>
      <c r="U162" s="100"/>
      <c r="V162" s="100"/>
      <c r="W162" s="100"/>
      <c r="X162" s="100"/>
      <c r="Y162" s="100"/>
      <c r="Z162" s="100"/>
      <c r="AA162" s="100"/>
      <c r="AB162" s="100"/>
      <c r="AC162" s="100"/>
      <c r="AD162" s="100"/>
      <c r="AE162" s="100"/>
      <c r="AF162" s="101"/>
      <c r="AG162" s="101"/>
      <c r="AH162" s="101"/>
      <c r="AI162" s="101"/>
      <c r="AJ162" s="101"/>
      <c r="AK162" s="101"/>
      <c r="AL162" s="101"/>
      <c r="AM162" s="101"/>
      <c r="AN162" s="101"/>
      <c r="AO162" s="101"/>
      <c r="AP162" s="101"/>
      <c r="AQ162" s="101"/>
      <c r="AR162" s="100"/>
      <c r="AS162" s="100"/>
      <c r="AT162" s="100"/>
      <c r="AU162" s="100"/>
      <c r="AV162" s="100"/>
      <c r="AW162" s="100"/>
      <c r="AX162" s="100"/>
      <c r="AY162" s="100"/>
      <c r="AZ162" s="100"/>
      <c r="BA162" s="100"/>
      <c r="BB162" s="100"/>
      <c r="BC162" s="100"/>
    </row>
    <row r="163" spans="17:55" x14ac:dyDescent="0.35">
      <c r="Q163" s="100"/>
      <c r="R163" s="100"/>
      <c r="S163" s="100"/>
      <c r="T163" s="100"/>
      <c r="U163" s="100"/>
      <c r="V163" s="100"/>
      <c r="W163" s="100"/>
      <c r="X163" s="100"/>
      <c r="Y163" s="100"/>
      <c r="Z163" s="100"/>
      <c r="AA163" s="100"/>
      <c r="AB163" s="100"/>
      <c r="AC163" s="100"/>
      <c r="AD163" s="100"/>
      <c r="AE163" s="100"/>
      <c r="AF163" s="101"/>
      <c r="AG163" s="101"/>
      <c r="AH163" s="101"/>
      <c r="AI163" s="101"/>
      <c r="AJ163" s="101"/>
      <c r="AK163" s="101"/>
      <c r="AL163" s="101"/>
      <c r="AM163" s="101"/>
      <c r="AN163" s="101"/>
      <c r="AO163" s="101"/>
      <c r="AP163" s="101"/>
      <c r="AQ163" s="101"/>
      <c r="AR163" s="100"/>
      <c r="AS163" s="100"/>
      <c r="AT163" s="100"/>
      <c r="AU163" s="100"/>
      <c r="AV163" s="100"/>
      <c r="AW163" s="100"/>
      <c r="AX163" s="100"/>
      <c r="AY163" s="100"/>
      <c r="AZ163" s="100"/>
      <c r="BA163" s="100"/>
      <c r="BB163" s="100"/>
      <c r="BC163" s="100"/>
    </row>
    <row r="164" spans="17:55" x14ac:dyDescent="0.35">
      <c r="Q164" s="100"/>
      <c r="R164" s="100"/>
      <c r="S164" s="100"/>
      <c r="T164" s="100"/>
      <c r="U164" s="100"/>
      <c r="V164" s="100"/>
      <c r="W164" s="100"/>
      <c r="X164" s="100"/>
      <c r="Y164" s="100"/>
      <c r="Z164" s="100"/>
      <c r="AA164" s="100"/>
      <c r="AB164" s="100"/>
      <c r="AC164" s="100"/>
      <c r="AD164" s="100"/>
      <c r="AE164" s="100"/>
      <c r="AF164" s="101"/>
      <c r="AG164" s="101"/>
      <c r="AH164" s="101"/>
      <c r="AI164" s="101"/>
      <c r="AJ164" s="101"/>
      <c r="AK164" s="101"/>
      <c r="AL164" s="101"/>
      <c r="AM164" s="101"/>
      <c r="AN164" s="101"/>
      <c r="AO164" s="101"/>
      <c r="AP164" s="101"/>
      <c r="AQ164" s="101"/>
      <c r="AR164" s="100"/>
      <c r="AS164" s="100"/>
      <c r="AT164" s="100"/>
      <c r="AU164" s="100"/>
      <c r="AV164" s="100"/>
      <c r="AW164" s="100"/>
      <c r="AX164" s="100"/>
      <c r="AY164" s="100"/>
      <c r="AZ164" s="100"/>
      <c r="BA164" s="100"/>
      <c r="BB164" s="100"/>
      <c r="BC164" s="100"/>
    </row>
    <row r="165" spans="17:55" x14ac:dyDescent="0.35">
      <c r="Q165" s="100"/>
      <c r="R165" s="100"/>
      <c r="S165" s="100"/>
      <c r="T165" s="100"/>
      <c r="U165" s="100"/>
      <c r="V165" s="100"/>
      <c r="W165" s="100"/>
      <c r="X165" s="100"/>
      <c r="Y165" s="100"/>
      <c r="Z165" s="100"/>
      <c r="AA165" s="100"/>
      <c r="AB165" s="100"/>
      <c r="AC165" s="100"/>
      <c r="AD165" s="100"/>
      <c r="AE165" s="100"/>
      <c r="AF165" s="101"/>
      <c r="AG165" s="101"/>
      <c r="AH165" s="101"/>
      <c r="AI165" s="101"/>
      <c r="AJ165" s="101"/>
      <c r="AK165" s="101"/>
      <c r="AL165" s="101"/>
      <c r="AM165" s="101"/>
      <c r="AN165" s="101"/>
      <c r="AO165" s="101"/>
      <c r="AP165" s="101"/>
      <c r="AQ165" s="101"/>
      <c r="AR165" s="100"/>
      <c r="AS165" s="100"/>
      <c r="AT165" s="100"/>
      <c r="AU165" s="100"/>
      <c r="AV165" s="100"/>
      <c r="AW165" s="100"/>
      <c r="AX165" s="100"/>
      <c r="AY165" s="100"/>
      <c r="AZ165" s="100"/>
      <c r="BA165" s="100"/>
      <c r="BB165" s="100"/>
      <c r="BC165" s="100"/>
    </row>
    <row r="166" spans="17:55" x14ac:dyDescent="0.35">
      <c r="Q166" s="100"/>
      <c r="R166" s="100"/>
      <c r="S166" s="100"/>
      <c r="T166" s="100"/>
      <c r="U166" s="100"/>
      <c r="V166" s="100"/>
      <c r="W166" s="100"/>
      <c r="X166" s="100"/>
      <c r="Y166" s="100"/>
      <c r="Z166" s="100"/>
      <c r="AA166" s="100"/>
      <c r="AB166" s="100"/>
      <c r="AC166" s="100"/>
      <c r="AD166" s="100"/>
      <c r="AE166" s="100"/>
      <c r="AF166" s="101"/>
      <c r="AG166" s="101"/>
      <c r="AH166" s="101"/>
      <c r="AI166" s="101"/>
      <c r="AJ166" s="101"/>
      <c r="AK166" s="101"/>
      <c r="AL166" s="101"/>
      <c r="AM166" s="101"/>
      <c r="AN166" s="101"/>
      <c r="AO166" s="101"/>
      <c r="AP166" s="101"/>
      <c r="AQ166" s="101"/>
      <c r="AR166" s="100"/>
      <c r="AS166" s="100"/>
      <c r="AT166" s="100"/>
      <c r="AU166" s="100"/>
      <c r="AV166" s="100"/>
      <c r="AW166" s="100"/>
      <c r="AX166" s="100"/>
      <c r="AY166" s="100"/>
      <c r="AZ166" s="100"/>
      <c r="BA166" s="100"/>
      <c r="BB166" s="100"/>
      <c r="BC166" s="100"/>
    </row>
    <row r="167" spans="17:55" x14ac:dyDescent="0.35">
      <c r="Q167" s="100"/>
      <c r="R167" s="100"/>
      <c r="S167" s="100"/>
      <c r="T167" s="100"/>
      <c r="U167" s="100"/>
      <c r="V167" s="100"/>
      <c r="W167" s="100"/>
      <c r="X167" s="100"/>
      <c r="Y167" s="100"/>
      <c r="Z167" s="100"/>
      <c r="AA167" s="100"/>
      <c r="AB167" s="100"/>
      <c r="AC167" s="100"/>
      <c r="AD167" s="100"/>
      <c r="AE167" s="100"/>
      <c r="AF167" s="101"/>
      <c r="AG167" s="101"/>
      <c r="AH167" s="101"/>
      <c r="AI167" s="101"/>
      <c r="AJ167" s="101"/>
      <c r="AK167" s="101"/>
      <c r="AL167" s="101"/>
      <c r="AM167" s="101"/>
      <c r="AN167" s="101"/>
      <c r="AO167" s="101"/>
      <c r="AP167" s="101"/>
      <c r="AQ167" s="101"/>
      <c r="AR167" s="100"/>
      <c r="AS167" s="100"/>
      <c r="AT167" s="100"/>
      <c r="AU167" s="100"/>
      <c r="AV167" s="100"/>
      <c r="AW167" s="100"/>
      <c r="AX167" s="100"/>
      <c r="AY167" s="100"/>
      <c r="AZ167" s="100"/>
      <c r="BA167" s="100"/>
      <c r="BB167" s="100"/>
      <c r="BC167" s="100"/>
    </row>
    <row r="168" spans="17:55" x14ac:dyDescent="0.35">
      <c r="Q168" s="100"/>
      <c r="R168" s="100"/>
      <c r="S168" s="100"/>
      <c r="T168" s="100"/>
      <c r="U168" s="100"/>
      <c r="V168" s="100"/>
      <c r="W168" s="100"/>
      <c r="X168" s="100"/>
      <c r="Y168" s="100"/>
      <c r="Z168" s="100"/>
      <c r="AA168" s="100"/>
      <c r="AB168" s="100"/>
      <c r="AC168" s="100"/>
      <c r="AD168" s="100"/>
      <c r="AE168" s="100"/>
      <c r="AF168" s="101"/>
      <c r="AG168" s="101"/>
      <c r="AH168" s="101"/>
      <c r="AI168" s="101"/>
      <c r="AJ168" s="101"/>
      <c r="AK168" s="101"/>
      <c r="AL168" s="101"/>
      <c r="AM168" s="101"/>
      <c r="AN168" s="101"/>
      <c r="AO168" s="101"/>
      <c r="AP168" s="101"/>
      <c r="AQ168" s="101"/>
      <c r="AR168" s="100"/>
      <c r="AS168" s="100"/>
      <c r="AT168" s="100"/>
      <c r="AU168" s="100"/>
      <c r="AV168" s="100"/>
      <c r="AW168" s="100"/>
      <c r="AX168" s="100"/>
      <c r="AY168" s="100"/>
      <c r="AZ168" s="100"/>
      <c r="BA168" s="100"/>
      <c r="BB168" s="100"/>
      <c r="BC168" s="100"/>
    </row>
    <row r="169" spans="17:55" x14ac:dyDescent="0.35">
      <c r="Q169" s="100"/>
      <c r="R169" s="100"/>
      <c r="S169" s="100"/>
      <c r="T169" s="100"/>
      <c r="U169" s="100"/>
      <c r="V169" s="100"/>
      <c r="W169" s="100"/>
      <c r="X169" s="100"/>
      <c r="Y169" s="100"/>
      <c r="Z169" s="100"/>
      <c r="AA169" s="100"/>
      <c r="AB169" s="100"/>
      <c r="AC169" s="100"/>
      <c r="AD169" s="100"/>
      <c r="AE169" s="100"/>
      <c r="AF169" s="101"/>
      <c r="AG169" s="101"/>
      <c r="AH169" s="101"/>
      <c r="AI169" s="101"/>
      <c r="AJ169" s="101"/>
      <c r="AK169" s="101"/>
      <c r="AL169" s="101"/>
      <c r="AM169" s="101"/>
      <c r="AN169" s="101"/>
      <c r="AO169" s="101"/>
      <c r="AP169" s="101"/>
      <c r="AQ169" s="101"/>
      <c r="AR169" s="100"/>
      <c r="AS169" s="100"/>
      <c r="AT169" s="100"/>
      <c r="AU169" s="100"/>
      <c r="AV169" s="100"/>
      <c r="AW169" s="100"/>
      <c r="AX169" s="100"/>
      <c r="AY169" s="100"/>
      <c r="AZ169" s="100"/>
      <c r="BA169" s="100"/>
      <c r="BB169" s="100"/>
      <c r="BC169" s="100"/>
    </row>
    <row r="170" spans="17:55" x14ac:dyDescent="0.35">
      <c r="Q170" s="100"/>
      <c r="R170" s="100"/>
      <c r="S170" s="100"/>
      <c r="T170" s="100"/>
      <c r="U170" s="100"/>
      <c r="V170" s="100"/>
      <c r="W170" s="100"/>
      <c r="X170" s="100"/>
      <c r="Y170" s="100"/>
      <c r="Z170" s="100"/>
      <c r="AA170" s="100"/>
      <c r="AB170" s="100"/>
      <c r="AC170" s="100"/>
      <c r="AD170" s="100"/>
      <c r="AE170" s="100"/>
      <c r="AF170" s="101"/>
      <c r="AG170" s="101"/>
      <c r="AH170" s="101"/>
      <c r="AI170" s="101"/>
      <c r="AJ170" s="101"/>
      <c r="AK170" s="101"/>
      <c r="AL170" s="101"/>
      <c r="AM170" s="101"/>
      <c r="AN170" s="101"/>
      <c r="AO170" s="101"/>
      <c r="AP170" s="101"/>
      <c r="AQ170" s="101"/>
      <c r="AR170" s="100"/>
      <c r="AS170" s="100"/>
      <c r="AT170" s="100"/>
      <c r="AU170" s="100"/>
      <c r="AV170" s="100"/>
      <c r="AW170" s="100"/>
      <c r="AX170" s="100"/>
      <c r="AY170" s="100"/>
      <c r="AZ170" s="100"/>
      <c r="BA170" s="100"/>
      <c r="BB170" s="100"/>
      <c r="BC170" s="100"/>
    </row>
    <row r="171" spans="17:55" x14ac:dyDescent="0.35">
      <c r="Q171" s="100"/>
      <c r="R171" s="100"/>
      <c r="S171" s="100"/>
      <c r="T171" s="100"/>
      <c r="U171" s="100"/>
      <c r="V171" s="100"/>
      <c r="W171" s="100"/>
      <c r="X171" s="100"/>
      <c r="Y171" s="100"/>
      <c r="Z171" s="100"/>
      <c r="AA171" s="100"/>
      <c r="AB171" s="100"/>
      <c r="AC171" s="100"/>
      <c r="AD171" s="100"/>
      <c r="AE171" s="100"/>
      <c r="AF171" s="101"/>
      <c r="AG171" s="101"/>
      <c r="AH171" s="101"/>
      <c r="AI171" s="101"/>
      <c r="AJ171" s="101"/>
      <c r="AK171" s="101"/>
      <c r="AL171" s="101"/>
      <c r="AM171" s="101"/>
      <c r="AN171" s="101"/>
      <c r="AO171" s="101"/>
      <c r="AP171" s="101"/>
      <c r="AQ171" s="101"/>
      <c r="AR171" s="100"/>
      <c r="AS171" s="100"/>
      <c r="AT171" s="100"/>
      <c r="AU171" s="100"/>
      <c r="AV171" s="100"/>
      <c r="AW171" s="100"/>
      <c r="AX171" s="100"/>
      <c r="AY171" s="100"/>
      <c r="AZ171" s="100"/>
      <c r="BA171" s="100"/>
      <c r="BB171" s="100"/>
      <c r="BC171" s="100"/>
    </row>
    <row r="172" spans="17:55" x14ac:dyDescent="0.35">
      <c r="Q172" s="100"/>
      <c r="R172" s="100"/>
      <c r="S172" s="100"/>
      <c r="T172" s="100"/>
      <c r="U172" s="100"/>
      <c r="V172" s="100"/>
      <c r="W172" s="100"/>
      <c r="X172" s="100"/>
      <c r="Y172" s="100"/>
      <c r="Z172" s="100"/>
      <c r="AA172" s="100"/>
      <c r="AB172" s="100"/>
      <c r="AC172" s="100"/>
      <c r="AD172" s="100"/>
      <c r="AE172" s="100"/>
      <c r="AF172" s="101"/>
      <c r="AG172" s="101"/>
      <c r="AH172" s="101"/>
      <c r="AI172" s="101"/>
      <c r="AJ172" s="101"/>
      <c r="AK172" s="101"/>
      <c r="AL172" s="101"/>
      <c r="AM172" s="101"/>
      <c r="AN172" s="101"/>
      <c r="AO172" s="101"/>
      <c r="AP172" s="101"/>
      <c r="AQ172" s="101"/>
      <c r="AR172" s="100"/>
      <c r="AS172" s="100"/>
      <c r="AT172" s="100"/>
      <c r="AU172" s="100"/>
      <c r="AV172" s="100"/>
      <c r="AW172" s="100"/>
      <c r="AX172" s="100"/>
      <c r="AY172" s="100"/>
      <c r="AZ172" s="100"/>
      <c r="BA172" s="100"/>
      <c r="BB172" s="100"/>
      <c r="BC172" s="100"/>
    </row>
    <row r="173" spans="17:55" x14ac:dyDescent="0.35">
      <c r="Q173" s="100"/>
      <c r="R173" s="100"/>
      <c r="S173" s="100"/>
      <c r="T173" s="100"/>
      <c r="U173" s="100"/>
      <c r="V173" s="100"/>
      <c r="W173" s="100"/>
      <c r="X173" s="100"/>
      <c r="Y173" s="100"/>
      <c r="Z173" s="100"/>
      <c r="AA173" s="100"/>
      <c r="AB173" s="100"/>
      <c r="AC173" s="100"/>
      <c r="AD173" s="100"/>
      <c r="AE173" s="100"/>
      <c r="AF173" s="101"/>
      <c r="AG173" s="101"/>
      <c r="AH173" s="101"/>
      <c r="AI173" s="101"/>
      <c r="AJ173" s="101"/>
      <c r="AK173" s="101"/>
      <c r="AL173" s="101"/>
      <c r="AM173" s="101"/>
      <c r="AN173" s="101"/>
      <c r="AO173" s="101"/>
      <c r="AP173" s="101"/>
      <c r="AQ173" s="101"/>
      <c r="AR173" s="100"/>
      <c r="AS173" s="100"/>
      <c r="AT173" s="100"/>
      <c r="AU173" s="100"/>
      <c r="AV173" s="100"/>
      <c r="AW173" s="100"/>
      <c r="AX173" s="100"/>
      <c r="AY173" s="100"/>
      <c r="AZ173" s="100"/>
      <c r="BA173" s="100"/>
      <c r="BB173" s="100"/>
      <c r="BC173" s="100"/>
    </row>
    <row r="174" spans="17:55" x14ac:dyDescent="0.35">
      <c r="Q174" s="100"/>
      <c r="R174" s="100"/>
      <c r="S174" s="100"/>
      <c r="T174" s="100"/>
      <c r="U174" s="100"/>
      <c r="V174" s="100"/>
      <c r="W174" s="100"/>
      <c r="X174" s="100"/>
      <c r="Y174" s="100"/>
      <c r="Z174" s="100"/>
      <c r="AA174" s="100"/>
      <c r="AB174" s="100"/>
      <c r="AC174" s="100"/>
      <c r="AD174" s="100"/>
      <c r="AE174" s="100"/>
      <c r="AF174" s="101"/>
      <c r="AG174" s="101"/>
      <c r="AH174" s="101"/>
      <c r="AI174" s="101"/>
      <c r="AJ174" s="101"/>
      <c r="AK174" s="101"/>
      <c r="AL174" s="101"/>
      <c r="AM174" s="101"/>
      <c r="AN174" s="101"/>
      <c r="AO174" s="101"/>
      <c r="AP174" s="101"/>
      <c r="AQ174" s="101"/>
      <c r="AR174" s="100"/>
      <c r="AS174" s="100"/>
      <c r="AT174" s="100"/>
      <c r="AU174" s="100"/>
      <c r="AV174" s="100"/>
      <c r="AW174" s="100"/>
      <c r="AX174" s="100"/>
      <c r="AY174" s="100"/>
      <c r="AZ174" s="100"/>
      <c r="BA174" s="100"/>
      <c r="BB174" s="100"/>
      <c r="BC174" s="100"/>
    </row>
    <row r="175" spans="17:55" x14ac:dyDescent="0.35">
      <c r="Q175" s="100"/>
      <c r="R175" s="100"/>
      <c r="S175" s="100"/>
      <c r="T175" s="100"/>
      <c r="U175" s="100"/>
      <c r="V175" s="100"/>
      <c r="W175" s="100"/>
      <c r="X175" s="100"/>
      <c r="Y175" s="100"/>
      <c r="Z175" s="100"/>
      <c r="AA175" s="100"/>
      <c r="AB175" s="100"/>
      <c r="AC175" s="100"/>
      <c r="AD175" s="100"/>
      <c r="AE175" s="100"/>
      <c r="AF175" s="101"/>
      <c r="AG175" s="101"/>
      <c r="AH175" s="101"/>
      <c r="AI175" s="101"/>
      <c r="AJ175" s="101"/>
      <c r="AK175" s="101"/>
      <c r="AL175" s="101"/>
      <c r="AM175" s="101"/>
      <c r="AN175" s="101"/>
      <c r="AO175" s="101"/>
      <c r="AP175" s="101"/>
      <c r="AQ175" s="101"/>
      <c r="AR175" s="100"/>
      <c r="AS175" s="100"/>
      <c r="AT175" s="100"/>
      <c r="AU175" s="100"/>
      <c r="AV175" s="100"/>
      <c r="AW175" s="100"/>
      <c r="AX175" s="100"/>
      <c r="AY175" s="100"/>
      <c r="AZ175" s="100"/>
      <c r="BA175" s="100"/>
      <c r="BB175" s="100"/>
      <c r="BC175" s="100"/>
    </row>
    <row r="176" spans="17:55" x14ac:dyDescent="0.35">
      <c r="Q176" s="100"/>
      <c r="R176" s="100"/>
      <c r="S176" s="100"/>
      <c r="T176" s="100"/>
      <c r="U176" s="100"/>
      <c r="V176" s="100"/>
      <c r="W176" s="100"/>
      <c r="X176" s="100"/>
      <c r="Y176" s="100"/>
      <c r="Z176" s="100"/>
      <c r="AA176" s="100"/>
      <c r="AB176" s="100"/>
      <c r="AC176" s="100"/>
      <c r="AD176" s="100"/>
      <c r="AE176" s="100"/>
      <c r="AF176" s="101"/>
      <c r="AG176" s="101"/>
      <c r="AH176" s="101"/>
      <c r="AI176" s="101"/>
      <c r="AJ176" s="101"/>
      <c r="AK176" s="101"/>
      <c r="AL176" s="101"/>
      <c r="AM176" s="101"/>
      <c r="AN176" s="101"/>
      <c r="AO176" s="101"/>
      <c r="AP176" s="101"/>
      <c r="AQ176" s="101"/>
      <c r="AR176" s="100"/>
      <c r="AS176" s="100"/>
      <c r="AT176" s="100"/>
      <c r="AU176" s="100"/>
      <c r="AV176" s="100"/>
      <c r="AW176" s="100"/>
      <c r="AX176" s="100"/>
      <c r="AY176" s="100"/>
      <c r="AZ176" s="100"/>
      <c r="BA176" s="100"/>
      <c r="BB176" s="100"/>
      <c r="BC176" s="100"/>
    </row>
    <row r="177" spans="17:55" x14ac:dyDescent="0.35">
      <c r="Q177" s="100"/>
      <c r="R177" s="100"/>
      <c r="S177" s="100"/>
      <c r="T177" s="100"/>
      <c r="U177" s="100"/>
      <c r="V177" s="100"/>
      <c r="W177" s="100"/>
      <c r="X177" s="100"/>
      <c r="Y177" s="100"/>
      <c r="Z177" s="100"/>
      <c r="AA177" s="100"/>
      <c r="AB177" s="100"/>
      <c r="AC177" s="100"/>
      <c r="AD177" s="100"/>
      <c r="AE177" s="100"/>
      <c r="AF177" s="101"/>
      <c r="AG177" s="101"/>
      <c r="AH177" s="101"/>
      <c r="AI177" s="101"/>
      <c r="AJ177" s="101"/>
      <c r="AK177" s="101"/>
      <c r="AL177" s="101"/>
      <c r="AM177" s="101"/>
      <c r="AN177" s="101"/>
      <c r="AO177" s="101"/>
      <c r="AP177" s="101"/>
      <c r="AQ177" s="101"/>
      <c r="AR177" s="100"/>
      <c r="AS177" s="100"/>
      <c r="AT177" s="100"/>
      <c r="AU177" s="100"/>
      <c r="AV177" s="100"/>
      <c r="AW177" s="100"/>
      <c r="AX177" s="100"/>
      <c r="AY177" s="100"/>
      <c r="AZ177" s="100"/>
      <c r="BA177" s="100"/>
      <c r="BB177" s="100"/>
      <c r="BC177" s="100"/>
    </row>
    <row r="178" spans="17:55" x14ac:dyDescent="0.35">
      <c r="Q178" s="100"/>
      <c r="R178" s="100"/>
      <c r="S178" s="100"/>
      <c r="T178" s="100"/>
      <c r="U178" s="100"/>
      <c r="V178" s="100"/>
      <c r="W178" s="100"/>
      <c r="X178" s="100"/>
      <c r="Y178" s="100"/>
      <c r="Z178" s="100"/>
      <c r="AA178" s="100"/>
      <c r="AB178" s="100"/>
      <c r="AC178" s="100"/>
      <c r="AD178" s="100"/>
      <c r="AE178" s="100"/>
      <c r="AF178" s="101"/>
      <c r="AG178" s="101"/>
      <c r="AH178" s="101"/>
      <c r="AI178" s="101"/>
      <c r="AJ178" s="101"/>
      <c r="AK178" s="101"/>
      <c r="AL178" s="101"/>
      <c r="AM178" s="101"/>
      <c r="AN178" s="101"/>
      <c r="AO178" s="101"/>
      <c r="AP178" s="101"/>
      <c r="AQ178" s="101"/>
      <c r="AR178" s="100"/>
      <c r="AS178" s="100"/>
      <c r="AT178" s="100"/>
      <c r="AU178" s="100"/>
      <c r="AV178" s="100"/>
      <c r="AW178" s="100"/>
      <c r="AX178" s="100"/>
      <c r="AY178" s="100"/>
      <c r="AZ178" s="100"/>
      <c r="BA178" s="100"/>
      <c r="BB178" s="100"/>
      <c r="BC178" s="100"/>
    </row>
    <row r="179" spans="17:55" x14ac:dyDescent="0.35">
      <c r="Q179" s="100"/>
      <c r="R179" s="100"/>
      <c r="S179" s="100"/>
      <c r="T179" s="100"/>
      <c r="U179" s="100"/>
      <c r="V179" s="100"/>
      <c r="W179" s="100"/>
      <c r="X179" s="100"/>
      <c r="Y179" s="100"/>
      <c r="Z179" s="100"/>
      <c r="AA179" s="100"/>
      <c r="AB179" s="100"/>
      <c r="AC179" s="100"/>
      <c r="AD179" s="100"/>
      <c r="AE179" s="100"/>
      <c r="AF179" s="101"/>
      <c r="AG179" s="101"/>
      <c r="AH179" s="101"/>
      <c r="AI179" s="101"/>
      <c r="AJ179" s="101"/>
      <c r="AK179" s="101"/>
      <c r="AL179" s="101"/>
      <c r="AM179" s="101"/>
      <c r="AN179" s="101"/>
      <c r="AO179" s="101"/>
      <c r="AP179" s="101"/>
      <c r="AQ179" s="101"/>
      <c r="AR179" s="100"/>
      <c r="AS179" s="100"/>
      <c r="AT179" s="100"/>
      <c r="AU179" s="100"/>
      <c r="AV179" s="100"/>
      <c r="AW179" s="100"/>
      <c r="AX179" s="100"/>
      <c r="AY179" s="100"/>
      <c r="AZ179" s="100"/>
      <c r="BA179" s="100"/>
      <c r="BB179" s="100"/>
      <c r="BC179" s="100"/>
    </row>
    <row r="180" spans="17:55" x14ac:dyDescent="0.35">
      <c r="Q180" s="100"/>
      <c r="R180" s="100"/>
      <c r="S180" s="100"/>
      <c r="T180" s="100"/>
      <c r="U180" s="100"/>
      <c r="V180" s="100"/>
      <c r="W180" s="100"/>
      <c r="X180" s="100"/>
      <c r="Y180" s="100"/>
      <c r="Z180" s="100"/>
      <c r="AA180" s="100"/>
      <c r="AB180" s="100"/>
      <c r="AC180" s="100"/>
      <c r="AD180" s="100"/>
      <c r="AE180" s="100"/>
      <c r="AF180" s="101"/>
      <c r="AG180" s="101"/>
      <c r="AH180" s="101"/>
      <c r="AI180" s="101"/>
      <c r="AJ180" s="101"/>
      <c r="AK180" s="101"/>
      <c r="AL180" s="101"/>
      <c r="AM180" s="101"/>
      <c r="AN180" s="101"/>
      <c r="AO180" s="101"/>
      <c r="AP180" s="101"/>
      <c r="AQ180" s="101"/>
      <c r="AR180" s="100"/>
      <c r="AS180" s="100"/>
      <c r="AT180" s="100"/>
      <c r="AU180" s="100"/>
      <c r="AV180" s="100"/>
      <c r="AW180" s="100"/>
      <c r="AX180" s="100"/>
      <c r="AY180" s="100"/>
      <c r="AZ180" s="100"/>
      <c r="BA180" s="100"/>
      <c r="BB180" s="100"/>
      <c r="BC180" s="100"/>
    </row>
    <row r="181" spans="17:55" x14ac:dyDescent="0.35">
      <c r="Q181" s="100"/>
      <c r="R181" s="100"/>
      <c r="S181" s="100"/>
      <c r="T181" s="100"/>
      <c r="U181" s="100"/>
      <c r="V181" s="100"/>
      <c r="W181" s="100"/>
      <c r="X181" s="100"/>
      <c r="Y181" s="100"/>
      <c r="Z181" s="100"/>
      <c r="AA181" s="100"/>
      <c r="AB181" s="100"/>
      <c r="AC181" s="100"/>
      <c r="AD181" s="100"/>
      <c r="AE181" s="100"/>
      <c r="AF181" s="101"/>
      <c r="AG181" s="101"/>
      <c r="AH181" s="101"/>
      <c r="AI181" s="101"/>
      <c r="AJ181" s="101"/>
      <c r="AK181" s="101"/>
      <c r="AL181" s="101"/>
      <c r="AM181" s="101"/>
      <c r="AN181" s="101"/>
      <c r="AO181" s="101"/>
      <c r="AP181" s="101"/>
      <c r="AQ181" s="101"/>
      <c r="AR181" s="100"/>
      <c r="AS181" s="100"/>
      <c r="AT181" s="100"/>
      <c r="AU181" s="100"/>
      <c r="AV181" s="100"/>
      <c r="AW181" s="100"/>
      <c r="AX181" s="100"/>
      <c r="AY181" s="100"/>
      <c r="AZ181" s="100"/>
      <c r="BA181" s="100"/>
      <c r="BB181" s="100"/>
      <c r="BC181" s="100"/>
    </row>
    <row r="182" spans="17:55" x14ac:dyDescent="0.35">
      <c r="Q182" s="100"/>
      <c r="R182" s="100"/>
      <c r="S182" s="100"/>
      <c r="T182" s="100"/>
      <c r="U182" s="100"/>
      <c r="V182" s="100"/>
      <c r="W182" s="100"/>
      <c r="X182" s="100"/>
      <c r="Y182" s="100"/>
      <c r="Z182" s="100"/>
      <c r="AA182" s="100"/>
      <c r="AB182" s="100"/>
      <c r="AC182" s="100"/>
      <c r="AD182" s="100"/>
      <c r="AE182" s="100"/>
      <c r="AF182" s="101"/>
      <c r="AG182" s="101"/>
      <c r="AH182" s="101"/>
      <c r="AI182" s="101"/>
      <c r="AJ182" s="101"/>
      <c r="AK182" s="101"/>
      <c r="AL182" s="101"/>
      <c r="AM182" s="101"/>
      <c r="AN182" s="101"/>
      <c r="AO182" s="101"/>
      <c r="AP182" s="101"/>
      <c r="AQ182" s="101"/>
      <c r="AR182" s="100"/>
      <c r="AS182" s="100"/>
      <c r="AT182" s="100"/>
      <c r="AU182" s="100"/>
      <c r="AV182" s="100"/>
      <c r="AW182" s="100"/>
      <c r="AX182" s="100"/>
      <c r="AY182" s="100"/>
      <c r="AZ182" s="100"/>
      <c r="BA182" s="100"/>
      <c r="BB182" s="100"/>
      <c r="BC182" s="100"/>
    </row>
    <row r="183" spans="17:55" x14ac:dyDescent="0.35">
      <c r="Q183" s="100"/>
      <c r="R183" s="100"/>
      <c r="S183" s="100"/>
      <c r="T183" s="100"/>
      <c r="U183" s="100"/>
      <c r="V183" s="100"/>
      <c r="W183" s="100"/>
      <c r="X183" s="100"/>
      <c r="Y183" s="100"/>
      <c r="Z183" s="100"/>
      <c r="AA183" s="100"/>
      <c r="AB183" s="100"/>
      <c r="AC183" s="100"/>
      <c r="AD183" s="100"/>
      <c r="AE183" s="100"/>
      <c r="AF183" s="101"/>
      <c r="AG183" s="101"/>
      <c r="AH183" s="101"/>
      <c r="AI183" s="101"/>
      <c r="AJ183" s="101"/>
      <c r="AK183" s="101"/>
      <c r="AL183" s="101"/>
      <c r="AM183" s="101"/>
      <c r="AN183" s="101"/>
      <c r="AO183" s="101"/>
      <c r="AP183" s="101"/>
      <c r="AQ183" s="101"/>
      <c r="AR183" s="100"/>
      <c r="AS183" s="100"/>
      <c r="AT183" s="100"/>
      <c r="AU183" s="100"/>
      <c r="AV183" s="100"/>
      <c r="AW183" s="100"/>
      <c r="AX183" s="100"/>
      <c r="AY183" s="100"/>
      <c r="AZ183" s="100"/>
      <c r="BA183" s="100"/>
      <c r="BB183" s="100"/>
      <c r="BC183" s="100"/>
    </row>
    <row r="184" spans="17:55" x14ac:dyDescent="0.35">
      <c r="Q184" s="100"/>
      <c r="R184" s="100"/>
      <c r="S184" s="100"/>
      <c r="T184" s="100"/>
      <c r="U184" s="100"/>
      <c r="V184" s="100"/>
      <c r="W184" s="100"/>
      <c r="X184" s="100"/>
      <c r="Y184" s="100"/>
      <c r="Z184" s="100"/>
      <c r="AA184" s="100"/>
      <c r="AB184" s="100"/>
      <c r="AC184" s="100"/>
      <c r="AD184" s="100"/>
      <c r="AE184" s="100"/>
      <c r="AF184" s="101"/>
      <c r="AG184" s="101"/>
      <c r="AH184" s="101"/>
      <c r="AI184" s="101"/>
      <c r="AJ184" s="101"/>
      <c r="AK184" s="101"/>
      <c r="AL184" s="101"/>
      <c r="AM184" s="101"/>
      <c r="AN184" s="101"/>
      <c r="AO184" s="101"/>
      <c r="AP184" s="101"/>
      <c r="AQ184" s="101"/>
      <c r="AR184" s="100"/>
      <c r="AS184" s="100"/>
      <c r="AT184" s="100"/>
      <c r="AU184" s="100"/>
      <c r="AV184" s="100"/>
      <c r="AW184" s="100"/>
      <c r="AX184" s="100"/>
      <c r="AY184" s="100"/>
      <c r="AZ184" s="100"/>
      <c r="BA184" s="100"/>
      <c r="BB184" s="100"/>
      <c r="BC184" s="100"/>
    </row>
    <row r="185" spans="17:55" x14ac:dyDescent="0.35">
      <c r="Q185" s="100"/>
      <c r="R185" s="100"/>
      <c r="S185" s="100"/>
      <c r="T185" s="100"/>
      <c r="U185" s="100"/>
      <c r="V185" s="100"/>
      <c r="W185" s="100"/>
      <c r="X185" s="100"/>
      <c r="Y185" s="100"/>
      <c r="Z185" s="100"/>
      <c r="AA185" s="100"/>
      <c r="AB185" s="100"/>
      <c r="AC185" s="100"/>
      <c r="AD185" s="100"/>
      <c r="AE185" s="100"/>
      <c r="AF185" s="101"/>
      <c r="AG185" s="101"/>
      <c r="AH185" s="101"/>
      <c r="AI185" s="101"/>
      <c r="AJ185" s="101"/>
      <c r="AK185" s="101"/>
      <c r="AL185" s="101"/>
      <c r="AM185" s="101"/>
      <c r="AN185" s="101"/>
      <c r="AO185" s="101"/>
      <c r="AP185" s="101"/>
      <c r="AQ185" s="101"/>
      <c r="AR185" s="100"/>
      <c r="AS185" s="100"/>
      <c r="AT185" s="100"/>
      <c r="AU185" s="100"/>
      <c r="AV185" s="100"/>
      <c r="AW185" s="100"/>
      <c r="AX185" s="100"/>
      <c r="AY185" s="100"/>
      <c r="AZ185" s="100"/>
      <c r="BA185" s="100"/>
      <c r="BB185" s="100"/>
      <c r="BC185" s="100"/>
    </row>
    <row r="186" spans="17:55" x14ac:dyDescent="0.35">
      <c r="Q186" s="100"/>
      <c r="R186" s="100"/>
      <c r="S186" s="100"/>
      <c r="T186" s="100"/>
      <c r="U186" s="100"/>
      <c r="V186" s="100"/>
      <c r="W186" s="100"/>
      <c r="X186" s="100"/>
      <c r="Y186" s="100"/>
      <c r="Z186" s="100"/>
      <c r="AA186" s="100"/>
      <c r="AB186" s="100"/>
      <c r="AC186" s="100"/>
      <c r="AD186" s="100"/>
      <c r="AE186" s="100"/>
      <c r="AF186" s="101"/>
      <c r="AG186" s="101"/>
      <c r="AH186" s="101"/>
      <c r="AI186" s="101"/>
      <c r="AJ186" s="101"/>
      <c r="AK186" s="101"/>
      <c r="AL186" s="101"/>
      <c r="AM186" s="101"/>
      <c r="AN186" s="101"/>
      <c r="AO186" s="101"/>
      <c r="AP186" s="101"/>
      <c r="AQ186" s="101"/>
      <c r="AR186" s="100"/>
      <c r="AS186" s="100"/>
      <c r="AT186" s="100"/>
      <c r="AU186" s="100"/>
      <c r="AV186" s="100"/>
      <c r="AW186" s="100"/>
      <c r="AX186" s="100"/>
      <c r="AY186" s="100"/>
      <c r="AZ186" s="100"/>
      <c r="BA186" s="100"/>
      <c r="BB186" s="100"/>
      <c r="BC186" s="100"/>
    </row>
    <row r="187" spans="17:55" x14ac:dyDescent="0.35">
      <c r="Q187" s="100"/>
      <c r="R187" s="100"/>
      <c r="S187" s="100"/>
      <c r="T187" s="100"/>
      <c r="U187" s="100"/>
      <c r="V187" s="100"/>
      <c r="W187" s="100"/>
      <c r="X187" s="100"/>
      <c r="Y187" s="100"/>
      <c r="Z187" s="100"/>
      <c r="AA187" s="100"/>
      <c r="AB187" s="100"/>
      <c r="AC187" s="100"/>
      <c r="AD187" s="100"/>
      <c r="AE187" s="100"/>
      <c r="AF187" s="101"/>
      <c r="AG187" s="101"/>
      <c r="AH187" s="101"/>
      <c r="AI187" s="101"/>
      <c r="AJ187" s="101"/>
      <c r="AK187" s="101"/>
      <c r="AL187" s="101"/>
      <c r="AM187" s="101"/>
      <c r="AN187" s="101"/>
      <c r="AO187" s="101"/>
      <c r="AP187" s="101"/>
      <c r="AQ187" s="101"/>
      <c r="AR187" s="100"/>
      <c r="AS187" s="100"/>
      <c r="AT187" s="100"/>
      <c r="AU187" s="100"/>
      <c r="AV187" s="100"/>
      <c r="AW187" s="100"/>
      <c r="AX187" s="100"/>
      <c r="AY187" s="100"/>
      <c r="AZ187" s="100"/>
      <c r="BA187" s="100"/>
      <c r="BB187" s="100"/>
      <c r="BC187" s="100"/>
    </row>
    <row r="188" spans="17:55" x14ac:dyDescent="0.35">
      <c r="Q188" s="100"/>
      <c r="R188" s="100"/>
      <c r="S188" s="100"/>
      <c r="T188" s="100"/>
      <c r="U188" s="100"/>
      <c r="V188" s="100"/>
      <c r="W188" s="100"/>
      <c r="X188" s="100"/>
      <c r="Y188" s="100"/>
      <c r="Z188" s="100"/>
      <c r="AA188" s="100"/>
      <c r="AB188" s="100"/>
      <c r="AC188" s="100"/>
      <c r="AD188" s="100"/>
      <c r="AE188" s="100"/>
      <c r="AF188" s="101"/>
      <c r="AG188" s="101"/>
      <c r="AH188" s="101"/>
      <c r="AI188" s="101"/>
      <c r="AJ188" s="101"/>
      <c r="AK188" s="101"/>
      <c r="AL188" s="101"/>
      <c r="AM188" s="101"/>
      <c r="AN188" s="101"/>
      <c r="AO188" s="101"/>
      <c r="AP188" s="101"/>
      <c r="AQ188" s="101"/>
      <c r="AR188" s="100"/>
      <c r="AS188" s="100"/>
      <c r="AT188" s="100"/>
      <c r="AU188" s="100"/>
      <c r="AV188" s="100"/>
      <c r="AW188" s="100"/>
      <c r="AX188" s="100"/>
      <c r="AY188" s="100"/>
      <c r="AZ188" s="100"/>
      <c r="BA188" s="100"/>
      <c r="BB188" s="100"/>
      <c r="BC188" s="100"/>
    </row>
    <row r="189" spans="17:55" x14ac:dyDescent="0.35">
      <c r="Q189" s="100"/>
      <c r="R189" s="100"/>
      <c r="S189" s="100"/>
      <c r="T189" s="100"/>
      <c r="U189" s="100"/>
      <c r="V189" s="100"/>
      <c r="W189" s="100"/>
      <c r="X189" s="100"/>
      <c r="Y189" s="100"/>
      <c r="Z189" s="100"/>
      <c r="AA189" s="100"/>
      <c r="AB189" s="100"/>
      <c r="AC189" s="100"/>
      <c r="AD189" s="100"/>
      <c r="AE189" s="100"/>
      <c r="AF189" s="101"/>
      <c r="AG189" s="101"/>
      <c r="AH189" s="101"/>
      <c r="AI189" s="101"/>
      <c r="AJ189" s="101"/>
      <c r="AK189" s="101"/>
      <c r="AL189" s="101"/>
      <c r="AM189" s="101"/>
      <c r="AN189" s="101"/>
      <c r="AO189" s="101"/>
      <c r="AP189" s="101"/>
      <c r="AQ189" s="101"/>
      <c r="AR189" s="100"/>
      <c r="AS189" s="100"/>
      <c r="AT189" s="100"/>
      <c r="AU189" s="100"/>
      <c r="AV189" s="100"/>
      <c r="AW189" s="100"/>
      <c r="AX189" s="100"/>
      <c r="AY189" s="100"/>
      <c r="AZ189" s="100"/>
      <c r="BA189" s="100"/>
      <c r="BB189" s="100"/>
      <c r="BC189" s="100"/>
    </row>
    <row r="190" spans="17:55" x14ac:dyDescent="0.35">
      <c r="Q190" s="100"/>
      <c r="R190" s="100"/>
      <c r="S190" s="100"/>
      <c r="T190" s="100"/>
      <c r="U190" s="100"/>
      <c r="V190" s="100"/>
      <c r="W190" s="100"/>
      <c r="X190" s="100"/>
      <c r="Y190" s="100"/>
      <c r="Z190" s="100"/>
      <c r="AA190" s="100"/>
      <c r="AB190" s="100"/>
      <c r="AC190" s="100"/>
      <c r="AD190" s="100"/>
      <c r="AE190" s="100"/>
      <c r="AF190" s="101"/>
      <c r="AG190" s="101"/>
      <c r="AH190" s="101"/>
      <c r="AI190" s="101"/>
      <c r="AJ190" s="101"/>
      <c r="AK190" s="101"/>
      <c r="AL190" s="101"/>
      <c r="AM190" s="101"/>
      <c r="AN190" s="101"/>
      <c r="AO190" s="101"/>
      <c r="AP190" s="101"/>
      <c r="AQ190" s="101"/>
      <c r="AR190" s="100"/>
      <c r="AS190" s="100"/>
      <c r="AT190" s="100"/>
      <c r="AU190" s="100"/>
      <c r="AV190" s="100"/>
      <c r="AW190" s="100"/>
      <c r="AX190" s="100"/>
      <c r="AY190" s="100"/>
      <c r="AZ190" s="100"/>
      <c r="BA190" s="100"/>
      <c r="BB190" s="100"/>
      <c r="BC190" s="100"/>
    </row>
    <row r="191" spans="17:55" x14ac:dyDescent="0.35">
      <c r="Q191" s="100"/>
      <c r="R191" s="100"/>
      <c r="S191" s="100"/>
      <c r="T191" s="100"/>
      <c r="U191" s="100"/>
      <c r="V191" s="100"/>
      <c r="W191" s="100"/>
      <c r="X191" s="100"/>
      <c r="Y191" s="100"/>
      <c r="Z191" s="100"/>
      <c r="AA191" s="100"/>
      <c r="AB191" s="100"/>
      <c r="AC191" s="100"/>
      <c r="AD191" s="100"/>
      <c r="AE191" s="100"/>
      <c r="AF191" s="101"/>
      <c r="AG191" s="101"/>
      <c r="AH191" s="101"/>
      <c r="AI191" s="101"/>
      <c r="AJ191" s="101"/>
      <c r="AK191" s="101"/>
      <c r="AL191" s="101"/>
      <c r="AM191" s="101"/>
      <c r="AN191" s="101"/>
      <c r="AO191" s="101"/>
      <c r="AP191" s="101"/>
      <c r="AQ191" s="101"/>
      <c r="AR191" s="100"/>
      <c r="AS191" s="100"/>
      <c r="AT191" s="100"/>
      <c r="AU191" s="100"/>
      <c r="AV191" s="100"/>
      <c r="AW191" s="100"/>
      <c r="AX191" s="100"/>
      <c r="AY191" s="100"/>
      <c r="AZ191" s="100"/>
      <c r="BA191" s="100"/>
      <c r="BB191" s="100"/>
      <c r="BC191" s="100"/>
    </row>
    <row r="192" spans="17:55" x14ac:dyDescent="0.35">
      <c r="Q192" s="100"/>
      <c r="R192" s="100"/>
      <c r="S192" s="100"/>
      <c r="T192" s="100"/>
      <c r="U192" s="100"/>
      <c r="V192" s="100"/>
      <c r="W192" s="100"/>
      <c r="X192" s="100"/>
      <c r="Y192" s="100"/>
      <c r="Z192" s="100"/>
      <c r="AA192" s="100"/>
      <c r="AB192" s="100"/>
      <c r="AC192" s="100"/>
      <c r="AD192" s="100"/>
      <c r="AE192" s="100"/>
      <c r="AF192" s="101"/>
      <c r="AG192" s="101"/>
      <c r="AH192" s="101"/>
      <c r="AI192" s="101"/>
      <c r="AJ192" s="101"/>
      <c r="AK192" s="101"/>
      <c r="AL192" s="101"/>
      <c r="AM192" s="101"/>
      <c r="AN192" s="101"/>
      <c r="AO192" s="101"/>
      <c r="AP192" s="101"/>
      <c r="AQ192" s="101"/>
      <c r="AR192" s="100"/>
      <c r="AS192" s="100"/>
      <c r="AT192" s="100"/>
      <c r="AU192" s="100"/>
      <c r="AV192" s="100"/>
      <c r="AW192" s="100"/>
      <c r="AX192" s="100"/>
      <c r="AY192" s="100"/>
      <c r="AZ192" s="100"/>
      <c r="BA192" s="100"/>
      <c r="BB192" s="100"/>
      <c r="BC192" s="100"/>
    </row>
    <row r="193" spans="17:55" x14ac:dyDescent="0.35">
      <c r="Q193" s="100"/>
      <c r="R193" s="100"/>
      <c r="S193" s="100"/>
      <c r="T193" s="100"/>
      <c r="U193" s="100"/>
      <c r="V193" s="100"/>
      <c r="W193" s="100"/>
      <c r="X193" s="100"/>
      <c r="Y193" s="100"/>
      <c r="Z193" s="100"/>
      <c r="AA193" s="100"/>
      <c r="AB193" s="100"/>
      <c r="AC193" s="100"/>
      <c r="AD193" s="100"/>
      <c r="AE193" s="100"/>
      <c r="AF193" s="101"/>
      <c r="AG193" s="101"/>
      <c r="AH193" s="101"/>
      <c r="AI193" s="101"/>
      <c r="AJ193" s="101"/>
      <c r="AK193" s="101"/>
      <c r="AL193" s="101"/>
      <c r="AM193" s="101"/>
      <c r="AN193" s="101"/>
      <c r="AO193" s="101"/>
      <c r="AP193" s="101"/>
      <c r="AQ193" s="101"/>
      <c r="AR193" s="100"/>
      <c r="AS193" s="100"/>
      <c r="AT193" s="100"/>
      <c r="AU193" s="100"/>
      <c r="AV193" s="100"/>
      <c r="AW193" s="100"/>
      <c r="AX193" s="100"/>
      <c r="AY193" s="100"/>
      <c r="AZ193" s="100"/>
      <c r="BA193" s="100"/>
      <c r="BB193" s="100"/>
      <c r="BC193" s="100"/>
    </row>
    <row r="194" spans="17:55" x14ac:dyDescent="0.35">
      <c r="Q194" s="100"/>
      <c r="R194" s="100"/>
      <c r="S194" s="100"/>
      <c r="T194" s="100"/>
      <c r="U194" s="100"/>
      <c r="V194" s="100"/>
      <c r="W194" s="100"/>
      <c r="X194" s="100"/>
      <c r="Y194" s="100"/>
      <c r="Z194" s="100"/>
      <c r="AA194" s="100"/>
      <c r="AB194" s="100"/>
      <c r="AC194" s="100"/>
      <c r="AD194" s="100"/>
      <c r="AE194" s="100"/>
      <c r="AF194" s="101"/>
      <c r="AG194" s="101"/>
      <c r="AH194" s="101"/>
      <c r="AI194" s="101"/>
      <c r="AJ194" s="101"/>
      <c r="AK194" s="101"/>
      <c r="AL194" s="101"/>
      <c r="AM194" s="101"/>
      <c r="AN194" s="101"/>
      <c r="AO194" s="101"/>
      <c r="AP194" s="101"/>
      <c r="AQ194" s="101"/>
      <c r="AR194" s="100"/>
      <c r="AS194" s="100"/>
      <c r="AT194" s="100"/>
      <c r="AU194" s="100"/>
      <c r="AV194" s="100"/>
      <c r="AW194" s="100"/>
      <c r="AX194" s="100"/>
      <c r="AY194" s="100"/>
      <c r="AZ194" s="100"/>
      <c r="BA194" s="100"/>
      <c r="BB194" s="100"/>
      <c r="BC194" s="100"/>
    </row>
    <row r="195" spans="17:55" x14ac:dyDescent="0.35">
      <c r="Q195" s="100"/>
      <c r="R195" s="100"/>
      <c r="S195" s="100"/>
      <c r="T195" s="100"/>
      <c r="U195" s="100"/>
      <c r="V195" s="100"/>
      <c r="W195" s="100"/>
      <c r="X195" s="100"/>
      <c r="Y195" s="100"/>
      <c r="Z195" s="100"/>
      <c r="AA195" s="100"/>
      <c r="AB195" s="100"/>
      <c r="AC195" s="100"/>
      <c r="AD195" s="100"/>
      <c r="AE195" s="100"/>
      <c r="AF195" s="101"/>
      <c r="AG195" s="101"/>
      <c r="AH195" s="101"/>
      <c r="AI195" s="101"/>
      <c r="AJ195" s="101"/>
      <c r="AK195" s="101"/>
      <c r="AL195" s="101"/>
      <c r="AM195" s="101"/>
      <c r="AN195" s="101"/>
      <c r="AO195" s="101"/>
      <c r="AP195" s="101"/>
      <c r="AQ195" s="101"/>
      <c r="AR195" s="100"/>
      <c r="AS195" s="100"/>
      <c r="AT195" s="100"/>
      <c r="AU195" s="100"/>
      <c r="AV195" s="100"/>
      <c r="AW195" s="100"/>
      <c r="AX195" s="100"/>
      <c r="AY195" s="100"/>
      <c r="AZ195" s="100"/>
      <c r="BA195" s="100"/>
      <c r="BB195" s="100"/>
      <c r="BC195" s="100"/>
    </row>
    <row r="196" spans="17:55" x14ac:dyDescent="0.35">
      <c r="Q196" s="100"/>
      <c r="R196" s="100"/>
      <c r="S196" s="100"/>
      <c r="T196" s="100"/>
      <c r="U196" s="100"/>
      <c r="V196" s="100"/>
      <c r="W196" s="100"/>
      <c r="X196" s="100"/>
      <c r="Y196" s="100"/>
      <c r="Z196" s="100"/>
      <c r="AA196" s="100"/>
      <c r="AB196" s="100"/>
      <c r="AC196" s="100"/>
      <c r="AD196" s="100"/>
      <c r="AE196" s="100"/>
      <c r="AF196" s="101"/>
      <c r="AG196" s="101"/>
      <c r="AH196" s="101"/>
      <c r="AI196" s="101"/>
      <c r="AJ196" s="101"/>
      <c r="AK196" s="101"/>
      <c r="AL196" s="101"/>
      <c r="AM196" s="101"/>
      <c r="AN196" s="101"/>
      <c r="AO196" s="101"/>
      <c r="AP196" s="101"/>
      <c r="AQ196" s="101"/>
      <c r="AR196" s="100"/>
      <c r="AS196" s="100"/>
      <c r="AT196" s="100"/>
      <c r="AU196" s="100"/>
      <c r="AV196" s="100"/>
      <c r="AW196" s="100"/>
      <c r="AX196" s="100"/>
      <c r="AY196" s="100"/>
      <c r="AZ196" s="100"/>
      <c r="BA196" s="100"/>
      <c r="BB196" s="100"/>
      <c r="BC196" s="100"/>
    </row>
    <row r="197" spans="17:55" x14ac:dyDescent="0.35">
      <c r="Q197" s="100"/>
      <c r="R197" s="100"/>
      <c r="S197" s="100"/>
      <c r="T197" s="100"/>
      <c r="U197" s="100"/>
      <c r="V197" s="100"/>
      <c r="W197" s="100"/>
      <c r="X197" s="100"/>
      <c r="Y197" s="100"/>
      <c r="Z197" s="100"/>
      <c r="AA197" s="100"/>
      <c r="AB197" s="100"/>
      <c r="AC197" s="100"/>
      <c r="AD197" s="100"/>
      <c r="AE197" s="100"/>
      <c r="AF197" s="101"/>
      <c r="AG197" s="101"/>
      <c r="AH197" s="101"/>
      <c r="AI197" s="101"/>
      <c r="AJ197" s="101"/>
      <c r="AK197" s="101"/>
      <c r="AL197" s="101"/>
      <c r="AM197" s="101"/>
      <c r="AN197" s="101"/>
      <c r="AO197" s="101"/>
      <c r="AP197" s="101"/>
      <c r="AQ197" s="101"/>
      <c r="AR197" s="100"/>
      <c r="AS197" s="100"/>
      <c r="AT197" s="100"/>
      <c r="AU197" s="100"/>
      <c r="AV197" s="100"/>
      <c r="AW197" s="100"/>
      <c r="AX197" s="100"/>
      <c r="AY197" s="100"/>
      <c r="AZ197" s="100"/>
      <c r="BA197" s="100"/>
      <c r="BB197" s="100"/>
      <c r="BC197" s="100"/>
    </row>
    <row r="198" spans="17:55" x14ac:dyDescent="0.35">
      <c r="Q198" s="100"/>
      <c r="R198" s="100"/>
      <c r="S198" s="100"/>
      <c r="T198" s="100"/>
      <c r="U198" s="100"/>
      <c r="V198" s="100"/>
      <c r="W198" s="100"/>
      <c r="X198" s="100"/>
      <c r="Y198" s="100"/>
      <c r="Z198" s="100"/>
      <c r="AA198" s="100"/>
      <c r="AB198" s="100"/>
      <c r="AC198" s="100"/>
      <c r="AD198" s="100"/>
      <c r="AE198" s="100"/>
      <c r="AF198" s="101"/>
      <c r="AG198" s="101"/>
      <c r="AH198" s="101"/>
      <c r="AI198" s="101"/>
      <c r="AJ198" s="101"/>
      <c r="AK198" s="101"/>
      <c r="AL198" s="101"/>
      <c r="AM198" s="101"/>
      <c r="AN198" s="101"/>
      <c r="AO198" s="101"/>
      <c r="AP198" s="101"/>
      <c r="AQ198" s="101"/>
      <c r="AR198" s="100"/>
      <c r="AS198" s="100"/>
      <c r="AT198" s="100"/>
      <c r="AU198" s="100"/>
      <c r="AV198" s="100"/>
      <c r="AW198" s="100"/>
      <c r="AX198" s="100"/>
      <c r="AY198" s="100"/>
      <c r="AZ198" s="100"/>
      <c r="BA198" s="100"/>
      <c r="BB198" s="100"/>
      <c r="BC198" s="100"/>
    </row>
    <row r="199" spans="17:55" x14ac:dyDescent="0.35">
      <c r="Q199" s="100"/>
      <c r="R199" s="100"/>
      <c r="S199" s="100"/>
      <c r="T199" s="100"/>
      <c r="U199" s="100"/>
      <c r="V199" s="100"/>
      <c r="W199" s="100"/>
      <c r="X199" s="100"/>
      <c r="Y199" s="100"/>
      <c r="Z199" s="100"/>
      <c r="AA199" s="100"/>
      <c r="AB199" s="100"/>
      <c r="AC199" s="100"/>
      <c r="AD199" s="100"/>
      <c r="AE199" s="100"/>
      <c r="AF199" s="101"/>
      <c r="AG199" s="101"/>
      <c r="AH199" s="101"/>
      <c r="AI199" s="101"/>
      <c r="AJ199" s="101"/>
      <c r="AK199" s="101"/>
      <c r="AL199" s="101"/>
      <c r="AM199" s="101"/>
      <c r="AN199" s="101"/>
      <c r="AO199" s="101"/>
      <c r="AP199" s="101"/>
      <c r="AQ199" s="101"/>
      <c r="AR199" s="100"/>
      <c r="AS199" s="100"/>
      <c r="AT199" s="100"/>
      <c r="AU199" s="100"/>
      <c r="AV199" s="100"/>
      <c r="AW199" s="100"/>
      <c r="AX199" s="100"/>
      <c r="AY199" s="100"/>
      <c r="AZ199" s="100"/>
      <c r="BA199" s="100"/>
      <c r="BB199" s="100"/>
      <c r="BC199" s="100"/>
    </row>
    <row r="200" spans="17:55" x14ac:dyDescent="0.35">
      <c r="Q200" s="100"/>
      <c r="R200" s="100"/>
      <c r="S200" s="100"/>
      <c r="T200" s="100"/>
      <c r="U200" s="100"/>
      <c r="V200" s="100"/>
      <c r="W200" s="100"/>
      <c r="X200" s="100"/>
      <c r="Y200" s="100"/>
      <c r="Z200" s="100"/>
      <c r="AA200" s="100"/>
      <c r="AB200" s="100"/>
      <c r="AC200" s="100"/>
      <c r="AD200" s="100"/>
      <c r="AE200" s="100"/>
      <c r="AF200" s="101"/>
      <c r="AG200" s="101"/>
      <c r="AH200" s="101"/>
      <c r="AI200" s="101"/>
      <c r="AJ200" s="101"/>
      <c r="AK200" s="101"/>
      <c r="AL200" s="101"/>
      <c r="AM200" s="101"/>
      <c r="AN200" s="101"/>
      <c r="AO200" s="101"/>
      <c r="AP200" s="101"/>
      <c r="AQ200" s="101"/>
      <c r="AR200" s="100"/>
      <c r="AS200" s="100"/>
      <c r="AT200" s="100"/>
      <c r="AU200" s="100"/>
      <c r="AV200" s="100"/>
      <c r="AW200" s="100"/>
      <c r="AX200" s="100"/>
      <c r="AY200" s="100"/>
      <c r="AZ200" s="100"/>
      <c r="BA200" s="100"/>
      <c r="BB200" s="100"/>
      <c r="BC200" s="100"/>
    </row>
    <row r="201" spans="17:55" x14ac:dyDescent="0.35">
      <c r="Q201" s="100"/>
      <c r="R201" s="100"/>
      <c r="S201" s="100"/>
      <c r="T201" s="100"/>
      <c r="U201" s="100"/>
      <c r="V201" s="100"/>
      <c r="W201" s="100"/>
      <c r="X201" s="100"/>
      <c r="Y201" s="100"/>
      <c r="Z201" s="100"/>
      <c r="AA201" s="100"/>
      <c r="AB201" s="100"/>
      <c r="AC201" s="100"/>
      <c r="AD201" s="100"/>
      <c r="AE201" s="100"/>
      <c r="AF201" s="101"/>
      <c r="AG201" s="101"/>
      <c r="AH201" s="101"/>
      <c r="AI201" s="101"/>
      <c r="AJ201" s="101"/>
      <c r="AK201" s="101"/>
      <c r="AL201" s="101"/>
      <c r="AM201" s="101"/>
      <c r="AN201" s="101"/>
      <c r="AO201" s="101"/>
      <c r="AP201" s="101"/>
      <c r="AQ201" s="101"/>
      <c r="AR201" s="100"/>
      <c r="AS201" s="100"/>
      <c r="AT201" s="100"/>
      <c r="AU201" s="100"/>
      <c r="AV201" s="100"/>
      <c r="AW201" s="100"/>
      <c r="AX201" s="100"/>
      <c r="AY201" s="100"/>
      <c r="AZ201" s="100"/>
      <c r="BA201" s="100"/>
      <c r="BB201" s="100"/>
      <c r="BC201" s="100"/>
    </row>
    <row r="202" spans="17:55" x14ac:dyDescent="0.35">
      <c r="Q202" s="100"/>
      <c r="R202" s="100"/>
      <c r="S202" s="100"/>
      <c r="T202" s="100"/>
      <c r="U202" s="100"/>
      <c r="V202" s="100"/>
      <c r="W202" s="100"/>
      <c r="X202" s="100"/>
      <c r="Y202" s="100"/>
      <c r="Z202" s="100"/>
      <c r="AA202" s="100"/>
      <c r="AB202" s="100"/>
      <c r="AC202" s="100"/>
      <c r="AD202" s="100"/>
      <c r="AE202" s="100"/>
      <c r="AF202" s="101"/>
      <c r="AG202" s="101"/>
      <c r="AH202" s="101"/>
      <c r="AI202" s="101"/>
      <c r="AJ202" s="101"/>
      <c r="AK202" s="101"/>
      <c r="AL202" s="101"/>
      <c r="AM202" s="101"/>
      <c r="AN202" s="101"/>
      <c r="AO202" s="101"/>
      <c r="AP202" s="101"/>
      <c r="AQ202" s="101"/>
      <c r="AR202" s="100"/>
      <c r="AS202" s="100"/>
      <c r="AT202" s="100"/>
      <c r="AU202" s="100"/>
      <c r="AV202" s="100"/>
      <c r="AW202" s="100"/>
      <c r="AX202" s="100"/>
      <c r="AY202" s="100"/>
      <c r="AZ202" s="100"/>
      <c r="BA202" s="100"/>
      <c r="BB202" s="100"/>
      <c r="BC202" s="100"/>
    </row>
    <row r="203" spans="17:55" x14ac:dyDescent="0.35">
      <c r="Q203" s="100"/>
      <c r="R203" s="100"/>
      <c r="S203" s="100"/>
      <c r="T203" s="100"/>
      <c r="U203" s="100"/>
      <c r="V203" s="100"/>
      <c r="W203" s="100"/>
      <c r="X203" s="100"/>
      <c r="Y203" s="100"/>
      <c r="Z203" s="100"/>
      <c r="AA203" s="100"/>
      <c r="AB203" s="100"/>
      <c r="AC203" s="100"/>
      <c r="AD203" s="100"/>
      <c r="AE203" s="100"/>
      <c r="AF203" s="101"/>
      <c r="AG203" s="101"/>
      <c r="AH203" s="101"/>
      <c r="AI203" s="101"/>
      <c r="AJ203" s="101"/>
      <c r="AK203" s="101"/>
      <c r="AL203" s="101"/>
      <c r="AM203" s="101"/>
      <c r="AN203" s="101"/>
      <c r="AO203" s="101"/>
      <c r="AP203" s="101"/>
      <c r="AQ203" s="101"/>
      <c r="AR203" s="100"/>
      <c r="AS203" s="100"/>
      <c r="AT203" s="100"/>
      <c r="AU203" s="100"/>
      <c r="AV203" s="100"/>
      <c r="AW203" s="100"/>
      <c r="AX203" s="100"/>
      <c r="AY203" s="100"/>
      <c r="AZ203" s="100"/>
      <c r="BA203" s="100"/>
      <c r="BB203" s="100"/>
      <c r="BC203" s="100"/>
    </row>
    <row r="204" spans="17:55" x14ac:dyDescent="0.35">
      <c r="Q204" s="100"/>
      <c r="R204" s="100"/>
      <c r="S204" s="100"/>
      <c r="T204" s="100"/>
      <c r="U204" s="100"/>
      <c r="V204" s="100"/>
      <c r="W204" s="100"/>
      <c r="X204" s="100"/>
      <c r="Y204" s="100"/>
      <c r="Z204" s="100"/>
      <c r="AA204" s="100"/>
      <c r="AB204" s="100"/>
      <c r="AC204" s="100"/>
      <c r="AD204" s="100"/>
      <c r="AE204" s="100"/>
      <c r="AF204" s="101"/>
      <c r="AG204" s="101"/>
      <c r="AH204" s="101"/>
      <c r="AI204" s="101"/>
      <c r="AJ204" s="101"/>
      <c r="AK204" s="101"/>
      <c r="AL204" s="101"/>
      <c r="AM204" s="101"/>
      <c r="AN204" s="101"/>
      <c r="AO204" s="101"/>
      <c r="AP204" s="101"/>
      <c r="AQ204" s="101"/>
      <c r="AR204" s="100"/>
      <c r="AS204" s="100"/>
      <c r="AT204" s="100"/>
      <c r="AU204" s="100"/>
      <c r="AV204" s="100"/>
      <c r="AW204" s="100"/>
      <c r="AX204" s="100"/>
      <c r="AY204" s="100"/>
      <c r="AZ204" s="100"/>
      <c r="BA204" s="100"/>
      <c r="BB204" s="100"/>
      <c r="BC204" s="100"/>
    </row>
    <row r="205" spans="17:55" x14ac:dyDescent="0.35">
      <c r="Q205" s="100"/>
      <c r="R205" s="100"/>
      <c r="S205" s="100"/>
      <c r="T205" s="100"/>
      <c r="U205" s="100"/>
      <c r="V205" s="100"/>
      <c r="W205" s="100"/>
      <c r="X205" s="100"/>
      <c r="Y205" s="100"/>
      <c r="Z205" s="100"/>
      <c r="AA205" s="100"/>
      <c r="AB205" s="100"/>
      <c r="AC205" s="100"/>
      <c r="AD205" s="100"/>
      <c r="AE205" s="100"/>
      <c r="AF205" s="101"/>
      <c r="AG205" s="101"/>
      <c r="AH205" s="101"/>
      <c r="AI205" s="101"/>
      <c r="AJ205" s="101"/>
      <c r="AK205" s="101"/>
      <c r="AL205" s="101"/>
      <c r="AM205" s="101"/>
      <c r="AN205" s="101"/>
      <c r="AO205" s="101"/>
      <c r="AP205" s="101"/>
      <c r="AQ205" s="101"/>
      <c r="AR205" s="100"/>
      <c r="AS205" s="100"/>
      <c r="AT205" s="100"/>
      <c r="AU205" s="100"/>
      <c r="AV205" s="100"/>
      <c r="AW205" s="100"/>
      <c r="AX205" s="100"/>
      <c r="AY205" s="100"/>
      <c r="AZ205" s="100"/>
      <c r="BA205" s="100"/>
      <c r="BB205" s="100"/>
      <c r="BC205" s="100"/>
    </row>
    <row r="206" spans="17:55" x14ac:dyDescent="0.35">
      <c r="Q206" s="100"/>
      <c r="R206" s="100"/>
      <c r="S206" s="100"/>
      <c r="T206" s="100"/>
      <c r="U206" s="100"/>
      <c r="V206" s="100"/>
      <c r="W206" s="100"/>
      <c r="X206" s="100"/>
      <c r="Y206" s="100"/>
      <c r="Z206" s="100"/>
      <c r="AA206" s="100"/>
      <c r="AB206" s="100"/>
      <c r="AC206" s="100"/>
      <c r="AD206" s="100"/>
      <c r="AE206" s="100"/>
      <c r="AF206" s="101"/>
      <c r="AG206" s="101"/>
      <c r="AH206" s="101"/>
      <c r="AI206" s="101"/>
      <c r="AJ206" s="101"/>
      <c r="AK206" s="101"/>
      <c r="AL206" s="101"/>
      <c r="AM206" s="101"/>
      <c r="AN206" s="101"/>
      <c r="AO206" s="101"/>
      <c r="AP206" s="101"/>
      <c r="AQ206" s="101"/>
      <c r="AR206" s="100"/>
      <c r="AS206" s="100"/>
      <c r="AT206" s="100"/>
      <c r="AU206" s="100"/>
      <c r="AV206" s="100"/>
      <c r="AW206" s="100"/>
      <c r="AX206" s="100"/>
      <c r="AY206" s="100"/>
      <c r="AZ206" s="100"/>
      <c r="BA206" s="100"/>
      <c r="BB206" s="100"/>
      <c r="BC206" s="100"/>
    </row>
    <row r="207" spans="17:55" x14ac:dyDescent="0.35">
      <c r="Q207" s="100"/>
      <c r="R207" s="100"/>
      <c r="S207" s="100"/>
      <c r="T207" s="100"/>
      <c r="U207" s="100"/>
      <c r="V207" s="100"/>
      <c r="W207" s="100"/>
      <c r="X207" s="100"/>
      <c r="Y207" s="100"/>
      <c r="Z207" s="100"/>
      <c r="AA207" s="100"/>
      <c r="AB207" s="100"/>
      <c r="AC207" s="100"/>
      <c r="AD207" s="100"/>
      <c r="AE207" s="100"/>
      <c r="AF207" s="101"/>
      <c r="AG207" s="101"/>
      <c r="AH207" s="101"/>
      <c r="AI207" s="101"/>
      <c r="AJ207" s="101"/>
      <c r="AK207" s="101"/>
      <c r="AL207" s="101"/>
      <c r="AM207" s="101"/>
      <c r="AN207" s="101"/>
      <c r="AO207" s="101"/>
      <c r="AP207" s="101"/>
      <c r="AQ207" s="101"/>
      <c r="AR207" s="100"/>
      <c r="AS207" s="100"/>
      <c r="AT207" s="100"/>
      <c r="AU207" s="100"/>
      <c r="AV207" s="100"/>
      <c r="AW207" s="100"/>
      <c r="AX207" s="100"/>
      <c r="AY207" s="100"/>
      <c r="AZ207" s="100"/>
      <c r="BA207" s="100"/>
      <c r="BB207" s="100"/>
      <c r="BC207" s="100"/>
    </row>
    <row r="208" spans="17:55" x14ac:dyDescent="0.35">
      <c r="Q208" s="100"/>
      <c r="R208" s="100"/>
      <c r="S208" s="100"/>
      <c r="T208" s="100"/>
      <c r="U208" s="100"/>
      <c r="V208" s="100"/>
      <c r="W208" s="100"/>
      <c r="X208" s="100"/>
      <c r="Y208" s="100"/>
      <c r="Z208" s="100"/>
      <c r="AA208" s="100"/>
      <c r="AB208" s="100"/>
      <c r="AC208" s="100"/>
      <c r="AD208" s="100"/>
      <c r="AE208" s="100"/>
      <c r="AF208" s="101"/>
      <c r="AG208" s="101"/>
      <c r="AH208" s="101"/>
      <c r="AI208" s="101"/>
      <c r="AJ208" s="101"/>
      <c r="AK208" s="101"/>
      <c r="AL208" s="101"/>
      <c r="AM208" s="101"/>
      <c r="AN208" s="101"/>
      <c r="AO208" s="101"/>
      <c r="AP208" s="101"/>
      <c r="AQ208" s="101"/>
      <c r="AR208" s="100"/>
      <c r="AS208" s="100"/>
      <c r="AT208" s="100"/>
      <c r="AU208" s="100"/>
      <c r="AV208" s="100"/>
      <c r="AW208" s="100"/>
      <c r="AX208" s="100"/>
      <c r="AY208" s="100"/>
      <c r="AZ208" s="100"/>
      <c r="BA208" s="100"/>
      <c r="BB208" s="100"/>
      <c r="BC208" s="100"/>
    </row>
    <row r="209" spans="17:55" x14ac:dyDescent="0.35">
      <c r="Q209" s="100"/>
      <c r="R209" s="100"/>
      <c r="S209" s="100"/>
      <c r="T209" s="100"/>
      <c r="U209" s="100"/>
      <c r="V209" s="100"/>
      <c r="W209" s="100"/>
      <c r="X209" s="100"/>
      <c r="Y209" s="100"/>
      <c r="Z209" s="100"/>
      <c r="AA209" s="100"/>
      <c r="AB209" s="100"/>
      <c r="AC209" s="100"/>
      <c r="AD209" s="100"/>
      <c r="AE209" s="100"/>
      <c r="AF209" s="101"/>
      <c r="AG209" s="101"/>
      <c r="AH209" s="101"/>
      <c r="AI209" s="101"/>
      <c r="AJ209" s="101"/>
      <c r="AK209" s="101"/>
      <c r="AL209" s="101"/>
      <c r="AM209" s="101"/>
      <c r="AN209" s="101"/>
      <c r="AO209" s="101"/>
      <c r="AP209" s="101"/>
      <c r="AQ209" s="101"/>
      <c r="AR209" s="100"/>
      <c r="AS209" s="100"/>
      <c r="AT209" s="100"/>
      <c r="AU209" s="100"/>
      <c r="AV209" s="100"/>
      <c r="AW209" s="100"/>
      <c r="AX209" s="100"/>
      <c r="AY209" s="100"/>
      <c r="AZ209" s="100"/>
      <c r="BA209" s="100"/>
      <c r="BB209" s="100"/>
      <c r="BC209" s="100"/>
    </row>
    <row r="210" spans="17:55" x14ac:dyDescent="0.35">
      <c r="Q210" s="100"/>
      <c r="R210" s="100"/>
      <c r="S210" s="100"/>
      <c r="T210" s="100"/>
      <c r="U210" s="100"/>
      <c r="V210" s="100"/>
      <c r="W210" s="100"/>
      <c r="X210" s="100"/>
      <c r="Y210" s="100"/>
      <c r="Z210" s="100"/>
      <c r="AA210" s="100"/>
      <c r="AB210" s="100"/>
      <c r="AC210" s="100"/>
      <c r="AD210" s="100"/>
      <c r="AE210" s="100"/>
      <c r="AF210" s="101"/>
      <c r="AG210" s="101"/>
      <c r="AH210" s="101"/>
      <c r="AI210" s="101"/>
      <c r="AJ210" s="101"/>
      <c r="AK210" s="101"/>
      <c r="AL210" s="101"/>
      <c r="AM210" s="101"/>
      <c r="AN210" s="101"/>
      <c r="AO210" s="101"/>
      <c r="AP210" s="101"/>
      <c r="AQ210" s="101"/>
      <c r="AR210" s="100"/>
      <c r="AS210" s="100"/>
      <c r="AT210" s="100"/>
      <c r="AU210" s="100"/>
      <c r="AV210" s="100"/>
      <c r="AW210" s="100"/>
      <c r="AX210" s="100"/>
      <c r="AY210" s="100"/>
      <c r="AZ210" s="100"/>
      <c r="BA210" s="100"/>
      <c r="BB210" s="100"/>
      <c r="BC210" s="100"/>
    </row>
    <row r="211" spans="17:55" x14ac:dyDescent="0.35">
      <c r="Q211" s="100"/>
      <c r="R211" s="100"/>
      <c r="S211" s="100"/>
      <c r="T211" s="100"/>
      <c r="U211" s="100"/>
      <c r="V211" s="100"/>
      <c r="W211" s="100"/>
      <c r="X211" s="100"/>
      <c r="Y211" s="100"/>
      <c r="Z211" s="100"/>
      <c r="AA211" s="100"/>
      <c r="AB211" s="100"/>
      <c r="AC211" s="100"/>
      <c r="AD211" s="100"/>
      <c r="AE211" s="100"/>
      <c r="AF211" s="101"/>
      <c r="AG211" s="101"/>
      <c r="AH211" s="101"/>
      <c r="AI211" s="101"/>
      <c r="AJ211" s="101"/>
      <c r="AK211" s="101"/>
      <c r="AL211" s="101"/>
      <c r="AM211" s="101"/>
      <c r="AN211" s="101"/>
      <c r="AO211" s="101"/>
      <c r="AP211" s="101"/>
      <c r="AQ211" s="101"/>
      <c r="AR211" s="100"/>
      <c r="AS211" s="100"/>
      <c r="AT211" s="100"/>
      <c r="AU211" s="100"/>
      <c r="AV211" s="100"/>
      <c r="AW211" s="100"/>
      <c r="AX211" s="100"/>
      <c r="AY211" s="100"/>
      <c r="AZ211" s="100"/>
      <c r="BA211" s="100"/>
      <c r="BB211" s="100"/>
      <c r="BC211" s="100"/>
    </row>
    <row r="212" spans="17:55" x14ac:dyDescent="0.35">
      <c r="Q212" s="100"/>
      <c r="R212" s="100"/>
      <c r="S212" s="100"/>
      <c r="T212" s="100"/>
      <c r="U212" s="100"/>
      <c r="V212" s="100"/>
      <c r="W212" s="100"/>
      <c r="X212" s="100"/>
      <c r="Y212" s="100"/>
      <c r="Z212" s="100"/>
      <c r="AA212" s="100"/>
      <c r="AB212" s="100"/>
      <c r="AC212" s="100"/>
      <c r="AD212" s="100"/>
      <c r="AE212" s="100"/>
      <c r="AF212" s="101"/>
      <c r="AG212" s="101"/>
      <c r="AH212" s="101"/>
      <c r="AI212" s="101"/>
      <c r="AJ212" s="101"/>
      <c r="AK212" s="101"/>
      <c r="AL212" s="101"/>
      <c r="AM212" s="101"/>
      <c r="AN212" s="101"/>
      <c r="AO212" s="101"/>
      <c r="AP212" s="101"/>
      <c r="AQ212" s="101"/>
      <c r="AR212" s="100"/>
      <c r="AS212" s="100"/>
      <c r="AT212" s="100"/>
      <c r="AU212" s="100"/>
      <c r="AV212" s="100"/>
      <c r="AW212" s="100"/>
      <c r="AX212" s="100"/>
      <c r="AY212" s="100"/>
      <c r="AZ212" s="100"/>
      <c r="BA212" s="100"/>
      <c r="BB212" s="100"/>
      <c r="BC212" s="100"/>
    </row>
    <row r="213" spans="17:55" x14ac:dyDescent="0.35">
      <c r="Q213" s="100"/>
      <c r="R213" s="100"/>
      <c r="S213" s="100"/>
      <c r="T213" s="100"/>
      <c r="U213" s="100"/>
      <c r="V213" s="100"/>
      <c r="W213" s="100"/>
      <c r="X213" s="100"/>
      <c r="Y213" s="100"/>
      <c r="Z213" s="100"/>
      <c r="AA213" s="100"/>
      <c r="AB213" s="100"/>
      <c r="AC213" s="100"/>
      <c r="AD213" s="100"/>
      <c r="AE213" s="100"/>
      <c r="AF213" s="101"/>
      <c r="AG213" s="101"/>
      <c r="AH213" s="101"/>
      <c r="AI213" s="101"/>
      <c r="AJ213" s="101"/>
      <c r="AK213" s="101"/>
      <c r="AL213" s="101"/>
      <c r="AM213" s="101"/>
      <c r="AN213" s="101"/>
      <c r="AO213" s="101"/>
      <c r="AP213" s="101"/>
      <c r="AQ213" s="101"/>
      <c r="AR213" s="100"/>
      <c r="AS213" s="100"/>
      <c r="AT213" s="100"/>
      <c r="AU213" s="100"/>
      <c r="AV213" s="100"/>
      <c r="AW213" s="100"/>
      <c r="AX213" s="100"/>
      <c r="AY213" s="100"/>
      <c r="AZ213" s="100"/>
      <c r="BA213" s="100"/>
      <c r="BB213" s="100"/>
      <c r="BC213" s="100"/>
    </row>
    <row r="214" spans="17:55" x14ac:dyDescent="0.35">
      <c r="Q214" s="100"/>
      <c r="R214" s="100"/>
      <c r="S214" s="100"/>
      <c r="T214" s="100"/>
      <c r="U214" s="100"/>
      <c r="V214" s="100"/>
      <c r="W214" s="100"/>
      <c r="X214" s="100"/>
      <c r="Y214" s="100"/>
      <c r="Z214" s="100"/>
      <c r="AA214" s="100"/>
      <c r="AB214" s="100"/>
      <c r="AC214" s="100"/>
      <c r="AD214" s="100"/>
      <c r="AE214" s="100"/>
      <c r="AF214" s="101"/>
      <c r="AG214" s="101"/>
      <c r="AH214" s="101"/>
      <c r="AI214" s="101"/>
      <c r="AJ214" s="101"/>
      <c r="AK214" s="101"/>
      <c r="AL214" s="101"/>
      <c r="AM214" s="101"/>
      <c r="AN214" s="101"/>
      <c r="AO214" s="101"/>
      <c r="AP214" s="101"/>
      <c r="AQ214" s="101"/>
      <c r="AR214" s="100"/>
      <c r="AS214" s="100"/>
      <c r="AT214" s="100"/>
      <c r="AU214" s="100"/>
      <c r="AV214" s="100"/>
      <c r="AW214" s="100"/>
      <c r="AX214" s="100"/>
      <c r="AY214" s="100"/>
      <c r="AZ214" s="100"/>
      <c r="BA214" s="100"/>
      <c r="BB214" s="100"/>
      <c r="BC214" s="100"/>
    </row>
    <row r="215" spans="17:55" x14ac:dyDescent="0.35">
      <c r="Q215" s="100"/>
      <c r="R215" s="100"/>
      <c r="S215" s="100"/>
      <c r="T215" s="100"/>
      <c r="U215" s="100"/>
      <c r="V215" s="100"/>
      <c r="W215" s="100"/>
      <c r="X215" s="100"/>
      <c r="Y215" s="100"/>
      <c r="Z215" s="100"/>
      <c r="AA215" s="100"/>
      <c r="AB215" s="100"/>
      <c r="AC215" s="100"/>
      <c r="AD215" s="100"/>
      <c r="AE215" s="100"/>
      <c r="AF215" s="101"/>
      <c r="AG215" s="101"/>
      <c r="AH215" s="101"/>
      <c r="AI215" s="101"/>
      <c r="AJ215" s="101"/>
      <c r="AK215" s="101"/>
      <c r="AL215" s="101"/>
      <c r="AM215" s="101"/>
      <c r="AN215" s="101"/>
      <c r="AO215" s="101"/>
      <c r="AP215" s="101"/>
      <c r="AQ215" s="101"/>
      <c r="AR215" s="100"/>
      <c r="AS215" s="100"/>
      <c r="AT215" s="100"/>
      <c r="AU215" s="100"/>
      <c r="AV215" s="100"/>
      <c r="AW215" s="100"/>
      <c r="AX215" s="100"/>
      <c r="AY215" s="100"/>
      <c r="AZ215" s="100"/>
      <c r="BA215" s="100"/>
      <c r="BB215" s="100"/>
      <c r="BC215" s="100"/>
    </row>
    <row r="216" spans="17:55" x14ac:dyDescent="0.35">
      <c r="Q216" s="100"/>
      <c r="R216" s="100"/>
      <c r="S216" s="100"/>
      <c r="T216" s="100"/>
      <c r="U216" s="100"/>
      <c r="V216" s="100"/>
      <c r="W216" s="100"/>
      <c r="X216" s="100"/>
      <c r="Y216" s="100"/>
      <c r="Z216" s="100"/>
      <c r="AA216" s="100"/>
      <c r="AB216" s="100"/>
      <c r="AC216" s="100"/>
      <c r="AD216" s="100"/>
      <c r="AE216" s="100"/>
      <c r="AF216" s="101"/>
      <c r="AG216" s="101"/>
      <c r="AH216" s="101"/>
      <c r="AI216" s="101"/>
      <c r="AJ216" s="101"/>
      <c r="AK216" s="101"/>
      <c r="AL216" s="101"/>
      <c r="AM216" s="101"/>
      <c r="AN216" s="101"/>
      <c r="AO216" s="101"/>
      <c r="AP216" s="101"/>
      <c r="AQ216" s="101"/>
      <c r="AR216" s="100"/>
      <c r="AS216" s="100"/>
      <c r="AT216" s="100"/>
      <c r="AU216" s="100"/>
      <c r="AV216" s="100"/>
      <c r="AW216" s="100"/>
      <c r="AX216" s="100"/>
      <c r="AY216" s="100"/>
      <c r="AZ216" s="100"/>
      <c r="BA216" s="100"/>
      <c r="BB216" s="100"/>
      <c r="BC216" s="100"/>
    </row>
    <row r="217" spans="17:55" x14ac:dyDescent="0.35">
      <c r="Q217" s="100"/>
      <c r="R217" s="100"/>
      <c r="S217" s="100"/>
      <c r="T217" s="100"/>
      <c r="U217" s="100"/>
      <c r="V217" s="100"/>
      <c r="W217" s="100"/>
      <c r="X217" s="100"/>
      <c r="Y217" s="100"/>
      <c r="Z217" s="100"/>
      <c r="AA217" s="100"/>
      <c r="AB217" s="100"/>
      <c r="AC217" s="100"/>
      <c r="AD217" s="100"/>
      <c r="AE217" s="100"/>
      <c r="AF217" s="101"/>
      <c r="AG217" s="101"/>
      <c r="AH217" s="101"/>
      <c r="AI217" s="101"/>
      <c r="AJ217" s="101"/>
      <c r="AK217" s="101"/>
      <c r="AL217" s="101"/>
      <c r="AM217" s="101"/>
      <c r="AN217" s="101"/>
      <c r="AO217" s="101"/>
      <c r="AP217" s="101"/>
      <c r="AQ217" s="101"/>
      <c r="AR217" s="100"/>
      <c r="AS217" s="100"/>
      <c r="AT217" s="100"/>
      <c r="AU217" s="100"/>
      <c r="AV217" s="100"/>
      <c r="AW217" s="100"/>
      <c r="AX217" s="100"/>
      <c r="AY217" s="100"/>
      <c r="AZ217" s="100"/>
      <c r="BA217" s="100"/>
      <c r="BB217" s="100"/>
      <c r="BC217" s="100"/>
    </row>
    <row r="218" spans="17:55" x14ac:dyDescent="0.35">
      <c r="Q218" s="100"/>
      <c r="R218" s="100"/>
      <c r="S218" s="100"/>
      <c r="T218" s="100"/>
      <c r="U218" s="100"/>
      <c r="V218" s="100"/>
      <c r="W218" s="100"/>
      <c r="X218" s="100"/>
      <c r="Y218" s="100"/>
      <c r="Z218" s="100"/>
      <c r="AA218" s="100"/>
      <c r="AB218" s="100"/>
      <c r="AC218" s="100"/>
      <c r="AD218" s="100"/>
      <c r="AE218" s="100"/>
      <c r="AF218" s="101"/>
      <c r="AG218" s="101"/>
      <c r="AH218" s="101"/>
      <c r="AI218" s="101"/>
      <c r="AJ218" s="101"/>
      <c r="AK218" s="101"/>
      <c r="AL218" s="101"/>
      <c r="AM218" s="101"/>
      <c r="AN218" s="101"/>
      <c r="AO218" s="101"/>
      <c r="AP218" s="101"/>
      <c r="AQ218" s="101"/>
      <c r="AR218" s="100"/>
      <c r="AS218" s="100"/>
      <c r="AT218" s="100"/>
      <c r="AU218" s="100"/>
      <c r="AV218" s="100"/>
      <c r="AW218" s="100"/>
      <c r="AX218" s="100"/>
      <c r="AY218" s="100"/>
      <c r="AZ218" s="100"/>
      <c r="BA218" s="100"/>
      <c r="BB218" s="100"/>
      <c r="BC218" s="100"/>
    </row>
    <row r="219" spans="17:55" x14ac:dyDescent="0.35">
      <c r="Q219" s="100"/>
      <c r="R219" s="100"/>
      <c r="S219" s="100"/>
      <c r="T219" s="100"/>
      <c r="U219" s="100"/>
      <c r="V219" s="100"/>
      <c r="W219" s="100"/>
      <c r="X219" s="100"/>
      <c r="Y219" s="100"/>
      <c r="Z219" s="100"/>
      <c r="AA219" s="100"/>
      <c r="AB219" s="100"/>
      <c r="AC219" s="100"/>
      <c r="AD219" s="100"/>
      <c r="AE219" s="100"/>
      <c r="AF219" s="101"/>
      <c r="AG219" s="101"/>
      <c r="AH219" s="101"/>
      <c r="AI219" s="101"/>
      <c r="AJ219" s="101"/>
      <c r="AK219" s="101"/>
      <c r="AL219" s="101"/>
      <c r="AM219" s="101"/>
      <c r="AN219" s="101"/>
      <c r="AO219" s="101"/>
      <c r="AP219" s="101"/>
      <c r="AQ219" s="101"/>
      <c r="AR219" s="100"/>
      <c r="AS219" s="100"/>
      <c r="AT219" s="100"/>
      <c r="AU219" s="100"/>
      <c r="AV219" s="100"/>
      <c r="AW219" s="100"/>
      <c r="AX219" s="100"/>
      <c r="AY219" s="100"/>
      <c r="AZ219" s="100"/>
      <c r="BA219" s="100"/>
      <c r="BB219" s="100"/>
      <c r="BC219" s="100"/>
    </row>
    <row r="220" spans="17:55" x14ac:dyDescent="0.35">
      <c r="Q220" s="100"/>
      <c r="R220" s="100"/>
      <c r="S220" s="100"/>
      <c r="T220" s="100"/>
      <c r="U220" s="100"/>
      <c r="V220" s="100"/>
      <c r="W220" s="100"/>
      <c r="X220" s="100"/>
      <c r="Y220" s="100"/>
      <c r="Z220" s="100"/>
      <c r="AA220" s="100"/>
      <c r="AB220" s="100"/>
      <c r="AC220" s="100"/>
      <c r="AD220" s="100"/>
      <c r="AE220" s="100"/>
      <c r="AF220" s="101"/>
      <c r="AG220" s="101"/>
      <c r="AH220" s="101"/>
      <c r="AI220" s="101"/>
      <c r="AJ220" s="101"/>
      <c r="AK220" s="101"/>
      <c r="AL220" s="101"/>
      <c r="AM220" s="101"/>
      <c r="AN220" s="101"/>
      <c r="AO220" s="101"/>
      <c r="AP220" s="101"/>
      <c r="AQ220" s="101"/>
      <c r="AR220" s="100"/>
      <c r="AS220" s="100"/>
      <c r="AT220" s="100"/>
      <c r="AU220" s="100"/>
      <c r="AV220" s="100"/>
      <c r="AW220" s="100"/>
      <c r="AX220" s="100"/>
      <c r="AY220" s="100"/>
      <c r="AZ220" s="100"/>
      <c r="BA220" s="100"/>
      <c r="BB220" s="100"/>
      <c r="BC220" s="100"/>
    </row>
    <row r="221" spans="17:55" x14ac:dyDescent="0.35">
      <c r="Q221" s="100"/>
      <c r="R221" s="100"/>
      <c r="S221" s="100"/>
      <c r="T221" s="100"/>
      <c r="U221" s="100"/>
      <c r="V221" s="100"/>
      <c r="W221" s="100"/>
      <c r="X221" s="100"/>
      <c r="Y221" s="100"/>
      <c r="Z221" s="100"/>
      <c r="AA221" s="100"/>
      <c r="AB221" s="100"/>
      <c r="AC221" s="100"/>
      <c r="AD221" s="100"/>
      <c r="AE221" s="100"/>
      <c r="AF221" s="101"/>
      <c r="AG221" s="101"/>
      <c r="AH221" s="101"/>
      <c r="AI221" s="101"/>
      <c r="AJ221" s="101"/>
      <c r="AK221" s="101"/>
      <c r="AL221" s="101"/>
      <c r="AM221" s="101"/>
      <c r="AN221" s="101"/>
      <c r="AO221" s="101"/>
      <c r="AP221" s="101"/>
      <c r="AQ221" s="101"/>
      <c r="AR221" s="100"/>
      <c r="AS221" s="100"/>
      <c r="AT221" s="100"/>
      <c r="AU221" s="100"/>
      <c r="AV221" s="100"/>
      <c r="AW221" s="100"/>
      <c r="AX221" s="100"/>
      <c r="AY221" s="100"/>
      <c r="AZ221" s="100"/>
      <c r="BA221" s="100"/>
      <c r="BB221" s="100"/>
      <c r="BC221" s="100"/>
    </row>
    <row r="222" spans="17:55" x14ac:dyDescent="0.35">
      <c r="Q222" s="100"/>
      <c r="R222" s="100"/>
      <c r="S222" s="100"/>
      <c r="T222" s="100"/>
      <c r="U222" s="100"/>
      <c r="V222" s="100"/>
      <c r="W222" s="100"/>
      <c r="X222" s="100"/>
      <c r="Y222" s="100"/>
      <c r="Z222" s="100"/>
      <c r="AA222" s="100"/>
      <c r="AB222" s="100"/>
      <c r="AC222" s="100"/>
      <c r="AD222" s="100"/>
      <c r="AE222" s="100"/>
      <c r="AF222" s="101"/>
      <c r="AG222" s="101"/>
      <c r="AH222" s="101"/>
      <c r="AI222" s="101"/>
      <c r="AJ222" s="101"/>
      <c r="AK222" s="101"/>
      <c r="AL222" s="101"/>
      <c r="AM222" s="101"/>
      <c r="AN222" s="101"/>
      <c r="AO222" s="101"/>
      <c r="AP222" s="101"/>
      <c r="AQ222" s="101"/>
      <c r="AR222" s="100"/>
      <c r="AS222" s="100"/>
      <c r="AT222" s="100"/>
      <c r="AU222" s="100"/>
      <c r="AV222" s="100"/>
      <c r="AW222" s="100"/>
      <c r="AX222" s="100"/>
      <c r="AY222" s="100"/>
      <c r="AZ222" s="100"/>
      <c r="BA222" s="100"/>
      <c r="BB222" s="100"/>
      <c r="BC222" s="100"/>
    </row>
    <row r="223" spans="17:55" x14ac:dyDescent="0.35">
      <c r="Q223" s="100"/>
      <c r="R223" s="100"/>
      <c r="S223" s="100"/>
      <c r="T223" s="100"/>
      <c r="U223" s="100"/>
      <c r="V223" s="100"/>
      <c r="W223" s="100"/>
      <c r="X223" s="100"/>
      <c r="Y223" s="100"/>
      <c r="Z223" s="100"/>
      <c r="AA223" s="100"/>
      <c r="AB223" s="100"/>
      <c r="AC223" s="100"/>
      <c r="AD223" s="100"/>
      <c r="AE223" s="100"/>
      <c r="AF223" s="101"/>
      <c r="AG223" s="101"/>
      <c r="AH223" s="101"/>
      <c r="AI223" s="101"/>
      <c r="AJ223" s="101"/>
      <c r="AK223" s="101"/>
      <c r="AL223" s="101"/>
      <c r="AM223" s="101"/>
      <c r="AN223" s="101"/>
      <c r="AO223" s="101"/>
      <c r="AP223" s="101"/>
      <c r="AQ223" s="101"/>
      <c r="AR223" s="100"/>
      <c r="AS223" s="100"/>
      <c r="AT223" s="100"/>
      <c r="AU223" s="100"/>
      <c r="AV223" s="100"/>
      <c r="AW223" s="100"/>
      <c r="AX223" s="100"/>
      <c r="AY223" s="100"/>
      <c r="AZ223" s="100"/>
      <c r="BA223" s="100"/>
      <c r="BB223" s="100"/>
      <c r="BC223" s="100"/>
    </row>
    <row r="224" spans="17:55" x14ac:dyDescent="0.35">
      <c r="Q224" s="100"/>
      <c r="R224" s="100"/>
      <c r="S224" s="100"/>
      <c r="T224" s="100"/>
      <c r="U224" s="100"/>
      <c r="V224" s="100"/>
      <c r="W224" s="100"/>
      <c r="X224" s="100"/>
      <c r="Y224" s="100"/>
      <c r="Z224" s="100"/>
      <c r="AA224" s="100"/>
      <c r="AB224" s="100"/>
      <c r="AC224" s="100"/>
      <c r="AD224" s="100"/>
      <c r="AE224" s="100"/>
      <c r="AF224" s="101"/>
      <c r="AG224" s="101"/>
      <c r="AH224" s="101"/>
      <c r="AI224" s="101"/>
      <c r="AJ224" s="101"/>
      <c r="AK224" s="101"/>
      <c r="AL224" s="101"/>
      <c r="AM224" s="101"/>
      <c r="AN224" s="101"/>
      <c r="AO224" s="101"/>
      <c r="AP224" s="101"/>
      <c r="AQ224" s="101"/>
      <c r="AR224" s="100"/>
      <c r="AS224" s="100"/>
      <c r="AT224" s="100"/>
      <c r="AU224" s="100"/>
      <c r="AV224" s="100"/>
      <c r="AW224" s="100"/>
      <c r="AX224" s="100"/>
      <c r="AY224" s="100"/>
      <c r="AZ224" s="100"/>
      <c r="BA224" s="100"/>
      <c r="BB224" s="100"/>
      <c r="BC224" s="100"/>
    </row>
    <row r="225" spans="17:55" x14ac:dyDescent="0.35">
      <c r="Q225" s="100"/>
      <c r="R225" s="100"/>
      <c r="S225" s="100"/>
      <c r="T225" s="100"/>
      <c r="U225" s="100"/>
      <c r="V225" s="100"/>
      <c r="W225" s="100"/>
      <c r="X225" s="100"/>
      <c r="Y225" s="100"/>
      <c r="Z225" s="100"/>
      <c r="AA225" s="100"/>
      <c r="AB225" s="100"/>
      <c r="AC225" s="100"/>
      <c r="AD225" s="100"/>
      <c r="AE225" s="100"/>
      <c r="AF225" s="101"/>
      <c r="AG225" s="101"/>
      <c r="AH225" s="101"/>
      <c r="AI225" s="101"/>
      <c r="AJ225" s="101"/>
      <c r="AK225" s="101"/>
      <c r="AL225" s="101"/>
      <c r="AM225" s="101"/>
      <c r="AN225" s="101"/>
      <c r="AO225" s="101"/>
      <c r="AP225" s="101"/>
      <c r="AQ225" s="101"/>
      <c r="AR225" s="100"/>
      <c r="AS225" s="100"/>
      <c r="AT225" s="100"/>
      <c r="AU225" s="100"/>
      <c r="AV225" s="100"/>
      <c r="AW225" s="100"/>
      <c r="AX225" s="100"/>
      <c r="AY225" s="100"/>
      <c r="AZ225" s="100"/>
      <c r="BA225" s="100"/>
      <c r="BB225" s="100"/>
      <c r="BC225" s="100"/>
    </row>
    <row r="226" spans="17:55" x14ac:dyDescent="0.35">
      <c r="Q226" s="100"/>
      <c r="R226" s="100"/>
      <c r="S226" s="100"/>
      <c r="T226" s="100"/>
      <c r="U226" s="100"/>
      <c r="V226" s="100"/>
      <c r="W226" s="100"/>
      <c r="X226" s="100"/>
      <c r="Y226" s="100"/>
      <c r="Z226" s="100"/>
      <c r="AA226" s="100"/>
      <c r="AB226" s="100"/>
      <c r="AC226" s="100"/>
      <c r="AD226" s="100"/>
      <c r="AE226" s="100"/>
      <c r="AF226" s="101"/>
      <c r="AG226" s="101"/>
      <c r="AH226" s="101"/>
      <c r="AI226" s="101"/>
      <c r="AJ226" s="101"/>
      <c r="AK226" s="101"/>
      <c r="AL226" s="101"/>
      <c r="AM226" s="101"/>
      <c r="AN226" s="101"/>
      <c r="AO226" s="101"/>
      <c r="AP226" s="101"/>
      <c r="AQ226" s="101"/>
      <c r="AR226" s="100"/>
      <c r="AS226" s="100"/>
      <c r="AT226" s="100"/>
      <c r="AU226" s="100"/>
      <c r="AV226" s="100"/>
      <c r="AW226" s="100"/>
      <c r="AX226" s="100"/>
      <c r="AY226" s="100"/>
      <c r="AZ226" s="100"/>
      <c r="BA226" s="100"/>
      <c r="BB226" s="100"/>
      <c r="BC226" s="100"/>
    </row>
    <row r="227" spans="17:55" x14ac:dyDescent="0.35">
      <c r="Q227" s="100"/>
      <c r="R227" s="100"/>
      <c r="S227" s="100"/>
      <c r="T227" s="100"/>
      <c r="U227" s="100"/>
      <c r="V227" s="100"/>
      <c r="W227" s="100"/>
      <c r="X227" s="100"/>
      <c r="Y227" s="100"/>
      <c r="Z227" s="100"/>
      <c r="AA227" s="100"/>
      <c r="AB227" s="100"/>
      <c r="AC227" s="100"/>
      <c r="AD227" s="100"/>
      <c r="AE227" s="100"/>
      <c r="AF227" s="101"/>
      <c r="AG227" s="101"/>
      <c r="AH227" s="101"/>
      <c r="AI227" s="101"/>
      <c r="AJ227" s="101"/>
      <c r="AK227" s="101"/>
      <c r="AL227" s="101"/>
      <c r="AM227" s="101"/>
      <c r="AN227" s="101"/>
      <c r="AO227" s="101"/>
      <c r="AP227" s="101"/>
      <c r="AQ227" s="101"/>
      <c r="AR227" s="100"/>
      <c r="AS227" s="100"/>
      <c r="AT227" s="100"/>
      <c r="AU227" s="100"/>
      <c r="AV227" s="100"/>
      <c r="AW227" s="100"/>
      <c r="AX227" s="100"/>
      <c r="AY227" s="100"/>
      <c r="AZ227" s="100"/>
      <c r="BA227" s="100"/>
      <c r="BB227" s="100"/>
      <c r="BC227" s="100"/>
    </row>
    <row r="228" spans="17:55" x14ac:dyDescent="0.35">
      <c r="Q228" s="100"/>
      <c r="R228" s="100"/>
      <c r="S228" s="100"/>
      <c r="T228" s="100"/>
      <c r="U228" s="100"/>
      <c r="V228" s="100"/>
      <c r="W228" s="100"/>
      <c r="X228" s="100"/>
      <c r="Y228" s="100"/>
      <c r="Z228" s="100"/>
      <c r="AA228" s="100"/>
      <c r="AB228" s="100"/>
      <c r="AC228" s="100"/>
      <c r="AD228" s="100"/>
      <c r="AE228" s="100"/>
      <c r="AF228" s="101"/>
      <c r="AG228" s="101"/>
      <c r="AH228" s="101"/>
      <c r="AI228" s="101"/>
      <c r="AJ228" s="101"/>
      <c r="AK228" s="101"/>
      <c r="AL228" s="101"/>
      <c r="AM228" s="101"/>
      <c r="AN228" s="101"/>
      <c r="AO228" s="101"/>
      <c r="AP228" s="101"/>
      <c r="AQ228" s="101"/>
      <c r="AR228" s="100"/>
      <c r="AS228" s="100"/>
      <c r="AT228" s="100"/>
      <c r="AU228" s="100"/>
      <c r="AV228" s="100"/>
      <c r="AW228" s="100"/>
      <c r="AX228" s="100"/>
      <c r="AY228" s="100"/>
      <c r="AZ228" s="100"/>
      <c r="BA228" s="100"/>
      <c r="BB228" s="100"/>
      <c r="BC228" s="100"/>
    </row>
    <row r="229" spans="17:55" x14ac:dyDescent="0.35">
      <c r="Q229" s="100"/>
      <c r="R229" s="100"/>
      <c r="S229" s="100"/>
      <c r="T229" s="100"/>
      <c r="U229" s="100"/>
      <c r="V229" s="100"/>
      <c r="W229" s="100"/>
      <c r="X229" s="100"/>
      <c r="Y229" s="100"/>
      <c r="Z229" s="100"/>
      <c r="AA229" s="100"/>
      <c r="AB229" s="100"/>
      <c r="AC229" s="100"/>
      <c r="AD229" s="100"/>
      <c r="AE229" s="100"/>
      <c r="AF229" s="101"/>
      <c r="AG229" s="101"/>
      <c r="AH229" s="101"/>
      <c r="AI229" s="101"/>
      <c r="AJ229" s="101"/>
      <c r="AK229" s="101"/>
      <c r="AL229" s="101"/>
      <c r="AM229" s="101"/>
      <c r="AN229" s="101"/>
      <c r="AO229" s="101"/>
      <c r="AP229" s="101"/>
      <c r="AQ229" s="101"/>
      <c r="AR229" s="100"/>
      <c r="AS229" s="100"/>
      <c r="AT229" s="100"/>
      <c r="AU229" s="100"/>
      <c r="AV229" s="100"/>
      <c r="AW229" s="100"/>
      <c r="AX229" s="100"/>
      <c r="AY229" s="100"/>
      <c r="AZ229" s="100"/>
      <c r="BA229" s="100"/>
      <c r="BB229" s="100"/>
      <c r="BC229" s="100"/>
    </row>
    <row r="230" spans="17:55" x14ac:dyDescent="0.35">
      <c r="Q230" s="100"/>
      <c r="R230" s="100"/>
      <c r="S230" s="100"/>
      <c r="T230" s="100"/>
      <c r="U230" s="100"/>
      <c r="V230" s="100"/>
      <c r="W230" s="100"/>
      <c r="X230" s="100"/>
      <c r="Y230" s="100"/>
      <c r="Z230" s="100"/>
      <c r="AA230" s="100"/>
      <c r="AB230" s="100"/>
      <c r="AC230" s="100"/>
      <c r="AD230" s="100"/>
      <c r="AE230" s="100"/>
      <c r="AF230" s="101"/>
      <c r="AG230" s="101"/>
      <c r="AH230" s="101"/>
      <c r="AI230" s="101"/>
      <c r="AJ230" s="101"/>
      <c r="AK230" s="101"/>
      <c r="AL230" s="101"/>
      <c r="AM230" s="101"/>
      <c r="AN230" s="101"/>
      <c r="AO230" s="101"/>
      <c r="AP230" s="101"/>
      <c r="AQ230" s="101"/>
      <c r="AR230" s="100"/>
      <c r="AS230" s="100"/>
      <c r="AT230" s="100"/>
      <c r="AU230" s="100"/>
      <c r="AV230" s="100"/>
      <c r="AW230" s="100"/>
      <c r="AX230" s="100"/>
      <c r="AY230" s="100"/>
      <c r="AZ230" s="100"/>
      <c r="BA230" s="100"/>
      <c r="BB230" s="100"/>
      <c r="BC230" s="100"/>
    </row>
    <row r="231" spans="17:55" x14ac:dyDescent="0.35">
      <c r="Q231" s="100"/>
      <c r="R231" s="100"/>
      <c r="S231" s="100"/>
      <c r="T231" s="100"/>
      <c r="U231" s="100"/>
      <c r="V231" s="100"/>
      <c r="W231" s="100"/>
      <c r="X231" s="100"/>
      <c r="Y231" s="100"/>
      <c r="Z231" s="100"/>
      <c r="AA231" s="100"/>
      <c r="AB231" s="100"/>
      <c r="AC231" s="100"/>
      <c r="AD231" s="100"/>
      <c r="AE231" s="100"/>
      <c r="AF231" s="101"/>
      <c r="AG231" s="101"/>
      <c r="AH231" s="101"/>
      <c r="AI231" s="101"/>
      <c r="AJ231" s="101"/>
      <c r="AK231" s="101"/>
      <c r="AL231" s="101"/>
      <c r="AM231" s="101"/>
      <c r="AN231" s="101"/>
      <c r="AO231" s="101"/>
      <c r="AP231" s="101"/>
      <c r="AQ231" s="101"/>
      <c r="AR231" s="100"/>
      <c r="AS231" s="100"/>
      <c r="AT231" s="100"/>
      <c r="AU231" s="100"/>
      <c r="AV231" s="100"/>
      <c r="AW231" s="100"/>
      <c r="AX231" s="100"/>
      <c r="AY231" s="100"/>
      <c r="AZ231" s="100"/>
      <c r="BA231" s="100"/>
      <c r="BB231" s="100"/>
      <c r="BC231" s="100"/>
    </row>
    <row r="232" spans="17:55" x14ac:dyDescent="0.35">
      <c r="Q232" s="100"/>
      <c r="R232" s="100"/>
      <c r="S232" s="100"/>
      <c r="T232" s="100"/>
      <c r="U232" s="100"/>
      <c r="V232" s="100"/>
      <c r="W232" s="100"/>
      <c r="X232" s="100"/>
      <c r="Y232" s="100"/>
      <c r="Z232" s="100"/>
      <c r="AA232" s="100"/>
      <c r="AB232" s="100"/>
      <c r="AC232" s="100"/>
      <c r="AD232" s="100"/>
      <c r="AE232" s="100"/>
      <c r="AF232" s="101"/>
      <c r="AG232" s="101"/>
      <c r="AH232" s="101"/>
      <c r="AI232" s="101"/>
      <c r="AJ232" s="101"/>
      <c r="AK232" s="101"/>
      <c r="AL232" s="101"/>
      <c r="AM232" s="101"/>
      <c r="AN232" s="101"/>
      <c r="AO232" s="101"/>
      <c r="AP232" s="101"/>
      <c r="AQ232" s="101"/>
      <c r="AR232" s="100"/>
      <c r="AS232" s="100"/>
      <c r="AT232" s="100"/>
      <c r="AU232" s="100"/>
      <c r="AV232" s="100"/>
      <c r="AW232" s="100"/>
      <c r="AX232" s="100"/>
      <c r="AY232" s="100"/>
      <c r="AZ232" s="100"/>
      <c r="BA232" s="100"/>
      <c r="BB232" s="100"/>
      <c r="BC232" s="100"/>
    </row>
    <row r="233" spans="17:55" x14ac:dyDescent="0.35">
      <c r="Q233" s="100"/>
      <c r="R233" s="100"/>
      <c r="S233" s="100"/>
      <c r="T233" s="100"/>
      <c r="U233" s="100"/>
      <c r="V233" s="100"/>
      <c r="W233" s="100"/>
      <c r="X233" s="100"/>
      <c r="Y233" s="100"/>
      <c r="Z233" s="100"/>
      <c r="AA233" s="100"/>
      <c r="AB233" s="100"/>
      <c r="AC233" s="100"/>
      <c r="AD233" s="100"/>
      <c r="AE233" s="100"/>
      <c r="AF233" s="101"/>
      <c r="AG233" s="101"/>
      <c r="AH233" s="101"/>
      <c r="AI233" s="101"/>
      <c r="AJ233" s="101"/>
      <c r="AK233" s="101"/>
      <c r="AL233" s="101"/>
      <c r="AM233" s="101"/>
      <c r="AN233" s="101"/>
      <c r="AO233" s="101"/>
      <c r="AP233" s="101"/>
      <c r="AQ233" s="101"/>
      <c r="AR233" s="100"/>
      <c r="AS233" s="100"/>
      <c r="AT233" s="100"/>
      <c r="AU233" s="100"/>
      <c r="AV233" s="100"/>
      <c r="AW233" s="100"/>
      <c r="AX233" s="100"/>
      <c r="AY233" s="100"/>
      <c r="AZ233" s="100"/>
      <c r="BA233" s="100"/>
      <c r="BB233" s="100"/>
      <c r="BC233" s="100"/>
    </row>
    <row r="234" spans="17:55" x14ac:dyDescent="0.35">
      <c r="Q234" s="100"/>
      <c r="R234" s="100"/>
      <c r="S234" s="100"/>
      <c r="T234" s="100"/>
      <c r="U234" s="100"/>
      <c r="V234" s="100"/>
      <c r="W234" s="100"/>
      <c r="X234" s="100"/>
      <c r="Y234" s="100"/>
      <c r="Z234" s="100"/>
      <c r="AA234" s="100"/>
      <c r="AB234" s="100"/>
      <c r="AC234" s="100"/>
      <c r="AD234" s="100"/>
      <c r="AE234" s="100"/>
      <c r="AF234" s="101"/>
      <c r="AG234" s="101"/>
      <c r="AH234" s="101"/>
      <c r="AI234" s="101"/>
      <c r="AJ234" s="101"/>
      <c r="AK234" s="101"/>
      <c r="AL234" s="101"/>
      <c r="AM234" s="101"/>
      <c r="AN234" s="101"/>
      <c r="AO234" s="101"/>
      <c r="AP234" s="101"/>
      <c r="AQ234" s="101"/>
      <c r="AR234" s="100"/>
      <c r="AS234" s="100"/>
      <c r="AT234" s="100"/>
      <c r="AU234" s="100"/>
      <c r="AV234" s="100"/>
      <c r="AW234" s="100"/>
      <c r="AX234" s="100"/>
      <c r="AY234" s="100"/>
      <c r="AZ234" s="100"/>
      <c r="BA234" s="100"/>
      <c r="BB234" s="100"/>
      <c r="BC234" s="100"/>
    </row>
    <row r="235" spans="17:55" x14ac:dyDescent="0.35">
      <c r="Q235" s="100"/>
      <c r="R235" s="100"/>
      <c r="S235" s="100"/>
      <c r="T235" s="100"/>
      <c r="U235" s="100"/>
      <c r="V235" s="100"/>
      <c r="W235" s="100"/>
      <c r="X235" s="100"/>
      <c r="Y235" s="100"/>
      <c r="Z235" s="100"/>
      <c r="AA235" s="100"/>
      <c r="AB235" s="100"/>
      <c r="AC235" s="100"/>
      <c r="AD235" s="100"/>
      <c r="AE235" s="100"/>
      <c r="AF235" s="101"/>
      <c r="AG235" s="101"/>
      <c r="AH235" s="101"/>
      <c r="AI235" s="101"/>
      <c r="AJ235" s="101"/>
      <c r="AK235" s="101"/>
      <c r="AL235" s="101"/>
      <c r="AM235" s="101"/>
      <c r="AN235" s="101"/>
      <c r="AO235" s="101"/>
      <c r="AP235" s="101"/>
      <c r="AQ235" s="101"/>
      <c r="AR235" s="100"/>
      <c r="AS235" s="100"/>
      <c r="AT235" s="100"/>
      <c r="AU235" s="100"/>
      <c r="AV235" s="100"/>
      <c r="AW235" s="100"/>
      <c r="AX235" s="100"/>
      <c r="AY235" s="100"/>
      <c r="AZ235" s="100"/>
      <c r="BA235" s="100"/>
      <c r="BB235" s="100"/>
      <c r="BC235" s="100"/>
    </row>
    <row r="236" spans="17:55" x14ac:dyDescent="0.35">
      <c r="Q236" s="100"/>
      <c r="R236" s="100"/>
      <c r="S236" s="100"/>
      <c r="T236" s="100"/>
      <c r="U236" s="100"/>
      <c r="V236" s="100"/>
      <c r="W236" s="100"/>
      <c r="X236" s="100"/>
      <c r="Y236" s="100"/>
      <c r="Z236" s="100"/>
      <c r="AA236" s="100"/>
      <c r="AB236" s="100"/>
      <c r="AC236" s="100"/>
      <c r="AD236" s="100"/>
      <c r="AE236" s="100"/>
      <c r="AF236" s="101"/>
      <c r="AG236" s="101"/>
      <c r="AH236" s="101"/>
      <c r="AI236" s="101"/>
      <c r="AJ236" s="101"/>
      <c r="AK236" s="101"/>
      <c r="AL236" s="101"/>
      <c r="AM236" s="101"/>
      <c r="AN236" s="101"/>
      <c r="AO236" s="101"/>
      <c r="AP236" s="101"/>
      <c r="AQ236" s="101"/>
      <c r="AR236" s="100"/>
      <c r="AS236" s="100"/>
      <c r="AT236" s="100"/>
      <c r="AU236" s="100"/>
      <c r="AV236" s="100"/>
      <c r="AW236" s="100"/>
      <c r="AX236" s="100"/>
      <c r="AY236" s="100"/>
      <c r="AZ236" s="100"/>
      <c r="BA236" s="100"/>
      <c r="BB236" s="100"/>
      <c r="BC236" s="100"/>
    </row>
    <row r="237" spans="17:55" x14ac:dyDescent="0.35">
      <c r="Q237" s="100"/>
      <c r="R237" s="100"/>
      <c r="S237" s="100"/>
      <c r="T237" s="100"/>
      <c r="U237" s="100"/>
      <c r="V237" s="100"/>
      <c r="W237" s="100"/>
      <c r="X237" s="100"/>
      <c r="Y237" s="100"/>
      <c r="Z237" s="100"/>
      <c r="AA237" s="100"/>
      <c r="AB237" s="100"/>
      <c r="AC237" s="100"/>
      <c r="AD237" s="100"/>
      <c r="AE237" s="100"/>
      <c r="AF237" s="101"/>
      <c r="AG237" s="101"/>
      <c r="AH237" s="101"/>
      <c r="AI237" s="101"/>
      <c r="AJ237" s="101"/>
      <c r="AK237" s="101"/>
      <c r="AL237" s="101"/>
      <c r="AM237" s="101"/>
      <c r="AN237" s="101"/>
      <c r="AO237" s="101"/>
      <c r="AP237" s="101"/>
      <c r="AQ237" s="101"/>
      <c r="AR237" s="100"/>
      <c r="AS237" s="100"/>
      <c r="AT237" s="100"/>
      <c r="AU237" s="100"/>
      <c r="AV237" s="100"/>
      <c r="AW237" s="100"/>
      <c r="AX237" s="100"/>
      <c r="AY237" s="100"/>
      <c r="AZ237" s="100"/>
      <c r="BA237" s="100"/>
      <c r="BB237" s="100"/>
      <c r="BC237" s="100"/>
    </row>
    <row r="238" spans="17:55" x14ac:dyDescent="0.35">
      <c r="Q238" s="100"/>
      <c r="R238" s="100"/>
      <c r="S238" s="100"/>
      <c r="T238" s="100"/>
      <c r="U238" s="100"/>
      <c r="V238" s="100"/>
      <c r="W238" s="100"/>
      <c r="X238" s="100"/>
      <c r="Y238" s="100"/>
      <c r="Z238" s="100"/>
      <c r="AA238" s="100"/>
      <c r="AB238" s="100"/>
      <c r="AC238" s="100"/>
      <c r="AD238" s="100"/>
      <c r="AE238" s="100"/>
      <c r="AF238" s="101"/>
      <c r="AG238" s="101"/>
      <c r="AH238" s="101"/>
      <c r="AI238" s="101"/>
      <c r="AJ238" s="101"/>
      <c r="AK238" s="101"/>
      <c r="AL238" s="101"/>
      <c r="AM238" s="101"/>
      <c r="AN238" s="101"/>
      <c r="AO238" s="101"/>
      <c r="AP238" s="101"/>
      <c r="AQ238" s="101"/>
      <c r="AR238" s="100"/>
      <c r="AS238" s="100"/>
      <c r="AT238" s="100"/>
      <c r="AU238" s="100"/>
      <c r="AV238" s="100"/>
      <c r="AW238" s="100"/>
      <c r="AX238" s="100"/>
      <c r="AY238" s="100"/>
      <c r="AZ238" s="100"/>
      <c r="BA238" s="100"/>
      <c r="BB238" s="100"/>
      <c r="BC238" s="100"/>
    </row>
    <row r="239" spans="17:55" x14ac:dyDescent="0.35">
      <c r="Q239" s="100"/>
      <c r="R239" s="100"/>
      <c r="S239" s="100"/>
      <c r="T239" s="100"/>
      <c r="U239" s="100"/>
      <c r="V239" s="100"/>
      <c r="W239" s="100"/>
      <c r="X239" s="100"/>
      <c r="Y239" s="100"/>
      <c r="Z239" s="100"/>
      <c r="AA239" s="100"/>
      <c r="AB239" s="100"/>
      <c r="AC239" s="100"/>
      <c r="AD239" s="100"/>
      <c r="AE239" s="100"/>
      <c r="AF239" s="101"/>
      <c r="AG239" s="101"/>
      <c r="AH239" s="101"/>
      <c r="AI239" s="101"/>
      <c r="AJ239" s="101"/>
      <c r="AK239" s="101"/>
      <c r="AL239" s="101"/>
      <c r="AM239" s="101"/>
      <c r="AN239" s="101"/>
      <c r="AO239" s="101"/>
      <c r="AP239" s="101"/>
      <c r="AQ239" s="101"/>
      <c r="AR239" s="100"/>
      <c r="AS239" s="100"/>
      <c r="AT239" s="100"/>
      <c r="AU239" s="100"/>
      <c r="AV239" s="100"/>
      <c r="AW239" s="100"/>
      <c r="AX239" s="100"/>
      <c r="AY239" s="100"/>
      <c r="AZ239" s="100"/>
      <c r="BA239" s="100"/>
      <c r="BB239" s="100"/>
      <c r="BC239" s="100"/>
    </row>
    <row r="240" spans="17:55" x14ac:dyDescent="0.35">
      <c r="Q240" s="100"/>
      <c r="R240" s="100"/>
      <c r="S240" s="100"/>
      <c r="T240" s="100"/>
      <c r="U240" s="100"/>
      <c r="V240" s="100"/>
      <c r="W240" s="100"/>
      <c r="X240" s="100"/>
      <c r="Y240" s="100"/>
      <c r="Z240" s="100"/>
      <c r="AA240" s="100"/>
      <c r="AB240" s="100"/>
      <c r="AC240" s="100"/>
      <c r="AD240" s="100"/>
      <c r="AE240" s="100"/>
      <c r="AF240" s="101"/>
      <c r="AG240" s="101"/>
      <c r="AH240" s="101"/>
      <c r="AI240" s="101"/>
      <c r="AJ240" s="101"/>
      <c r="AK240" s="101"/>
      <c r="AL240" s="101"/>
      <c r="AM240" s="101"/>
      <c r="AN240" s="101"/>
      <c r="AO240" s="101"/>
      <c r="AP240" s="101"/>
      <c r="AQ240" s="101"/>
      <c r="AR240" s="100"/>
      <c r="AS240" s="100"/>
      <c r="AT240" s="100"/>
      <c r="AU240" s="100"/>
      <c r="AV240" s="100"/>
      <c r="AW240" s="100"/>
      <c r="AX240" s="100"/>
      <c r="AY240" s="100"/>
      <c r="AZ240" s="100"/>
      <c r="BA240" s="100"/>
      <c r="BB240" s="100"/>
      <c r="BC240" s="100"/>
    </row>
    <row r="241" spans="17:55" x14ac:dyDescent="0.35">
      <c r="Q241" s="100"/>
      <c r="R241" s="100"/>
      <c r="S241" s="100"/>
      <c r="T241" s="100"/>
      <c r="U241" s="100"/>
      <c r="V241" s="100"/>
      <c r="W241" s="100"/>
      <c r="X241" s="100"/>
      <c r="Y241" s="100"/>
      <c r="Z241" s="100"/>
      <c r="AA241" s="100"/>
      <c r="AB241" s="100"/>
      <c r="AC241" s="100"/>
      <c r="AD241" s="100"/>
      <c r="AE241" s="100"/>
      <c r="AF241" s="101"/>
      <c r="AG241" s="101"/>
      <c r="AH241" s="101"/>
      <c r="AI241" s="101"/>
      <c r="AJ241" s="101"/>
      <c r="AK241" s="101"/>
      <c r="AL241" s="101"/>
      <c r="AM241" s="101"/>
      <c r="AN241" s="101"/>
      <c r="AO241" s="101"/>
      <c r="AP241" s="101"/>
      <c r="AQ241" s="101"/>
      <c r="AR241" s="100"/>
      <c r="AS241" s="100"/>
      <c r="AT241" s="100"/>
      <c r="AU241" s="100"/>
      <c r="AV241" s="100"/>
      <c r="AW241" s="100"/>
      <c r="AX241" s="100"/>
      <c r="AY241" s="100"/>
      <c r="AZ241" s="100"/>
      <c r="BA241" s="100"/>
      <c r="BB241" s="100"/>
      <c r="BC241" s="100"/>
    </row>
    <row r="242" spans="17:55" x14ac:dyDescent="0.35">
      <c r="Q242" s="100"/>
      <c r="R242" s="100"/>
      <c r="S242" s="100"/>
      <c r="T242" s="100"/>
      <c r="U242" s="100"/>
      <c r="V242" s="100"/>
      <c r="W242" s="100"/>
      <c r="X242" s="100"/>
      <c r="Y242" s="100"/>
      <c r="Z242" s="100"/>
      <c r="AA242" s="100"/>
      <c r="AB242" s="100"/>
      <c r="AC242" s="100"/>
      <c r="AD242" s="100"/>
      <c r="AE242" s="100"/>
      <c r="AF242" s="101"/>
      <c r="AG242" s="101"/>
      <c r="AH242" s="101"/>
      <c r="AI242" s="101"/>
      <c r="AJ242" s="101"/>
      <c r="AK242" s="101"/>
      <c r="AL242" s="101"/>
      <c r="AM242" s="101"/>
      <c r="AN242" s="101"/>
      <c r="AO242" s="101"/>
      <c r="AP242" s="101"/>
      <c r="AQ242" s="101"/>
      <c r="AR242" s="100"/>
      <c r="AS242" s="100"/>
      <c r="AT242" s="100"/>
      <c r="AU242" s="100"/>
      <c r="AV242" s="100"/>
      <c r="AW242" s="100"/>
      <c r="AX242" s="100"/>
      <c r="AY242" s="100"/>
      <c r="AZ242" s="100"/>
      <c r="BA242" s="100"/>
      <c r="BB242" s="100"/>
      <c r="BC242" s="100"/>
    </row>
    <row r="243" spans="17:55" x14ac:dyDescent="0.35">
      <c r="Q243" s="100"/>
      <c r="R243" s="100"/>
      <c r="S243" s="100"/>
      <c r="T243" s="100"/>
      <c r="U243" s="100"/>
      <c r="V243" s="100"/>
      <c r="W243" s="100"/>
      <c r="X243" s="100"/>
      <c r="Y243" s="100"/>
      <c r="Z243" s="100"/>
      <c r="AA243" s="100"/>
      <c r="AB243" s="100"/>
      <c r="AC243" s="100"/>
      <c r="AD243" s="100"/>
      <c r="AE243" s="100"/>
      <c r="AF243" s="101"/>
      <c r="AG243" s="101"/>
      <c r="AH243" s="101"/>
      <c r="AI243" s="101"/>
      <c r="AJ243" s="101"/>
      <c r="AK243" s="101"/>
      <c r="AL243" s="101"/>
      <c r="AM243" s="101"/>
      <c r="AN243" s="101"/>
      <c r="AO243" s="101"/>
      <c r="AP243" s="101"/>
      <c r="AQ243" s="101"/>
      <c r="AR243" s="100"/>
      <c r="AS243" s="100"/>
      <c r="AT243" s="100"/>
      <c r="AU243" s="100"/>
      <c r="AV243" s="100"/>
      <c r="AW243" s="100"/>
      <c r="AX243" s="100"/>
      <c r="AY243" s="100"/>
      <c r="AZ243" s="100"/>
      <c r="BA243" s="100"/>
      <c r="BB243" s="100"/>
      <c r="BC243" s="100"/>
    </row>
    <row r="244" spans="17:55" x14ac:dyDescent="0.35">
      <c r="Q244" s="100"/>
      <c r="R244" s="100"/>
      <c r="S244" s="100"/>
      <c r="T244" s="100"/>
      <c r="U244" s="100"/>
      <c r="V244" s="100"/>
      <c r="W244" s="100"/>
      <c r="X244" s="100"/>
      <c r="Y244" s="100"/>
      <c r="Z244" s="100"/>
      <c r="AA244" s="100"/>
      <c r="AB244" s="100"/>
      <c r="AC244" s="100"/>
      <c r="AD244" s="100"/>
      <c r="AE244" s="100"/>
      <c r="AF244" s="101"/>
      <c r="AG244" s="101"/>
      <c r="AH244" s="101"/>
      <c r="AI244" s="101"/>
      <c r="AJ244" s="101"/>
      <c r="AK244" s="101"/>
      <c r="AL244" s="101"/>
      <c r="AM244" s="101"/>
      <c r="AN244" s="101"/>
      <c r="AO244" s="101"/>
      <c r="AP244" s="101"/>
      <c r="AQ244" s="101"/>
      <c r="AR244" s="100"/>
      <c r="AS244" s="100"/>
      <c r="AT244" s="100"/>
      <c r="AU244" s="100"/>
      <c r="AV244" s="100"/>
      <c r="AW244" s="100"/>
      <c r="AX244" s="100"/>
      <c r="AY244" s="100"/>
      <c r="AZ244" s="100"/>
      <c r="BA244" s="100"/>
      <c r="BB244" s="100"/>
      <c r="BC244" s="100"/>
    </row>
    <row r="245" spans="17:55" x14ac:dyDescent="0.35">
      <c r="Q245" s="100"/>
      <c r="R245" s="100"/>
      <c r="S245" s="100"/>
      <c r="T245" s="100"/>
      <c r="U245" s="100"/>
      <c r="V245" s="100"/>
      <c r="W245" s="100"/>
      <c r="X245" s="100"/>
      <c r="Y245" s="100"/>
      <c r="Z245" s="100"/>
      <c r="AA245" s="100"/>
      <c r="AB245" s="100"/>
      <c r="AC245" s="100"/>
      <c r="AD245" s="100"/>
      <c r="AE245" s="100"/>
      <c r="AF245" s="101"/>
      <c r="AG245" s="101"/>
      <c r="AH245" s="101"/>
      <c r="AI245" s="101"/>
      <c r="AJ245" s="101"/>
      <c r="AK245" s="101"/>
      <c r="AL245" s="101"/>
      <c r="AM245" s="101"/>
      <c r="AN245" s="101"/>
      <c r="AO245" s="101"/>
      <c r="AP245" s="101"/>
      <c r="AQ245" s="101"/>
      <c r="AR245" s="100"/>
      <c r="AS245" s="100"/>
      <c r="AT245" s="100"/>
      <c r="AU245" s="100"/>
      <c r="AV245" s="100"/>
      <c r="AW245" s="100"/>
      <c r="AX245" s="100"/>
      <c r="AY245" s="100"/>
      <c r="AZ245" s="100"/>
      <c r="BA245" s="100"/>
      <c r="BB245" s="100"/>
      <c r="BC245" s="100"/>
    </row>
    <row r="246" spans="17:55" x14ac:dyDescent="0.35">
      <c r="Q246" s="100"/>
      <c r="R246" s="100"/>
      <c r="S246" s="100"/>
      <c r="T246" s="100"/>
      <c r="U246" s="100"/>
      <c r="V246" s="100"/>
      <c r="W246" s="100"/>
      <c r="X246" s="100"/>
      <c r="Y246" s="100"/>
      <c r="Z246" s="100"/>
      <c r="AA246" s="100"/>
      <c r="AB246" s="100"/>
      <c r="AC246" s="100"/>
      <c r="AD246" s="100"/>
      <c r="AE246" s="100"/>
      <c r="AF246" s="101"/>
      <c r="AG246" s="101"/>
      <c r="AH246" s="101"/>
      <c r="AI246" s="101"/>
      <c r="AJ246" s="101"/>
      <c r="AK246" s="101"/>
      <c r="AL246" s="101"/>
      <c r="AM246" s="101"/>
      <c r="AN246" s="101"/>
      <c r="AO246" s="101"/>
      <c r="AP246" s="101"/>
      <c r="AQ246" s="101"/>
      <c r="AR246" s="100"/>
      <c r="AS246" s="100"/>
      <c r="AT246" s="100"/>
      <c r="AU246" s="100"/>
      <c r="AV246" s="100"/>
      <c r="AW246" s="100"/>
      <c r="AX246" s="100"/>
      <c r="AY246" s="100"/>
      <c r="AZ246" s="100"/>
      <c r="BA246" s="100"/>
      <c r="BB246" s="100"/>
      <c r="BC246" s="100"/>
    </row>
    <row r="247" spans="17:55" x14ac:dyDescent="0.35">
      <c r="Q247" s="100"/>
      <c r="R247" s="100"/>
      <c r="S247" s="100"/>
      <c r="T247" s="100"/>
      <c r="U247" s="100"/>
      <c r="V247" s="100"/>
      <c r="W247" s="100"/>
      <c r="X247" s="100"/>
      <c r="Y247" s="100"/>
      <c r="Z247" s="100"/>
      <c r="AA247" s="100"/>
      <c r="AB247" s="100"/>
      <c r="AC247" s="100"/>
      <c r="AD247" s="100"/>
      <c r="AE247" s="100"/>
      <c r="AF247" s="101"/>
      <c r="AG247" s="101"/>
      <c r="AH247" s="101"/>
      <c r="AI247" s="101"/>
      <c r="AJ247" s="101"/>
      <c r="AK247" s="101"/>
      <c r="AL247" s="101"/>
      <c r="AM247" s="101"/>
      <c r="AN247" s="101"/>
      <c r="AO247" s="101"/>
      <c r="AP247" s="101"/>
      <c r="AQ247" s="101"/>
      <c r="AR247" s="100"/>
      <c r="AS247" s="100"/>
      <c r="AT247" s="100"/>
      <c r="AU247" s="100"/>
      <c r="AV247" s="100"/>
      <c r="AW247" s="100"/>
      <c r="AX247" s="100"/>
      <c r="AY247" s="100"/>
      <c r="AZ247" s="100"/>
      <c r="BA247" s="100"/>
      <c r="BB247" s="100"/>
      <c r="BC247" s="100"/>
    </row>
    <row r="248" spans="17:55" x14ac:dyDescent="0.35">
      <c r="Q248" s="100"/>
      <c r="R248" s="100"/>
      <c r="S248" s="100"/>
      <c r="T248" s="100"/>
      <c r="U248" s="100"/>
      <c r="V248" s="100"/>
      <c r="W248" s="100"/>
      <c r="X248" s="100"/>
      <c r="Y248" s="100"/>
      <c r="Z248" s="100"/>
      <c r="AA248" s="100"/>
      <c r="AB248" s="100"/>
      <c r="AC248" s="100"/>
      <c r="AD248" s="100"/>
      <c r="AE248" s="100"/>
      <c r="AF248" s="101"/>
      <c r="AG248" s="101"/>
      <c r="AH248" s="101"/>
      <c r="AI248" s="101"/>
      <c r="AJ248" s="101"/>
      <c r="AK248" s="101"/>
      <c r="AL248" s="101"/>
      <c r="AM248" s="101"/>
      <c r="AN248" s="101"/>
      <c r="AO248" s="101"/>
      <c r="AP248" s="101"/>
      <c r="AQ248" s="101"/>
      <c r="AR248" s="100"/>
      <c r="AS248" s="100"/>
      <c r="AT248" s="100"/>
      <c r="AU248" s="100"/>
      <c r="AV248" s="100"/>
      <c r="AW248" s="100"/>
      <c r="AX248" s="100"/>
      <c r="AY248" s="100"/>
      <c r="AZ248" s="100"/>
      <c r="BA248" s="100"/>
      <c r="BB248" s="100"/>
      <c r="BC248" s="100"/>
    </row>
    <row r="249" spans="17:55" x14ac:dyDescent="0.35">
      <c r="Q249" s="100"/>
      <c r="R249" s="100"/>
      <c r="S249" s="100"/>
      <c r="T249" s="100"/>
      <c r="U249" s="100"/>
      <c r="V249" s="100"/>
      <c r="W249" s="100"/>
      <c r="X249" s="100"/>
      <c r="Y249" s="100"/>
      <c r="Z249" s="100"/>
      <c r="AA249" s="100"/>
      <c r="AB249" s="100"/>
      <c r="AC249" s="100"/>
      <c r="AD249" s="100"/>
      <c r="AE249" s="100"/>
      <c r="AF249" s="101"/>
      <c r="AG249" s="101"/>
      <c r="AH249" s="101"/>
      <c r="AI249" s="101"/>
      <c r="AJ249" s="101"/>
      <c r="AK249" s="101"/>
      <c r="AL249" s="101"/>
      <c r="AM249" s="101"/>
      <c r="AN249" s="101"/>
      <c r="AO249" s="101"/>
      <c r="AP249" s="101"/>
      <c r="AQ249" s="101"/>
      <c r="AR249" s="100"/>
      <c r="AS249" s="100"/>
      <c r="AT249" s="100"/>
      <c r="AU249" s="100"/>
      <c r="AV249" s="100"/>
      <c r="AW249" s="100"/>
      <c r="AX249" s="100"/>
      <c r="AY249" s="100"/>
      <c r="AZ249" s="100"/>
      <c r="BA249" s="100"/>
      <c r="BB249" s="100"/>
      <c r="BC249" s="100"/>
    </row>
    <row r="250" spans="17:55" x14ac:dyDescent="0.35">
      <c r="Q250" s="100"/>
      <c r="R250" s="100"/>
      <c r="S250" s="100"/>
      <c r="T250" s="100"/>
      <c r="U250" s="100"/>
      <c r="V250" s="100"/>
      <c r="W250" s="100"/>
      <c r="X250" s="100"/>
      <c r="Y250" s="100"/>
      <c r="Z250" s="100"/>
      <c r="AA250" s="100"/>
      <c r="AB250" s="100"/>
      <c r="AC250" s="100"/>
      <c r="AD250" s="100"/>
      <c r="AE250" s="100"/>
      <c r="AF250" s="101"/>
      <c r="AG250" s="101"/>
      <c r="AH250" s="101"/>
      <c r="AI250" s="101"/>
      <c r="AJ250" s="101"/>
      <c r="AK250" s="101"/>
      <c r="AL250" s="101"/>
      <c r="AM250" s="101"/>
      <c r="AN250" s="101"/>
      <c r="AO250" s="101"/>
      <c r="AP250" s="101"/>
      <c r="AQ250" s="101"/>
      <c r="AR250" s="100"/>
      <c r="AS250" s="100"/>
      <c r="AT250" s="100"/>
      <c r="AU250" s="100"/>
      <c r="AV250" s="100"/>
      <c r="AW250" s="100"/>
      <c r="AX250" s="100"/>
      <c r="AY250" s="100"/>
      <c r="AZ250" s="100"/>
      <c r="BA250" s="100"/>
      <c r="BB250" s="100"/>
      <c r="BC250" s="100"/>
    </row>
    <row r="251" spans="17:55" x14ac:dyDescent="0.35">
      <c r="Q251" s="100"/>
      <c r="R251" s="100"/>
      <c r="S251" s="100"/>
      <c r="T251" s="100"/>
      <c r="U251" s="100"/>
      <c r="V251" s="100"/>
      <c r="W251" s="100"/>
      <c r="X251" s="100"/>
      <c r="Y251" s="100"/>
      <c r="Z251" s="100"/>
      <c r="AA251" s="100"/>
      <c r="AB251" s="100"/>
      <c r="AC251" s="100"/>
      <c r="AD251" s="100"/>
      <c r="AE251" s="100"/>
      <c r="AF251" s="101"/>
      <c r="AG251" s="101"/>
      <c r="AH251" s="101"/>
      <c r="AI251" s="101"/>
      <c r="AJ251" s="101"/>
      <c r="AK251" s="101"/>
      <c r="AL251" s="101"/>
      <c r="AM251" s="101"/>
      <c r="AN251" s="101"/>
      <c r="AO251" s="101"/>
      <c r="AP251" s="101"/>
      <c r="AQ251" s="101"/>
      <c r="AR251" s="100"/>
      <c r="AS251" s="100"/>
      <c r="AT251" s="100"/>
      <c r="AU251" s="100"/>
      <c r="AV251" s="100"/>
      <c r="AW251" s="100"/>
      <c r="AX251" s="100"/>
      <c r="AY251" s="100"/>
      <c r="AZ251" s="100"/>
      <c r="BA251" s="100"/>
      <c r="BB251" s="100"/>
      <c r="BC251" s="100"/>
    </row>
    <row r="252" spans="17:55" x14ac:dyDescent="0.35">
      <c r="Q252" s="100"/>
      <c r="R252" s="100"/>
      <c r="S252" s="100"/>
      <c r="T252" s="100"/>
      <c r="U252" s="100"/>
      <c r="V252" s="100"/>
      <c r="W252" s="100"/>
      <c r="X252" s="100"/>
      <c r="Y252" s="100"/>
      <c r="Z252" s="100"/>
      <c r="AA252" s="100"/>
      <c r="AB252" s="100"/>
      <c r="AC252" s="100"/>
      <c r="AD252" s="100"/>
      <c r="AE252" s="100"/>
      <c r="AF252" s="101"/>
      <c r="AG252" s="101"/>
      <c r="AH252" s="101"/>
      <c r="AI252" s="101"/>
      <c r="AJ252" s="101"/>
      <c r="AK252" s="101"/>
      <c r="AL252" s="101"/>
      <c r="AM252" s="101"/>
      <c r="AN252" s="101"/>
      <c r="AO252" s="101"/>
      <c r="AP252" s="101"/>
      <c r="AQ252" s="101"/>
      <c r="AR252" s="100"/>
      <c r="AS252" s="100"/>
      <c r="AT252" s="100"/>
      <c r="AU252" s="100"/>
      <c r="AV252" s="100"/>
      <c r="AW252" s="100"/>
      <c r="AX252" s="100"/>
      <c r="AY252" s="100"/>
      <c r="AZ252" s="100"/>
      <c r="BA252" s="100"/>
      <c r="BB252" s="100"/>
      <c r="BC252" s="100"/>
    </row>
    <row r="253" spans="17:55" x14ac:dyDescent="0.35">
      <c r="Q253" s="100"/>
      <c r="R253" s="100"/>
      <c r="S253" s="100"/>
      <c r="T253" s="100"/>
      <c r="U253" s="100"/>
      <c r="V253" s="100"/>
      <c r="W253" s="100"/>
      <c r="X253" s="100"/>
      <c r="Y253" s="100"/>
      <c r="Z253" s="100"/>
      <c r="AA253" s="100"/>
      <c r="AB253" s="100"/>
      <c r="AC253" s="100"/>
      <c r="AD253" s="100"/>
      <c r="AE253" s="100"/>
      <c r="AF253" s="101"/>
      <c r="AG253" s="101"/>
      <c r="AH253" s="101"/>
      <c r="AI253" s="101"/>
      <c r="AJ253" s="101"/>
      <c r="AK253" s="101"/>
      <c r="AL253" s="101"/>
      <c r="AM253" s="101"/>
      <c r="AN253" s="101"/>
      <c r="AO253" s="101"/>
      <c r="AP253" s="101"/>
      <c r="AQ253" s="101"/>
      <c r="AR253" s="100"/>
      <c r="AS253" s="100"/>
      <c r="AT253" s="100"/>
      <c r="AU253" s="100"/>
      <c r="AV253" s="100"/>
      <c r="AW253" s="100"/>
      <c r="AX253" s="100"/>
      <c r="AY253" s="100"/>
      <c r="AZ253" s="100"/>
      <c r="BA253" s="100"/>
      <c r="BB253" s="100"/>
      <c r="BC253" s="100"/>
    </row>
    <row r="254" spans="17:55" x14ac:dyDescent="0.35">
      <c r="Q254" s="100"/>
      <c r="R254" s="100"/>
      <c r="S254" s="100"/>
      <c r="T254" s="100"/>
      <c r="U254" s="100"/>
      <c r="V254" s="100"/>
      <c r="W254" s="100"/>
      <c r="X254" s="100"/>
      <c r="Y254" s="100"/>
      <c r="Z254" s="100"/>
      <c r="AA254" s="100"/>
      <c r="AB254" s="100"/>
      <c r="AC254" s="100"/>
      <c r="AD254" s="100"/>
      <c r="AE254" s="100"/>
      <c r="AF254" s="101"/>
      <c r="AG254" s="101"/>
      <c r="AH254" s="101"/>
      <c r="AI254" s="101"/>
      <c r="AJ254" s="101"/>
      <c r="AK254" s="101"/>
      <c r="AL254" s="101"/>
      <c r="AM254" s="101"/>
      <c r="AN254" s="101"/>
      <c r="AO254" s="101"/>
      <c r="AP254" s="101"/>
      <c r="AQ254" s="101"/>
      <c r="AR254" s="100"/>
      <c r="AS254" s="100"/>
      <c r="AT254" s="100"/>
      <c r="AU254" s="100"/>
      <c r="AV254" s="100"/>
      <c r="AW254" s="100"/>
      <c r="AX254" s="100"/>
      <c r="AY254" s="100"/>
      <c r="AZ254" s="100"/>
      <c r="BA254" s="100"/>
      <c r="BB254" s="100"/>
      <c r="BC254" s="100"/>
    </row>
    <row r="255" spans="17:55" x14ac:dyDescent="0.35">
      <c r="Q255" s="100"/>
      <c r="R255" s="100"/>
      <c r="S255" s="100"/>
      <c r="T255" s="100"/>
      <c r="U255" s="100"/>
      <c r="V255" s="100"/>
      <c r="W255" s="100"/>
      <c r="X255" s="100"/>
      <c r="Y255" s="100"/>
      <c r="Z255" s="100"/>
      <c r="AA255" s="100"/>
      <c r="AB255" s="100"/>
      <c r="AC255" s="100"/>
      <c r="AD255" s="100"/>
      <c r="AE255" s="100"/>
      <c r="AF255" s="101"/>
      <c r="AG255" s="101"/>
      <c r="AH255" s="101"/>
      <c r="AI255" s="101"/>
      <c r="AJ255" s="101"/>
      <c r="AK255" s="101"/>
      <c r="AL255" s="101"/>
      <c r="AM255" s="101"/>
      <c r="AN255" s="101"/>
      <c r="AO255" s="101"/>
      <c r="AP255" s="101"/>
      <c r="AQ255" s="101"/>
      <c r="AR255" s="100"/>
      <c r="AS255" s="100"/>
      <c r="AT255" s="100"/>
      <c r="AU255" s="100"/>
      <c r="AV255" s="100"/>
      <c r="AW255" s="100"/>
      <c r="AX255" s="100"/>
      <c r="AY255" s="100"/>
      <c r="AZ255" s="100"/>
      <c r="BA255" s="100"/>
      <c r="BB255" s="100"/>
      <c r="BC255" s="100"/>
    </row>
    <row r="256" spans="17:55" x14ac:dyDescent="0.35">
      <c r="Q256" s="100"/>
      <c r="R256" s="100"/>
      <c r="S256" s="100"/>
      <c r="T256" s="100"/>
      <c r="U256" s="100"/>
      <c r="V256" s="100"/>
      <c r="W256" s="100"/>
      <c r="X256" s="100"/>
      <c r="Y256" s="100"/>
      <c r="Z256" s="100"/>
      <c r="AA256" s="100"/>
      <c r="AB256" s="100"/>
      <c r="AC256" s="100"/>
      <c r="AD256" s="100"/>
      <c r="AE256" s="100"/>
      <c r="AF256" s="101"/>
      <c r="AG256" s="101"/>
      <c r="AH256" s="101"/>
      <c r="AI256" s="101"/>
      <c r="AJ256" s="101"/>
      <c r="AK256" s="101"/>
      <c r="AL256" s="101"/>
      <c r="AM256" s="101"/>
      <c r="AN256" s="101"/>
      <c r="AO256" s="101"/>
      <c r="AP256" s="101"/>
      <c r="AQ256" s="101"/>
      <c r="AR256" s="100"/>
      <c r="AS256" s="100"/>
      <c r="AT256" s="100"/>
      <c r="AU256" s="100"/>
      <c r="AV256" s="100"/>
      <c r="AW256" s="100"/>
      <c r="AX256" s="100"/>
      <c r="AY256" s="100"/>
      <c r="AZ256" s="100"/>
      <c r="BA256" s="100"/>
      <c r="BB256" s="100"/>
      <c r="BC256" s="100"/>
    </row>
    <row r="257" spans="17:55" x14ac:dyDescent="0.35">
      <c r="Q257" s="100"/>
      <c r="R257" s="100"/>
      <c r="S257" s="100"/>
      <c r="T257" s="100"/>
      <c r="U257" s="100"/>
      <c r="V257" s="100"/>
      <c r="W257" s="100"/>
      <c r="X257" s="100"/>
      <c r="Y257" s="100"/>
      <c r="Z257" s="100"/>
      <c r="AA257" s="100"/>
      <c r="AB257" s="100"/>
      <c r="AC257" s="100"/>
      <c r="AD257" s="100"/>
      <c r="AE257" s="100"/>
      <c r="AF257" s="101"/>
      <c r="AG257" s="101"/>
      <c r="AH257" s="101"/>
      <c r="AI257" s="101"/>
      <c r="AJ257" s="101"/>
      <c r="AK257" s="101"/>
      <c r="AL257" s="101"/>
      <c r="AM257" s="101"/>
      <c r="AN257" s="101"/>
      <c r="AO257" s="101"/>
      <c r="AP257" s="101"/>
      <c r="AQ257" s="101"/>
      <c r="AR257" s="100"/>
      <c r="AS257" s="100"/>
      <c r="AT257" s="100"/>
      <c r="AU257" s="100"/>
      <c r="AV257" s="100"/>
      <c r="AW257" s="100"/>
      <c r="AX257" s="100"/>
      <c r="AY257" s="100"/>
      <c r="AZ257" s="100"/>
      <c r="BA257" s="100"/>
      <c r="BB257" s="100"/>
      <c r="BC257" s="100"/>
    </row>
    <row r="258" spans="17:55" x14ac:dyDescent="0.35">
      <c r="Q258" s="100"/>
      <c r="R258" s="100"/>
      <c r="S258" s="100"/>
      <c r="T258" s="100"/>
      <c r="U258" s="100"/>
      <c r="V258" s="100"/>
      <c r="W258" s="100"/>
      <c r="X258" s="100"/>
      <c r="Y258" s="100"/>
      <c r="Z258" s="100"/>
      <c r="AA258" s="100"/>
      <c r="AB258" s="100"/>
      <c r="AC258" s="100"/>
      <c r="AD258" s="100"/>
      <c r="AE258" s="100"/>
      <c r="AF258" s="101"/>
      <c r="AG258" s="101"/>
      <c r="AH258" s="101"/>
      <c r="AI258" s="101"/>
      <c r="AJ258" s="101"/>
      <c r="AK258" s="101"/>
      <c r="AL258" s="101"/>
      <c r="AM258" s="101"/>
      <c r="AN258" s="101"/>
      <c r="AO258" s="101"/>
      <c r="AP258" s="101"/>
      <c r="AQ258" s="101"/>
      <c r="AR258" s="100"/>
      <c r="AS258" s="100"/>
      <c r="AT258" s="100"/>
      <c r="AU258" s="100"/>
      <c r="AV258" s="100"/>
      <c r="AW258" s="100"/>
      <c r="AX258" s="100"/>
      <c r="AY258" s="100"/>
      <c r="AZ258" s="100"/>
      <c r="BA258" s="100"/>
      <c r="BB258" s="100"/>
      <c r="BC258" s="100"/>
    </row>
    <row r="259" spans="17:55" x14ac:dyDescent="0.35">
      <c r="Q259" s="100"/>
      <c r="R259" s="100"/>
      <c r="S259" s="100"/>
      <c r="T259" s="100"/>
      <c r="U259" s="100"/>
      <c r="V259" s="100"/>
      <c r="W259" s="100"/>
      <c r="X259" s="100"/>
      <c r="Y259" s="100"/>
      <c r="Z259" s="100"/>
      <c r="AA259" s="100"/>
      <c r="AB259" s="100"/>
      <c r="AC259" s="100"/>
      <c r="AD259" s="100"/>
      <c r="AE259" s="100"/>
      <c r="AF259" s="101"/>
      <c r="AG259" s="101"/>
      <c r="AH259" s="101"/>
      <c r="AI259" s="101"/>
      <c r="AJ259" s="101"/>
      <c r="AK259" s="101"/>
      <c r="AL259" s="101"/>
      <c r="AM259" s="101"/>
      <c r="AN259" s="101"/>
      <c r="AO259" s="101"/>
      <c r="AP259" s="101"/>
      <c r="AQ259" s="101"/>
      <c r="AR259" s="100"/>
      <c r="AS259" s="100"/>
      <c r="AT259" s="100"/>
      <c r="AU259" s="100"/>
      <c r="AV259" s="100"/>
      <c r="AW259" s="100"/>
      <c r="AX259" s="100"/>
      <c r="AY259" s="100"/>
      <c r="AZ259" s="100"/>
      <c r="BA259" s="100"/>
      <c r="BB259" s="100"/>
      <c r="BC259" s="100"/>
    </row>
    <row r="260" spans="17:55" x14ac:dyDescent="0.35">
      <c r="Q260" s="100"/>
      <c r="R260" s="100"/>
      <c r="S260" s="100"/>
      <c r="T260" s="100"/>
      <c r="U260" s="100"/>
      <c r="V260" s="100"/>
      <c r="W260" s="100"/>
      <c r="X260" s="100"/>
      <c r="Y260" s="100"/>
      <c r="Z260" s="100"/>
      <c r="AA260" s="100"/>
      <c r="AB260" s="100"/>
      <c r="AC260" s="100"/>
      <c r="AD260" s="100"/>
      <c r="AE260" s="100"/>
      <c r="AF260" s="101"/>
      <c r="AG260" s="101"/>
      <c r="AH260" s="101"/>
      <c r="AI260" s="101"/>
      <c r="AJ260" s="101"/>
      <c r="AK260" s="101"/>
      <c r="AL260" s="101"/>
      <c r="AM260" s="101"/>
      <c r="AN260" s="101"/>
      <c r="AO260" s="101"/>
      <c r="AP260" s="101"/>
      <c r="AQ260" s="101"/>
      <c r="AR260" s="100"/>
      <c r="AS260" s="100"/>
      <c r="AT260" s="100"/>
      <c r="AU260" s="100"/>
      <c r="AV260" s="100"/>
      <c r="AW260" s="100"/>
      <c r="AX260" s="100"/>
      <c r="AY260" s="100"/>
      <c r="AZ260" s="100"/>
      <c r="BA260" s="100"/>
      <c r="BB260" s="100"/>
      <c r="BC260" s="100"/>
    </row>
    <row r="261" spans="17:55" x14ac:dyDescent="0.35">
      <c r="Q261" s="100"/>
      <c r="R261" s="100"/>
      <c r="S261" s="100"/>
      <c r="T261" s="100"/>
      <c r="U261" s="100"/>
      <c r="V261" s="100"/>
      <c r="W261" s="100"/>
      <c r="X261" s="100"/>
      <c r="Y261" s="100"/>
      <c r="Z261" s="100"/>
      <c r="AA261" s="100"/>
      <c r="AB261" s="100"/>
      <c r="AC261" s="100"/>
      <c r="AD261" s="100"/>
      <c r="AE261" s="100"/>
      <c r="AF261" s="101"/>
      <c r="AG261" s="101"/>
      <c r="AH261" s="101"/>
      <c r="AI261" s="101"/>
      <c r="AJ261" s="101"/>
      <c r="AK261" s="101"/>
      <c r="AL261" s="101"/>
      <c r="AM261" s="101"/>
      <c r="AN261" s="101"/>
      <c r="AO261" s="101"/>
      <c r="AP261" s="101"/>
      <c r="AQ261" s="101"/>
      <c r="AR261" s="100"/>
      <c r="AS261" s="100"/>
      <c r="AT261" s="100"/>
      <c r="AU261" s="100"/>
      <c r="AV261" s="100"/>
      <c r="AW261" s="100"/>
      <c r="AX261" s="100"/>
      <c r="AY261" s="100"/>
      <c r="AZ261" s="100"/>
      <c r="BA261" s="100"/>
      <c r="BB261" s="100"/>
      <c r="BC261" s="100"/>
    </row>
    <row r="262" spans="17:55" x14ac:dyDescent="0.35">
      <c r="Q262" s="100"/>
      <c r="R262" s="100"/>
      <c r="S262" s="100"/>
      <c r="T262" s="100"/>
      <c r="U262" s="100"/>
      <c r="V262" s="100"/>
      <c r="W262" s="100"/>
      <c r="X262" s="100"/>
      <c r="Y262" s="100"/>
      <c r="Z262" s="100"/>
      <c r="AA262" s="100"/>
      <c r="AB262" s="100"/>
      <c r="AC262" s="100"/>
      <c r="AD262" s="100"/>
      <c r="AE262" s="100"/>
      <c r="AF262" s="101"/>
      <c r="AG262" s="101"/>
      <c r="AH262" s="101"/>
      <c r="AI262" s="101"/>
      <c r="AJ262" s="101"/>
      <c r="AK262" s="101"/>
      <c r="AL262" s="101"/>
      <c r="AM262" s="101"/>
      <c r="AN262" s="101"/>
      <c r="AO262" s="101"/>
      <c r="AP262" s="101"/>
      <c r="AQ262" s="101"/>
      <c r="AR262" s="100"/>
      <c r="AS262" s="100"/>
      <c r="AT262" s="100"/>
      <c r="AU262" s="100"/>
      <c r="AV262" s="100"/>
      <c r="AW262" s="100"/>
      <c r="AX262" s="100"/>
      <c r="AY262" s="100"/>
      <c r="AZ262" s="100"/>
      <c r="BA262" s="100"/>
      <c r="BB262" s="100"/>
      <c r="BC262" s="100"/>
    </row>
    <row r="263" spans="17:55" x14ac:dyDescent="0.35">
      <c r="Q263" s="100"/>
      <c r="R263" s="100"/>
      <c r="S263" s="100"/>
      <c r="T263" s="100"/>
      <c r="U263" s="100"/>
      <c r="V263" s="100"/>
      <c r="W263" s="100"/>
      <c r="X263" s="100"/>
      <c r="Y263" s="100"/>
      <c r="Z263" s="100"/>
      <c r="AA263" s="100"/>
      <c r="AB263" s="100"/>
      <c r="AC263" s="100"/>
      <c r="AD263" s="100"/>
      <c r="AE263" s="100"/>
      <c r="AF263" s="101"/>
      <c r="AG263" s="101"/>
      <c r="AH263" s="101"/>
      <c r="AI263" s="101"/>
      <c r="AJ263" s="101"/>
      <c r="AK263" s="101"/>
      <c r="AL263" s="101"/>
      <c r="AM263" s="101"/>
      <c r="AN263" s="101"/>
      <c r="AO263" s="101"/>
      <c r="AP263" s="101"/>
      <c r="AQ263" s="101"/>
      <c r="AR263" s="100"/>
      <c r="AS263" s="100"/>
      <c r="AT263" s="100"/>
      <c r="AU263" s="100"/>
      <c r="AV263" s="100"/>
      <c r="AW263" s="100"/>
      <c r="AX263" s="100"/>
      <c r="AY263" s="100"/>
      <c r="AZ263" s="100"/>
      <c r="BA263" s="100"/>
      <c r="BB263" s="100"/>
      <c r="BC263" s="100"/>
    </row>
    <row r="264" spans="17:55" x14ac:dyDescent="0.35">
      <c r="Q264" s="100"/>
      <c r="R264" s="100"/>
      <c r="S264" s="100"/>
      <c r="T264" s="100"/>
      <c r="U264" s="100"/>
      <c r="V264" s="100"/>
      <c r="W264" s="100"/>
      <c r="X264" s="100"/>
      <c r="Y264" s="100"/>
      <c r="Z264" s="100"/>
      <c r="AA264" s="100"/>
      <c r="AB264" s="100"/>
      <c r="AC264" s="100"/>
      <c r="AD264" s="100"/>
      <c r="AE264" s="100"/>
      <c r="AF264" s="101"/>
      <c r="AG264" s="101"/>
      <c r="AH264" s="101"/>
      <c r="AI264" s="101"/>
      <c r="AJ264" s="101"/>
      <c r="AK264" s="101"/>
      <c r="AL264" s="101"/>
      <c r="AM264" s="101"/>
      <c r="AN264" s="101"/>
      <c r="AO264" s="101"/>
      <c r="AP264" s="101"/>
      <c r="AQ264" s="101"/>
      <c r="AR264" s="100"/>
      <c r="AS264" s="100"/>
      <c r="AT264" s="100"/>
      <c r="AU264" s="100"/>
      <c r="AV264" s="100"/>
      <c r="AW264" s="100"/>
      <c r="AX264" s="100"/>
      <c r="AY264" s="100"/>
      <c r="AZ264" s="100"/>
      <c r="BA264" s="100"/>
      <c r="BB264" s="100"/>
      <c r="BC264" s="100"/>
    </row>
    <row r="265" spans="17:55" x14ac:dyDescent="0.35">
      <c r="Q265" s="100"/>
      <c r="R265" s="100"/>
      <c r="S265" s="100"/>
      <c r="T265" s="100"/>
      <c r="U265" s="100"/>
      <c r="V265" s="100"/>
      <c r="W265" s="100"/>
      <c r="X265" s="100"/>
      <c r="Y265" s="100"/>
      <c r="Z265" s="100"/>
      <c r="AA265" s="100"/>
      <c r="AB265" s="100"/>
      <c r="AC265" s="100"/>
      <c r="AD265" s="100"/>
      <c r="AE265" s="100"/>
      <c r="AF265" s="101"/>
      <c r="AG265" s="101"/>
      <c r="AH265" s="101"/>
      <c r="AI265" s="101"/>
      <c r="AJ265" s="101"/>
      <c r="AK265" s="101"/>
      <c r="AL265" s="101"/>
      <c r="AM265" s="101"/>
      <c r="AN265" s="101"/>
      <c r="AO265" s="101"/>
      <c r="AP265" s="101"/>
      <c r="AQ265" s="101"/>
      <c r="AR265" s="100"/>
      <c r="AS265" s="100"/>
      <c r="AT265" s="100"/>
      <c r="AU265" s="100"/>
      <c r="AV265" s="100"/>
      <c r="AW265" s="100"/>
      <c r="AX265" s="100"/>
      <c r="AY265" s="100"/>
      <c r="AZ265" s="100"/>
      <c r="BA265" s="100"/>
      <c r="BB265" s="100"/>
      <c r="BC265" s="100"/>
    </row>
    <row r="266" spans="17:55" x14ac:dyDescent="0.35">
      <c r="Q266" s="100"/>
      <c r="R266" s="100"/>
      <c r="S266" s="100"/>
      <c r="T266" s="100"/>
      <c r="U266" s="100"/>
      <c r="V266" s="100"/>
      <c r="W266" s="100"/>
      <c r="X266" s="100"/>
      <c r="Y266" s="100"/>
      <c r="Z266" s="100"/>
      <c r="AA266" s="100"/>
      <c r="AB266" s="100"/>
      <c r="AC266" s="100"/>
      <c r="AD266" s="100"/>
      <c r="AE266" s="100"/>
      <c r="AF266" s="101"/>
      <c r="AG266" s="101"/>
      <c r="AH266" s="101"/>
      <c r="AI266" s="101"/>
      <c r="AJ266" s="101"/>
      <c r="AK266" s="101"/>
      <c r="AL266" s="101"/>
      <c r="AM266" s="101"/>
      <c r="AN266" s="101"/>
      <c r="AO266" s="101"/>
      <c r="AP266" s="101"/>
      <c r="AQ266" s="101"/>
      <c r="AR266" s="100"/>
      <c r="AS266" s="100"/>
      <c r="AT266" s="100"/>
      <c r="AU266" s="100"/>
      <c r="AV266" s="100"/>
      <c r="AW266" s="100"/>
      <c r="AX266" s="100"/>
      <c r="AY266" s="100"/>
      <c r="AZ266" s="100"/>
      <c r="BA266" s="100"/>
      <c r="BB266" s="100"/>
      <c r="BC266" s="100"/>
    </row>
    <row r="267" spans="17:55" x14ac:dyDescent="0.35">
      <c r="Q267" s="100"/>
      <c r="R267" s="100"/>
      <c r="S267" s="100"/>
      <c r="T267" s="100"/>
      <c r="U267" s="100"/>
      <c r="V267" s="100"/>
      <c r="W267" s="100"/>
      <c r="X267" s="100"/>
      <c r="Y267" s="100"/>
      <c r="Z267" s="100"/>
      <c r="AA267" s="100"/>
      <c r="AB267" s="100"/>
      <c r="AC267" s="100"/>
      <c r="AD267" s="100"/>
      <c r="AE267" s="100"/>
      <c r="AF267" s="101"/>
      <c r="AG267" s="101"/>
      <c r="AH267" s="101"/>
      <c r="AI267" s="101"/>
      <c r="AJ267" s="101"/>
      <c r="AK267" s="101"/>
      <c r="AL267" s="101"/>
      <c r="AM267" s="101"/>
      <c r="AN267" s="101"/>
      <c r="AO267" s="101"/>
      <c r="AP267" s="101"/>
      <c r="AQ267" s="101"/>
      <c r="AR267" s="100"/>
      <c r="AS267" s="100"/>
      <c r="AT267" s="100"/>
      <c r="AU267" s="100"/>
      <c r="AV267" s="100"/>
      <c r="AW267" s="100"/>
      <c r="AX267" s="100"/>
      <c r="AY267" s="100"/>
      <c r="AZ267" s="100"/>
      <c r="BA267" s="100"/>
      <c r="BB267" s="100"/>
      <c r="BC267" s="100"/>
    </row>
    <row r="268" spans="17:55" x14ac:dyDescent="0.35">
      <c r="Q268" s="100"/>
      <c r="R268" s="100"/>
      <c r="S268" s="100"/>
      <c r="T268" s="100"/>
      <c r="U268" s="100"/>
      <c r="V268" s="100"/>
      <c r="W268" s="100"/>
      <c r="X268" s="100"/>
      <c r="Y268" s="100"/>
      <c r="Z268" s="100"/>
      <c r="AA268" s="100"/>
      <c r="AB268" s="100"/>
      <c r="AC268" s="100"/>
      <c r="AD268" s="100"/>
      <c r="AE268" s="100"/>
      <c r="AF268" s="101"/>
      <c r="AG268" s="101"/>
      <c r="AH268" s="101"/>
      <c r="AI268" s="101"/>
      <c r="AJ268" s="101"/>
      <c r="AK268" s="101"/>
      <c r="AL268" s="101"/>
      <c r="AM268" s="101"/>
      <c r="AN268" s="101"/>
      <c r="AO268" s="101"/>
      <c r="AP268" s="101"/>
      <c r="AQ268" s="101"/>
      <c r="AR268" s="100"/>
      <c r="AS268" s="100"/>
      <c r="AT268" s="100"/>
      <c r="AU268" s="100"/>
      <c r="AV268" s="100"/>
      <c r="AW268" s="100"/>
      <c r="AX268" s="100"/>
      <c r="AY268" s="100"/>
      <c r="AZ268" s="100"/>
      <c r="BA268" s="100"/>
      <c r="BB268" s="100"/>
      <c r="BC268" s="100"/>
    </row>
    <row r="269" spans="17:55" x14ac:dyDescent="0.35">
      <c r="Q269" s="100"/>
      <c r="R269" s="100"/>
      <c r="S269" s="100"/>
      <c r="T269" s="100"/>
      <c r="U269" s="100"/>
      <c r="V269" s="100"/>
      <c r="W269" s="100"/>
      <c r="X269" s="100"/>
      <c r="Y269" s="100"/>
      <c r="Z269" s="100"/>
      <c r="AA269" s="100"/>
      <c r="AB269" s="100"/>
      <c r="AC269" s="100"/>
      <c r="AD269" s="100"/>
      <c r="AE269" s="100"/>
      <c r="AF269" s="101"/>
      <c r="AG269" s="101"/>
      <c r="AH269" s="101"/>
      <c r="AI269" s="101"/>
      <c r="AJ269" s="101"/>
      <c r="AK269" s="101"/>
      <c r="AL269" s="101"/>
      <c r="AM269" s="101"/>
      <c r="AN269" s="101"/>
      <c r="AO269" s="101"/>
      <c r="AP269" s="101"/>
      <c r="AQ269" s="101"/>
      <c r="AR269" s="100"/>
      <c r="AS269" s="100"/>
      <c r="AT269" s="100"/>
      <c r="AU269" s="100"/>
      <c r="AV269" s="100"/>
      <c r="AW269" s="100"/>
      <c r="AX269" s="100"/>
      <c r="AY269" s="100"/>
      <c r="AZ269" s="100"/>
      <c r="BA269" s="100"/>
      <c r="BB269" s="100"/>
      <c r="BC269" s="100"/>
    </row>
    <row r="270" spans="17:55" x14ac:dyDescent="0.35">
      <c r="Q270" s="100"/>
      <c r="R270" s="100"/>
      <c r="S270" s="100"/>
      <c r="T270" s="100"/>
      <c r="U270" s="100"/>
      <c r="V270" s="100"/>
      <c r="W270" s="100"/>
      <c r="X270" s="100"/>
      <c r="Y270" s="100"/>
      <c r="Z270" s="100"/>
      <c r="AA270" s="100"/>
      <c r="AB270" s="100"/>
      <c r="AC270" s="100"/>
      <c r="AD270" s="100"/>
      <c r="AE270" s="100"/>
      <c r="AF270" s="101"/>
      <c r="AG270" s="101"/>
      <c r="AH270" s="101"/>
      <c r="AI270" s="101"/>
      <c r="AJ270" s="101"/>
      <c r="AK270" s="101"/>
      <c r="AL270" s="101"/>
      <c r="AM270" s="101"/>
      <c r="AN270" s="101"/>
      <c r="AO270" s="101"/>
      <c r="AP270" s="101"/>
      <c r="AQ270" s="101"/>
      <c r="AR270" s="100"/>
      <c r="AS270" s="100"/>
      <c r="AT270" s="100"/>
      <c r="AU270" s="100"/>
      <c r="AV270" s="100"/>
      <c r="AW270" s="100"/>
      <c r="AX270" s="100"/>
      <c r="AY270" s="100"/>
      <c r="AZ270" s="100"/>
      <c r="BA270" s="100"/>
      <c r="BB270" s="100"/>
      <c r="BC270" s="100"/>
    </row>
    <row r="271" spans="17:55" x14ac:dyDescent="0.35">
      <c r="Q271" s="100"/>
      <c r="R271" s="100"/>
      <c r="S271" s="100"/>
      <c r="T271" s="100"/>
      <c r="U271" s="100"/>
      <c r="V271" s="100"/>
      <c r="W271" s="100"/>
      <c r="X271" s="100"/>
      <c r="Y271" s="100"/>
      <c r="Z271" s="100"/>
      <c r="AA271" s="100"/>
      <c r="AB271" s="100"/>
      <c r="AC271" s="100"/>
      <c r="AD271" s="100"/>
      <c r="AE271" s="100"/>
      <c r="AF271" s="101"/>
      <c r="AG271" s="101"/>
      <c r="AH271" s="101"/>
      <c r="AI271" s="101"/>
      <c r="AJ271" s="101"/>
      <c r="AK271" s="101"/>
      <c r="AL271" s="101"/>
      <c r="AM271" s="101"/>
      <c r="AN271" s="101"/>
      <c r="AO271" s="101"/>
      <c r="AP271" s="101"/>
      <c r="AQ271" s="101"/>
      <c r="AR271" s="100"/>
      <c r="AS271" s="100"/>
      <c r="AT271" s="100"/>
      <c r="AU271" s="100"/>
      <c r="AV271" s="100"/>
      <c r="AW271" s="100"/>
      <c r="AX271" s="100"/>
      <c r="AY271" s="100"/>
      <c r="AZ271" s="100"/>
      <c r="BA271" s="100"/>
      <c r="BB271" s="100"/>
      <c r="BC271" s="100"/>
    </row>
    <row r="272" spans="17:55" x14ac:dyDescent="0.35">
      <c r="Q272" s="100"/>
      <c r="R272" s="100"/>
      <c r="S272" s="100"/>
      <c r="T272" s="100"/>
      <c r="U272" s="100"/>
      <c r="V272" s="100"/>
      <c r="W272" s="100"/>
      <c r="X272" s="100"/>
      <c r="Y272" s="100"/>
      <c r="Z272" s="100"/>
      <c r="AA272" s="100"/>
      <c r="AB272" s="100"/>
      <c r="AC272" s="100"/>
      <c r="AD272" s="100"/>
      <c r="AE272" s="100"/>
      <c r="AF272" s="101"/>
      <c r="AG272" s="101"/>
      <c r="AH272" s="101"/>
      <c r="AI272" s="101"/>
      <c r="AJ272" s="101"/>
      <c r="AK272" s="101"/>
      <c r="AL272" s="101"/>
      <c r="AM272" s="101"/>
      <c r="AN272" s="101"/>
      <c r="AO272" s="101"/>
      <c r="AP272" s="101"/>
      <c r="AQ272" s="101"/>
      <c r="AR272" s="100"/>
      <c r="AS272" s="100"/>
      <c r="AT272" s="100"/>
      <c r="AU272" s="100"/>
      <c r="AV272" s="100"/>
      <c r="AW272" s="100"/>
      <c r="AX272" s="100"/>
      <c r="AY272" s="100"/>
      <c r="AZ272" s="100"/>
      <c r="BA272" s="100"/>
      <c r="BB272" s="100"/>
      <c r="BC272" s="100"/>
    </row>
    <row r="273" spans="17:55" x14ac:dyDescent="0.35">
      <c r="Q273" s="100"/>
      <c r="R273" s="100"/>
      <c r="S273" s="100"/>
      <c r="T273" s="100"/>
      <c r="U273" s="100"/>
      <c r="V273" s="100"/>
      <c r="W273" s="100"/>
      <c r="X273" s="100"/>
      <c r="Y273" s="100"/>
      <c r="Z273" s="100"/>
      <c r="AA273" s="100"/>
      <c r="AB273" s="100"/>
      <c r="AC273" s="100"/>
      <c r="AD273" s="100"/>
      <c r="AE273" s="100"/>
      <c r="AF273" s="101"/>
      <c r="AG273" s="101"/>
      <c r="AH273" s="101"/>
      <c r="AI273" s="101"/>
      <c r="AJ273" s="101"/>
      <c r="AK273" s="101"/>
      <c r="AL273" s="101"/>
      <c r="AM273" s="101"/>
      <c r="AN273" s="101"/>
      <c r="AO273" s="101"/>
      <c r="AP273" s="101"/>
      <c r="AQ273" s="101"/>
      <c r="AR273" s="100"/>
      <c r="AS273" s="100"/>
      <c r="AT273" s="100"/>
      <c r="AU273" s="100"/>
      <c r="AV273" s="100"/>
      <c r="AW273" s="100"/>
      <c r="AX273" s="100"/>
      <c r="AY273" s="100"/>
      <c r="AZ273" s="100"/>
      <c r="BA273" s="100"/>
      <c r="BB273" s="100"/>
      <c r="BC273" s="100"/>
    </row>
    <row r="274" spans="17:55" x14ac:dyDescent="0.35">
      <c r="Q274" s="100"/>
      <c r="R274" s="100"/>
      <c r="S274" s="100"/>
      <c r="T274" s="100"/>
      <c r="U274" s="100"/>
      <c r="V274" s="100"/>
      <c r="W274" s="100"/>
      <c r="X274" s="100"/>
      <c r="Y274" s="100"/>
      <c r="Z274" s="100"/>
      <c r="AA274" s="100"/>
      <c r="AB274" s="100"/>
      <c r="AC274" s="100"/>
      <c r="AD274" s="100"/>
      <c r="AE274" s="100"/>
      <c r="AF274" s="101"/>
      <c r="AG274" s="101"/>
      <c r="AH274" s="101"/>
      <c r="AI274" s="101"/>
      <c r="AJ274" s="101"/>
      <c r="AK274" s="101"/>
      <c r="AL274" s="101"/>
      <c r="AM274" s="101"/>
      <c r="AN274" s="101"/>
      <c r="AO274" s="101"/>
      <c r="AP274" s="101"/>
      <c r="AQ274" s="101"/>
      <c r="AR274" s="100"/>
      <c r="AS274" s="100"/>
      <c r="AT274" s="100"/>
      <c r="AU274" s="100"/>
      <c r="AV274" s="100"/>
      <c r="AW274" s="100"/>
      <c r="AX274" s="100"/>
      <c r="AY274" s="100"/>
      <c r="AZ274" s="100"/>
      <c r="BA274" s="100"/>
      <c r="BB274" s="100"/>
      <c r="BC274" s="100"/>
    </row>
    <row r="275" spans="17:55" x14ac:dyDescent="0.35">
      <c r="Q275" s="100"/>
      <c r="R275" s="100"/>
      <c r="S275" s="100"/>
      <c r="T275" s="100"/>
      <c r="U275" s="100"/>
      <c r="V275" s="100"/>
      <c r="W275" s="100"/>
      <c r="X275" s="100"/>
      <c r="Y275" s="100"/>
      <c r="Z275" s="100"/>
      <c r="AA275" s="100"/>
      <c r="AB275" s="100"/>
      <c r="AC275" s="100"/>
      <c r="AD275" s="100"/>
      <c r="AE275" s="100"/>
      <c r="AF275" s="101"/>
      <c r="AG275" s="101"/>
      <c r="AH275" s="101"/>
      <c r="AI275" s="101"/>
      <c r="AJ275" s="101"/>
      <c r="AK275" s="101"/>
      <c r="AL275" s="101"/>
      <c r="AM275" s="101"/>
      <c r="AN275" s="101"/>
      <c r="AO275" s="101"/>
      <c r="AP275" s="101"/>
      <c r="AQ275" s="101"/>
      <c r="AR275" s="100"/>
      <c r="AS275" s="100"/>
      <c r="AT275" s="100"/>
      <c r="AU275" s="100"/>
      <c r="AV275" s="100"/>
      <c r="AW275" s="100"/>
      <c r="AX275" s="100"/>
      <c r="AY275" s="100"/>
      <c r="AZ275" s="100"/>
      <c r="BA275" s="100"/>
      <c r="BB275" s="100"/>
      <c r="BC275" s="100"/>
    </row>
    <row r="276" spans="17:55" x14ac:dyDescent="0.35">
      <c r="Q276" s="100"/>
      <c r="R276" s="100"/>
      <c r="S276" s="100"/>
      <c r="T276" s="100"/>
      <c r="U276" s="100"/>
      <c r="V276" s="100"/>
      <c r="W276" s="100"/>
      <c r="X276" s="100"/>
      <c r="Y276" s="100"/>
      <c r="Z276" s="100"/>
      <c r="AA276" s="100"/>
      <c r="AB276" s="100"/>
      <c r="AC276" s="100"/>
      <c r="AD276" s="100"/>
      <c r="AE276" s="100"/>
      <c r="AF276" s="101"/>
      <c r="AG276" s="101"/>
      <c r="AH276" s="101"/>
      <c r="AI276" s="101"/>
      <c r="AJ276" s="101"/>
      <c r="AK276" s="101"/>
      <c r="AL276" s="101"/>
      <c r="AM276" s="101"/>
      <c r="AN276" s="101"/>
      <c r="AO276" s="101"/>
      <c r="AP276" s="101"/>
      <c r="AQ276" s="101"/>
      <c r="AR276" s="100"/>
      <c r="AS276" s="100"/>
      <c r="AT276" s="100"/>
      <c r="AU276" s="100"/>
      <c r="AV276" s="100"/>
      <c r="AW276" s="100"/>
      <c r="AX276" s="100"/>
      <c r="AY276" s="100"/>
      <c r="AZ276" s="100"/>
      <c r="BA276" s="100"/>
      <c r="BB276" s="100"/>
      <c r="BC276" s="100"/>
    </row>
    <row r="277" spans="17:55" x14ac:dyDescent="0.35">
      <c r="Q277" s="100"/>
      <c r="R277" s="100"/>
      <c r="S277" s="100"/>
      <c r="T277" s="100"/>
      <c r="U277" s="100"/>
      <c r="V277" s="100"/>
      <c r="W277" s="100"/>
      <c r="X277" s="100"/>
      <c r="Y277" s="100"/>
      <c r="Z277" s="100"/>
      <c r="AA277" s="100"/>
      <c r="AB277" s="100"/>
      <c r="AC277" s="100"/>
      <c r="AD277" s="100"/>
      <c r="AE277" s="100"/>
      <c r="AF277" s="101"/>
      <c r="AG277" s="101"/>
      <c r="AH277" s="101"/>
      <c r="AI277" s="101"/>
      <c r="AJ277" s="101"/>
      <c r="AK277" s="101"/>
      <c r="AL277" s="101"/>
      <c r="AM277" s="101"/>
      <c r="AN277" s="101"/>
      <c r="AO277" s="101"/>
      <c r="AP277" s="101"/>
      <c r="AQ277" s="101"/>
      <c r="AR277" s="100"/>
      <c r="AS277" s="100"/>
      <c r="AT277" s="100"/>
      <c r="AU277" s="100"/>
      <c r="AV277" s="100"/>
      <c r="AW277" s="100"/>
      <c r="AX277" s="100"/>
      <c r="AY277" s="100"/>
      <c r="AZ277" s="100"/>
      <c r="BA277" s="100"/>
      <c r="BB277" s="100"/>
      <c r="BC277" s="100"/>
    </row>
    <row r="278" spans="17:55" x14ac:dyDescent="0.35">
      <c r="Q278" s="100"/>
      <c r="R278" s="100"/>
      <c r="S278" s="100"/>
      <c r="T278" s="100"/>
      <c r="U278" s="100"/>
      <c r="V278" s="100"/>
      <c r="W278" s="100"/>
      <c r="X278" s="100"/>
      <c r="Y278" s="100"/>
      <c r="Z278" s="100"/>
      <c r="AA278" s="100"/>
      <c r="AB278" s="100"/>
      <c r="AC278" s="100"/>
      <c r="AD278" s="100"/>
      <c r="AE278" s="100"/>
      <c r="AF278" s="101"/>
      <c r="AG278" s="101"/>
      <c r="AH278" s="101"/>
      <c r="AI278" s="101"/>
      <c r="AJ278" s="101"/>
      <c r="AK278" s="101"/>
      <c r="AL278" s="101"/>
      <c r="AM278" s="101"/>
      <c r="AN278" s="101"/>
      <c r="AO278" s="101"/>
      <c r="AP278" s="101"/>
      <c r="AQ278" s="101"/>
      <c r="AR278" s="100"/>
      <c r="AS278" s="100"/>
      <c r="AT278" s="100"/>
      <c r="AU278" s="100"/>
      <c r="AV278" s="100"/>
      <c r="AW278" s="100"/>
      <c r="AX278" s="100"/>
      <c r="AY278" s="100"/>
      <c r="AZ278" s="100"/>
      <c r="BA278" s="100"/>
      <c r="BB278" s="100"/>
      <c r="BC278" s="100"/>
    </row>
    <row r="279" spans="17:55" x14ac:dyDescent="0.35">
      <c r="Q279" s="100"/>
      <c r="R279" s="100"/>
      <c r="S279" s="100"/>
      <c r="T279" s="100"/>
      <c r="U279" s="100"/>
      <c r="V279" s="100"/>
      <c r="W279" s="100"/>
      <c r="X279" s="100"/>
      <c r="Y279" s="100"/>
      <c r="Z279" s="100"/>
      <c r="AA279" s="100"/>
      <c r="AB279" s="100"/>
      <c r="AC279" s="100"/>
      <c r="AD279" s="100"/>
      <c r="AE279" s="100"/>
      <c r="AF279" s="101"/>
      <c r="AG279" s="101"/>
      <c r="AH279" s="101"/>
      <c r="AI279" s="101"/>
      <c r="AJ279" s="101"/>
      <c r="AK279" s="101"/>
      <c r="AL279" s="101"/>
      <c r="AM279" s="101"/>
      <c r="AN279" s="101"/>
      <c r="AO279" s="101"/>
      <c r="AP279" s="101"/>
      <c r="AQ279" s="101"/>
      <c r="AR279" s="100"/>
      <c r="AS279" s="100"/>
      <c r="AT279" s="100"/>
      <c r="AU279" s="100"/>
      <c r="AV279" s="100"/>
      <c r="AW279" s="100"/>
      <c r="AX279" s="100"/>
      <c r="AY279" s="100"/>
      <c r="AZ279" s="100"/>
      <c r="BA279" s="100"/>
      <c r="BB279" s="100"/>
      <c r="BC279" s="100"/>
    </row>
    <row r="280" spans="17:55" x14ac:dyDescent="0.35">
      <c r="Q280" s="100"/>
      <c r="R280" s="100"/>
      <c r="S280" s="100"/>
      <c r="T280" s="100"/>
      <c r="U280" s="100"/>
      <c r="V280" s="100"/>
      <c r="W280" s="100"/>
      <c r="X280" s="100"/>
      <c r="Y280" s="100"/>
      <c r="Z280" s="100"/>
      <c r="AA280" s="100"/>
      <c r="AB280" s="100"/>
      <c r="AC280" s="100"/>
      <c r="AD280" s="100"/>
      <c r="AE280" s="100"/>
      <c r="AF280" s="101"/>
      <c r="AG280" s="101"/>
      <c r="AH280" s="101"/>
      <c r="AI280" s="101"/>
      <c r="AJ280" s="101"/>
      <c r="AK280" s="101"/>
      <c r="AL280" s="101"/>
      <c r="AM280" s="101"/>
      <c r="AN280" s="101"/>
      <c r="AO280" s="101"/>
      <c r="AP280" s="101"/>
      <c r="AQ280" s="101"/>
      <c r="AR280" s="100"/>
      <c r="AS280" s="100"/>
      <c r="AT280" s="100"/>
      <c r="AU280" s="100"/>
      <c r="AV280" s="100"/>
      <c r="AW280" s="100"/>
      <c r="AX280" s="100"/>
      <c r="AY280" s="100"/>
      <c r="AZ280" s="100"/>
      <c r="BA280" s="100"/>
      <c r="BB280" s="100"/>
      <c r="BC280" s="100"/>
    </row>
    <row r="281" spans="17:55" x14ac:dyDescent="0.35">
      <c r="Q281" s="100"/>
      <c r="R281" s="100"/>
      <c r="S281" s="100"/>
      <c r="T281" s="100"/>
      <c r="U281" s="100"/>
      <c r="V281" s="100"/>
      <c r="W281" s="100"/>
      <c r="X281" s="100"/>
      <c r="Y281" s="100"/>
      <c r="Z281" s="100"/>
      <c r="AA281" s="100"/>
      <c r="AB281" s="100"/>
      <c r="AC281" s="100"/>
      <c r="AD281" s="100"/>
      <c r="AE281" s="100"/>
      <c r="AF281" s="101"/>
      <c r="AG281" s="101"/>
      <c r="AH281" s="101"/>
      <c r="AI281" s="101"/>
      <c r="AJ281" s="101"/>
      <c r="AK281" s="101"/>
      <c r="AL281" s="101"/>
      <c r="AM281" s="101"/>
      <c r="AN281" s="101"/>
      <c r="AO281" s="101"/>
      <c r="AP281" s="101"/>
      <c r="AQ281" s="101"/>
      <c r="AR281" s="100"/>
      <c r="AS281" s="100"/>
      <c r="AT281" s="100"/>
      <c r="AU281" s="100"/>
      <c r="AV281" s="100"/>
      <c r="AW281" s="100"/>
      <c r="AX281" s="100"/>
      <c r="AY281" s="100"/>
      <c r="AZ281" s="100"/>
      <c r="BA281" s="100"/>
      <c r="BB281" s="100"/>
      <c r="BC281" s="100"/>
    </row>
    <row r="282" spans="17:55" x14ac:dyDescent="0.35">
      <c r="Q282" s="100"/>
      <c r="R282" s="100"/>
      <c r="S282" s="100"/>
      <c r="T282" s="100"/>
      <c r="U282" s="100"/>
      <c r="V282" s="100"/>
      <c r="W282" s="100"/>
      <c r="X282" s="100"/>
      <c r="Y282" s="100"/>
      <c r="Z282" s="100"/>
      <c r="AA282" s="100"/>
      <c r="AB282" s="100"/>
      <c r="AC282" s="100"/>
      <c r="AD282" s="100"/>
      <c r="AE282" s="100"/>
      <c r="AF282" s="101"/>
      <c r="AG282" s="101"/>
      <c r="AH282" s="101"/>
      <c r="AI282" s="101"/>
      <c r="AJ282" s="101"/>
      <c r="AK282" s="101"/>
      <c r="AL282" s="101"/>
      <c r="AM282" s="101"/>
      <c r="AN282" s="101"/>
      <c r="AO282" s="101"/>
      <c r="AP282" s="101"/>
      <c r="AQ282" s="101"/>
      <c r="AR282" s="100"/>
      <c r="AS282" s="100"/>
      <c r="AT282" s="100"/>
      <c r="AU282" s="100"/>
      <c r="AV282" s="100"/>
      <c r="AW282" s="100"/>
      <c r="AX282" s="100"/>
      <c r="AY282" s="100"/>
      <c r="AZ282" s="100"/>
      <c r="BA282" s="100"/>
      <c r="BB282" s="100"/>
      <c r="BC282" s="100"/>
    </row>
    <row r="283" spans="17:55" x14ac:dyDescent="0.35">
      <c r="Q283" s="100"/>
      <c r="R283" s="100"/>
      <c r="S283" s="100"/>
      <c r="T283" s="100"/>
      <c r="U283" s="100"/>
      <c r="V283" s="100"/>
      <c r="W283" s="100"/>
      <c r="X283" s="100"/>
      <c r="Y283" s="100"/>
      <c r="Z283" s="100"/>
      <c r="AA283" s="100"/>
      <c r="AB283" s="100"/>
      <c r="AC283" s="100"/>
      <c r="AD283" s="100"/>
      <c r="AE283" s="100"/>
      <c r="AF283" s="101"/>
      <c r="AG283" s="101"/>
      <c r="AH283" s="101"/>
      <c r="AI283" s="101"/>
      <c r="AJ283" s="101"/>
      <c r="AK283" s="101"/>
      <c r="AL283" s="101"/>
      <c r="AM283" s="101"/>
      <c r="AN283" s="101"/>
      <c r="AO283" s="101"/>
      <c r="AP283" s="101"/>
      <c r="AQ283" s="101"/>
      <c r="AR283" s="100"/>
      <c r="AS283" s="100"/>
      <c r="AT283" s="100"/>
      <c r="AU283" s="100"/>
      <c r="AV283" s="100"/>
      <c r="AW283" s="100"/>
      <c r="AX283" s="100"/>
      <c r="AY283" s="100"/>
      <c r="AZ283" s="100"/>
      <c r="BA283" s="100"/>
      <c r="BB283" s="100"/>
      <c r="BC283" s="100"/>
    </row>
    <row r="284" spans="17:55" x14ac:dyDescent="0.35">
      <c r="Q284" s="100"/>
      <c r="R284" s="100"/>
      <c r="S284" s="100"/>
      <c r="T284" s="100"/>
      <c r="U284" s="100"/>
      <c r="V284" s="100"/>
      <c r="W284" s="100"/>
      <c r="X284" s="100"/>
      <c r="Y284" s="100"/>
      <c r="Z284" s="100"/>
      <c r="AA284" s="100"/>
      <c r="AB284" s="100"/>
      <c r="AC284" s="100"/>
      <c r="AD284" s="100"/>
      <c r="AE284" s="100"/>
      <c r="AF284" s="101"/>
      <c r="AG284" s="101"/>
      <c r="AH284" s="101"/>
      <c r="AI284" s="101"/>
      <c r="AJ284" s="101"/>
      <c r="AK284" s="101"/>
      <c r="AL284" s="101"/>
      <c r="AM284" s="101"/>
      <c r="AN284" s="101"/>
      <c r="AO284" s="101"/>
      <c r="AP284" s="101"/>
      <c r="AQ284" s="101"/>
      <c r="AR284" s="100"/>
      <c r="AS284" s="100"/>
      <c r="AT284" s="100"/>
      <c r="AU284" s="100"/>
      <c r="AV284" s="100"/>
      <c r="AW284" s="100"/>
      <c r="AX284" s="100"/>
      <c r="AY284" s="100"/>
      <c r="AZ284" s="100"/>
      <c r="BA284" s="100"/>
      <c r="BB284" s="100"/>
      <c r="BC284" s="100"/>
    </row>
    <row r="285" spans="17:55" x14ac:dyDescent="0.35">
      <c r="Q285" s="100"/>
      <c r="R285" s="100"/>
      <c r="S285" s="100"/>
      <c r="T285" s="100"/>
      <c r="U285" s="100"/>
      <c r="V285" s="100"/>
      <c r="W285" s="100"/>
      <c r="X285" s="100"/>
      <c r="Y285" s="100"/>
      <c r="Z285" s="100"/>
      <c r="AA285" s="100"/>
      <c r="AB285" s="100"/>
      <c r="AC285" s="100"/>
      <c r="AD285" s="100"/>
      <c r="AE285" s="100"/>
      <c r="AF285" s="101"/>
      <c r="AG285" s="101"/>
      <c r="AH285" s="101"/>
      <c r="AI285" s="101"/>
      <c r="AJ285" s="101"/>
      <c r="AK285" s="101"/>
      <c r="AL285" s="101"/>
      <c r="AM285" s="101"/>
      <c r="AN285" s="101"/>
      <c r="AO285" s="101"/>
      <c r="AP285" s="101"/>
      <c r="AQ285" s="101"/>
      <c r="AR285" s="100"/>
      <c r="AS285" s="100"/>
      <c r="AT285" s="100"/>
      <c r="AU285" s="100"/>
      <c r="AV285" s="100"/>
      <c r="AW285" s="100"/>
      <c r="AX285" s="100"/>
      <c r="AY285" s="100"/>
      <c r="AZ285" s="100"/>
      <c r="BA285" s="100"/>
      <c r="BB285" s="100"/>
      <c r="BC285" s="100"/>
    </row>
    <row r="286" spans="17:55" x14ac:dyDescent="0.35">
      <c r="Q286" s="100"/>
      <c r="R286" s="100"/>
      <c r="S286" s="100"/>
      <c r="T286" s="100"/>
      <c r="U286" s="100"/>
      <c r="V286" s="100"/>
      <c r="W286" s="100"/>
      <c r="X286" s="100"/>
      <c r="Y286" s="100"/>
      <c r="Z286" s="100"/>
      <c r="AA286" s="100"/>
      <c r="AB286" s="100"/>
      <c r="AC286" s="100"/>
      <c r="AD286" s="100"/>
      <c r="AE286" s="100"/>
      <c r="AF286" s="101"/>
      <c r="AG286" s="101"/>
      <c r="AH286" s="101"/>
      <c r="AI286" s="101"/>
      <c r="AJ286" s="101"/>
      <c r="AK286" s="101"/>
      <c r="AL286" s="101"/>
      <c r="AM286" s="101"/>
      <c r="AN286" s="101"/>
      <c r="AO286" s="101"/>
      <c r="AP286" s="101"/>
      <c r="AQ286" s="101"/>
      <c r="AR286" s="100"/>
      <c r="AS286" s="100"/>
      <c r="AT286" s="100"/>
      <c r="AU286" s="100"/>
      <c r="AV286" s="100"/>
      <c r="AW286" s="100"/>
      <c r="AX286" s="100"/>
      <c r="AY286" s="100"/>
      <c r="AZ286" s="100"/>
      <c r="BA286" s="100"/>
      <c r="BB286" s="100"/>
      <c r="BC286" s="100"/>
    </row>
    <row r="287" spans="17:55" x14ac:dyDescent="0.35">
      <c r="Q287" s="100"/>
      <c r="R287" s="100"/>
      <c r="S287" s="100"/>
      <c r="T287" s="100"/>
      <c r="U287" s="100"/>
      <c r="V287" s="100"/>
      <c r="W287" s="100"/>
      <c r="X287" s="100"/>
      <c r="Y287" s="100"/>
      <c r="Z287" s="100"/>
      <c r="AA287" s="100"/>
      <c r="AB287" s="100"/>
      <c r="AC287" s="100"/>
      <c r="AD287" s="100"/>
      <c r="AE287" s="100"/>
      <c r="AF287" s="101"/>
      <c r="AG287" s="101"/>
      <c r="AH287" s="101"/>
      <c r="AI287" s="101"/>
      <c r="AJ287" s="101"/>
      <c r="AK287" s="101"/>
      <c r="AL287" s="101"/>
      <c r="AM287" s="101"/>
      <c r="AN287" s="101"/>
      <c r="AO287" s="101"/>
      <c r="AP287" s="101"/>
      <c r="AQ287" s="101"/>
      <c r="AR287" s="100"/>
      <c r="AS287" s="100"/>
      <c r="AT287" s="100"/>
      <c r="AU287" s="100"/>
      <c r="AV287" s="100"/>
      <c r="AW287" s="100"/>
      <c r="AX287" s="100"/>
      <c r="AY287" s="100"/>
      <c r="AZ287" s="100"/>
      <c r="BA287" s="100"/>
      <c r="BB287" s="100"/>
      <c r="BC287" s="100"/>
    </row>
    <row r="288" spans="17:55" x14ac:dyDescent="0.35">
      <c r="Q288" s="100"/>
      <c r="R288" s="100"/>
      <c r="S288" s="100"/>
      <c r="T288" s="100"/>
      <c r="U288" s="100"/>
      <c r="V288" s="100"/>
      <c r="W288" s="100"/>
      <c r="X288" s="100"/>
      <c r="Y288" s="100"/>
      <c r="Z288" s="100"/>
      <c r="AA288" s="100"/>
      <c r="AB288" s="100"/>
      <c r="AC288" s="100"/>
      <c r="AD288" s="100"/>
      <c r="AE288" s="100"/>
      <c r="AF288" s="101"/>
      <c r="AG288" s="101"/>
      <c r="AH288" s="101"/>
      <c r="AI288" s="101"/>
      <c r="AJ288" s="101"/>
      <c r="AK288" s="101"/>
      <c r="AL288" s="101"/>
      <c r="AM288" s="101"/>
      <c r="AN288" s="101"/>
      <c r="AO288" s="101"/>
      <c r="AP288" s="101"/>
      <c r="AQ288" s="101"/>
      <c r="AR288" s="100"/>
      <c r="AS288" s="100"/>
      <c r="AT288" s="100"/>
      <c r="AU288" s="100"/>
      <c r="AV288" s="100"/>
      <c r="AW288" s="100"/>
      <c r="AX288" s="100"/>
      <c r="AY288" s="100"/>
      <c r="AZ288" s="100"/>
      <c r="BA288" s="100"/>
      <c r="BB288" s="100"/>
      <c r="BC288" s="100"/>
    </row>
    <row r="289" spans="17:55" x14ac:dyDescent="0.35">
      <c r="Q289" s="100"/>
      <c r="R289" s="100"/>
      <c r="S289" s="100"/>
      <c r="T289" s="100"/>
      <c r="U289" s="100"/>
      <c r="V289" s="100"/>
      <c r="W289" s="100"/>
      <c r="X289" s="100"/>
      <c r="Y289" s="100"/>
      <c r="Z289" s="100"/>
      <c r="AA289" s="100"/>
      <c r="AB289" s="100"/>
      <c r="AC289" s="100"/>
      <c r="AD289" s="100"/>
      <c r="AE289" s="100"/>
      <c r="AF289" s="101"/>
      <c r="AG289" s="101"/>
      <c r="AH289" s="101"/>
      <c r="AI289" s="101"/>
      <c r="AJ289" s="101"/>
      <c r="AK289" s="101"/>
      <c r="AL289" s="101"/>
      <c r="AM289" s="101"/>
      <c r="AN289" s="101"/>
      <c r="AO289" s="101"/>
      <c r="AP289" s="101"/>
      <c r="AQ289" s="101"/>
      <c r="AR289" s="100"/>
      <c r="AS289" s="100"/>
      <c r="AT289" s="100"/>
      <c r="AU289" s="100"/>
      <c r="AV289" s="100"/>
      <c r="AW289" s="100"/>
      <c r="AX289" s="100"/>
      <c r="AY289" s="100"/>
      <c r="AZ289" s="100"/>
      <c r="BA289" s="100"/>
      <c r="BB289" s="100"/>
      <c r="BC289" s="100"/>
    </row>
    <row r="290" spans="17:55" x14ac:dyDescent="0.35">
      <c r="Q290" s="100"/>
      <c r="R290" s="100"/>
      <c r="S290" s="100"/>
      <c r="T290" s="100"/>
      <c r="U290" s="100"/>
      <c r="V290" s="100"/>
      <c r="W290" s="100"/>
      <c r="X290" s="100"/>
      <c r="Y290" s="100"/>
      <c r="Z290" s="100"/>
      <c r="AA290" s="100"/>
      <c r="AB290" s="100"/>
      <c r="AC290" s="100"/>
      <c r="AD290" s="100"/>
      <c r="AE290" s="100"/>
      <c r="AF290" s="101"/>
      <c r="AG290" s="101"/>
      <c r="AH290" s="101"/>
      <c r="AI290" s="101"/>
      <c r="AJ290" s="101"/>
      <c r="AK290" s="101"/>
      <c r="AL290" s="101"/>
      <c r="AM290" s="101"/>
      <c r="AN290" s="101"/>
      <c r="AO290" s="101"/>
      <c r="AP290" s="101"/>
      <c r="AQ290" s="101"/>
      <c r="AR290" s="100"/>
      <c r="AS290" s="100"/>
      <c r="AT290" s="100"/>
      <c r="AU290" s="100"/>
      <c r="AV290" s="100"/>
      <c r="AW290" s="100"/>
      <c r="AX290" s="100"/>
      <c r="AY290" s="100"/>
      <c r="AZ290" s="100"/>
      <c r="BA290" s="100"/>
      <c r="BB290" s="100"/>
      <c r="BC290" s="100"/>
    </row>
    <row r="291" spans="17:55" x14ac:dyDescent="0.35">
      <c r="Q291" s="100"/>
      <c r="R291" s="100"/>
      <c r="S291" s="100"/>
      <c r="T291" s="100"/>
      <c r="U291" s="100"/>
      <c r="V291" s="100"/>
      <c r="W291" s="100"/>
      <c r="X291" s="100"/>
      <c r="Y291" s="100"/>
      <c r="Z291" s="100"/>
      <c r="AA291" s="100"/>
      <c r="AB291" s="100"/>
      <c r="AC291" s="100"/>
      <c r="AD291" s="100"/>
      <c r="AE291" s="100"/>
      <c r="AF291" s="101"/>
      <c r="AG291" s="101"/>
      <c r="AH291" s="101"/>
      <c r="AI291" s="101"/>
      <c r="AJ291" s="101"/>
      <c r="AK291" s="101"/>
      <c r="AL291" s="101"/>
      <c r="AM291" s="101"/>
      <c r="AN291" s="101"/>
      <c r="AO291" s="101"/>
      <c r="AP291" s="101"/>
      <c r="AQ291" s="101"/>
      <c r="AR291" s="100"/>
      <c r="AS291" s="100"/>
      <c r="AT291" s="100"/>
      <c r="AU291" s="100"/>
      <c r="AV291" s="100"/>
      <c r="AW291" s="100"/>
      <c r="AX291" s="100"/>
      <c r="AY291" s="100"/>
      <c r="AZ291" s="100"/>
      <c r="BA291" s="100"/>
      <c r="BB291" s="100"/>
      <c r="BC291" s="100"/>
    </row>
    <row r="292" spans="17:55" x14ac:dyDescent="0.35">
      <c r="Q292" s="100"/>
      <c r="R292" s="100"/>
      <c r="S292" s="100"/>
      <c r="T292" s="100"/>
      <c r="U292" s="100"/>
      <c r="V292" s="100"/>
      <c r="W292" s="100"/>
      <c r="X292" s="100"/>
      <c r="Y292" s="100"/>
      <c r="Z292" s="100"/>
      <c r="AA292" s="100"/>
      <c r="AB292" s="100"/>
      <c r="AC292" s="100"/>
      <c r="AD292" s="100"/>
      <c r="AE292" s="100"/>
      <c r="AF292" s="101"/>
      <c r="AG292" s="101"/>
      <c r="AH292" s="101"/>
      <c r="AI292" s="101"/>
      <c r="AJ292" s="101"/>
      <c r="AK292" s="101"/>
      <c r="AL292" s="101"/>
      <c r="AM292" s="101"/>
      <c r="AN292" s="101"/>
      <c r="AO292" s="101"/>
      <c r="AP292" s="101"/>
      <c r="AQ292" s="101"/>
      <c r="AR292" s="100"/>
      <c r="AS292" s="100"/>
      <c r="AT292" s="100"/>
      <c r="AU292" s="100"/>
      <c r="AV292" s="100"/>
      <c r="AW292" s="100"/>
      <c r="AX292" s="100"/>
      <c r="AY292" s="100"/>
      <c r="AZ292" s="100"/>
      <c r="BA292" s="100"/>
      <c r="BB292" s="100"/>
      <c r="BC292" s="100"/>
    </row>
    <row r="293" spans="17:55" x14ac:dyDescent="0.35">
      <c r="Q293" s="100"/>
      <c r="R293" s="100"/>
      <c r="S293" s="100"/>
      <c r="T293" s="100"/>
      <c r="U293" s="100"/>
      <c r="V293" s="100"/>
      <c r="W293" s="100"/>
      <c r="X293" s="100"/>
      <c r="Y293" s="100"/>
      <c r="Z293" s="100"/>
      <c r="AA293" s="100"/>
      <c r="AB293" s="100"/>
      <c r="AC293" s="100"/>
      <c r="AD293" s="100"/>
      <c r="AE293" s="100"/>
      <c r="AF293" s="101"/>
      <c r="AG293" s="101"/>
      <c r="AH293" s="101"/>
      <c r="AI293" s="101"/>
      <c r="AJ293" s="101"/>
      <c r="AK293" s="101"/>
      <c r="AL293" s="101"/>
      <c r="AM293" s="101"/>
      <c r="AN293" s="101"/>
      <c r="AO293" s="101"/>
      <c r="AP293" s="101"/>
      <c r="AQ293" s="101"/>
      <c r="AR293" s="100"/>
      <c r="AS293" s="100"/>
      <c r="AT293" s="100"/>
      <c r="AU293" s="100"/>
      <c r="AV293" s="100"/>
      <c r="AW293" s="100"/>
      <c r="AX293" s="100"/>
      <c r="AY293" s="100"/>
      <c r="AZ293" s="100"/>
      <c r="BA293" s="100"/>
      <c r="BB293" s="100"/>
      <c r="BC293" s="100"/>
    </row>
    <row r="294" spans="17:55" x14ac:dyDescent="0.35">
      <c r="Q294" s="100"/>
      <c r="R294" s="100"/>
      <c r="S294" s="100"/>
      <c r="T294" s="100"/>
      <c r="U294" s="100"/>
      <c r="V294" s="100"/>
      <c r="W294" s="100"/>
      <c r="X294" s="100"/>
      <c r="Y294" s="100"/>
      <c r="Z294" s="100"/>
      <c r="AA294" s="100"/>
      <c r="AB294" s="100"/>
      <c r="AC294" s="100"/>
      <c r="AD294" s="100"/>
      <c r="AE294" s="100"/>
      <c r="AF294" s="101"/>
      <c r="AG294" s="101"/>
      <c r="AH294" s="101"/>
      <c r="AI294" s="101"/>
      <c r="AJ294" s="101"/>
      <c r="AK294" s="101"/>
      <c r="AL294" s="101"/>
      <c r="AM294" s="101"/>
      <c r="AN294" s="101"/>
      <c r="AO294" s="101"/>
      <c r="AP294" s="101"/>
      <c r="AQ294" s="101"/>
      <c r="AR294" s="100"/>
      <c r="AS294" s="100"/>
      <c r="AT294" s="100"/>
      <c r="AU294" s="100"/>
      <c r="AV294" s="100"/>
      <c r="AW294" s="100"/>
      <c r="AX294" s="100"/>
      <c r="AY294" s="100"/>
      <c r="AZ294" s="100"/>
      <c r="BA294" s="100"/>
      <c r="BB294" s="100"/>
      <c r="BC294" s="100"/>
    </row>
    <row r="295" spans="17:55" x14ac:dyDescent="0.35">
      <c r="Q295" s="100"/>
      <c r="R295" s="100"/>
      <c r="S295" s="100"/>
      <c r="T295" s="100"/>
      <c r="U295" s="100"/>
      <c r="V295" s="100"/>
      <c r="W295" s="100"/>
      <c r="X295" s="100"/>
      <c r="Y295" s="100"/>
      <c r="Z295" s="100"/>
      <c r="AA295" s="100"/>
      <c r="AB295" s="100"/>
      <c r="AC295" s="100"/>
      <c r="AD295" s="100"/>
      <c r="AE295" s="100"/>
      <c r="AF295" s="101"/>
      <c r="AG295" s="101"/>
      <c r="AH295" s="101"/>
      <c r="AI295" s="101"/>
      <c r="AJ295" s="101"/>
      <c r="AK295" s="101"/>
      <c r="AL295" s="101"/>
      <c r="AM295" s="101"/>
      <c r="AN295" s="101"/>
      <c r="AO295" s="101"/>
      <c r="AP295" s="101"/>
      <c r="AQ295" s="101"/>
      <c r="AR295" s="100"/>
      <c r="AS295" s="100"/>
      <c r="AT295" s="100"/>
      <c r="AU295" s="100"/>
      <c r="AV295" s="100"/>
      <c r="AW295" s="100"/>
      <c r="AX295" s="100"/>
      <c r="AY295" s="100"/>
      <c r="AZ295" s="100"/>
      <c r="BA295" s="100"/>
      <c r="BB295" s="100"/>
      <c r="BC295" s="100"/>
    </row>
    <row r="296" spans="17:55" x14ac:dyDescent="0.35">
      <c r="Q296" s="100"/>
      <c r="R296" s="100"/>
      <c r="S296" s="100"/>
      <c r="T296" s="100"/>
      <c r="U296" s="100"/>
      <c r="V296" s="100"/>
      <c r="W296" s="100"/>
      <c r="X296" s="100"/>
      <c r="Y296" s="100"/>
      <c r="Z296" s="100"/>
      <c r="AA296" s="100"/>
      <c r="AB296" s="100"/>
      <c r="AC296" s="100"/>
      <c r="AD296" s="100"/>
      <c r="AE296" s="100"/>
      <c r="AF296" s="101"/>
      <c r="AG296" s="101"/>
      <c r="AH296" s="101"/>
      <c r="AI296" s="101"/>
      <c r="AJ296" s="101"/>
      <c r="AK296" s="101"/>
      <c r="AL296" s="101"/>
      <c r="AM296" s="101"/>
      <c r="AN296" s="101"/>
      <c r="AO296" s="101"/>
      <c r="AP296" s="101"/>
      <c r="AQ296" s="101"/>
      <c r="AR296" s="100"/>
      <c r="AS296" s="100"/>
      <c r="AT296" s="100"/>
      <c r="AU296" s="100"/>
      <c r="AV296" s="100"/>
      <c r="AW296" s="100"/>
      <c r="AX296" s="100"/>
      <c r="AY296" s="100"/>
      <c r="AZ296" s="100"/>
      <c r="BA296" s="100"/>
      <c r="BB296" s="100"/>
      <c r="BC296" s="100"/>
    </row>
    <row r="297" spans="17:55" x14ac:dyDescent="0.35">
      <c r="Q297" s="100"/>
      <c r="R297" s="100"/>
      <c r="S297" s="100"/>
      <c r="T297" s="100"/>
      <c r="U297" s="100"/>
      <c r="V297" s="100"/>
      <c r="W297" s="100"/>
      <c r="X297" s="100"/>
      <c r="Y297" s="100"/>
      <c r="Z297" s="100"/>
      <c r="AA297" s="100"/>
      <c r="AB297" s="100"/>
      <c r="AC297" s="100"/>
      <c r="AD297" s="100"/>
      <c r="AE297" s="100"/>
      <c r="AF297" s="101"/>
      <c r="AG297" s="101"/>
      <c r="AH297" s="101"/>
      <c r="AI297" s="101"/>
      <c r="AJ297" s="101"/>
      <c r="AK297" s="101"/>
      <c r="AL297" s="101"/>
      <c r="AM297" s="101"/>
      <c r="AN297" s="101"/>
      <c r="AO297" s="101"/>
      <c r="AP297" s="101"/>
      <c r="AQ297" s="101"/>
      <c r="AR297" s="100"/>
      <c r="AS297" s="100"/>
      <c r="AT297" s="100"/>
      <c r="AU297" s="100"/>
      <c r="AV297" s="100"/>
      <c r="AW297" s="100"/>
      <c r="AX297" s="100"/>
      <c r="AY297" s="100"/>
      <c r="AZ297" s="100"/>
      <c r="BA297" s="100"/>
      <c r="BB297" s="100"/>
      <c r="BC297" s="100"/>
    </row>
    <row r="298" spans="17:55" x14ac:dyDescent="0.35">
      <c r="Q298" s="100"/>
      <c r="R298" s="100"/>
      <c r="S298" s="100"/>
      <c r="T298" s="100"/>
      <c r="U298" s="100"/>
      <c r="V298" s="100"/>
      <c r="W298" s="100"/>
      <c r="X298" s="100"/>
      <c r="Y298" s="100"/>
      <c r="Z298" s="100"/>
      <c r="AA298" s="100"/>
      <c r="AB298" s="100"/>
      <c r="AC298" s="100"/>
      <c r="AD298" s="100"/>
      <c r="AE298" s="100"/>
      <c r="AF298" s="101"/>
      <c r="AG298" s="101"/>
      <c r="AH298" s="101"/>
      <c r="AI298" s="101"/>
      <c r="AJ298" s="101"/>
      <c r="AK298" s="101"/>
      <c r="AL298" s="101"/>
      <c r="AM298" s="101"/>
      <c r="AN298" s="101"/>
      <c r="AO298" s="101"/>
      <c r="AP298" s="101"/>
      <c r="AQ298" s="101"/>
      <c r="AR298" s="100"/>
      <c r="AS298" s="100"/>
      <c r="AT298" s="100"/>
      <c r="AU298" s="100"/>
      <c r="AV298" s="100"/>
      <c r="AW298" s="100"/>
      <c r="AX298" s="100"/>
      <c r="AY298" s="100"/>
      <c r="AZ298" s="100"/>
      <c r="BA298" s="100"/>
      <c r="BB298" s="100"/>
      <c r="BC298" s="100"/>
    </row>
    <row r="299" spans="17:55" x14ac:dyDescent="0.35">
      <c r="Q299" s="100"/>
      <c r="R299" s="100"/>
      <c r="S299" s="100"/>
      <c r="T299" s="100"/>
      <c r="U299" s="100"/>
      <c r="V299" s="100"/>
      <c r="W299" s="100"/>
      <c r="X299" s="100"/>
      <c r="Y299" s="100"/>
      <c r="Z299" s="100"/>
      <c r="AA299" s="100"/>
      <c r="AB299" s="100"/>
      <c r="AC299" s="100"/>
      <c r="AD299" s="100"/>
      <c r="AE299" s="100"/>
      <c r="AF299" s="101"/>
      <c r="AG299" s="101"/>
      <c r="AH299" s="101"/>
      <c r="AI299" s="101"/>
      <c r="AJ299" s="101"/>
      <c r="AK299" s="101"/>
      <c r="AL299" s="101"/>
      <c r="AM299" s="101"/>
      <c r="AN299" s="101"/>
      <c r="AO299" s="101"/>
      <c r="AP299" s="101"/>
      <c r="AQ299" s="101"/>
      <c r="AR299" s="100"/>
      <c r="AS299" s="100"/>
      <c r="AT299" s="100"/>
      <c r="AU299" s="100"/>
      <c r="AV299" s="100"/>
      <c r="AW299" s="100"/>
      <c r="AX299" s="100"/>
      <c r="AY299" s="100"/>
      <c r="AZ299" s="100"/>
      <c r="BA299" s="100"/>
      <c r="BB299" s="100"/>
      <c r="BC299" s="100"/>
    </row>
    <row r="300" spans="17:55" x14ac:dyDescent="0.35">
      <c r="Q300" s="100"/>
      <c r="R300" s="100"/>
      <c r="S300" s="100"/>
      <c r="T300" s="100"/>
      <c r="U300" s="100"/>
      <c r="V300" s="100"/>
      <c r="W300" s="100"/>
      <c r="X300" s="100"/>
      <c r="Y300" s="100"/>
      <c r="Z300" s="100"/>
      <c r="AA300" s="100"/>
      <c r="AB300" s="100"/>
      <c r="AC300" s="100"/>
      <c r="AD300" s="100"/>
      <c r="AE300" s="100"/>
      <c r="AF300" s="101"/>
      <c r="AG300" s="101"/>
      <c r="AH300" s="101"/>
      <c r="AI300" s="101"/>
      <c r="AJ300" s="101"/>
      <c r="AK300" s="101"/>
      <c r="AL300" s="101"/>
      <c r="AM300" s="101"/>
      <c r="AN300" s="101"/>
      <c r="AO300" s="101"/>
      <c r="AP300" s="101"/>
      <c r="AQ300" s="101"/>
      <c r="AR300" s="100"/>
      <c r="AS300" s="100"/>
      <c r="AT300" s="100"/>
      <c r="AU300" s="100"/>
      <c r="AV300" s="100"/>
      <c r="AW300" s="100"/>
      <c r="AX300" s="100"/>
      <c r="AY300" s="100"/>
      <c r="AZ300" s="100"/>
      <c r="BA300" s="100"/>
      <c r="BB300" s="100"/>
      <c r="BC300" s="100"/>
    </row>
    <row r="301" spans="17:55" x14ac:dyDescent="0.35">
      <c r="Q301" s="100"/>
      <c r="R301" s="100"/>
      <c r="S301" s="100"/>
      <c r="T301" s="100"/>
      <c r="U301" s="100"/>
      <c r="V301" s="100"/>
      <c r="W301" s="100"/>
      <c r="X301" s="100"/>
      <c r="Y301" s="100"/>
      <c r="Z301" s="100"/>
      <c r="AA301" s="100"/>
      <c r="AB301" s="100"/>
      <c r="AC301" s="100"/>
      <c r="AD301" s="100"/>
      <c r="AE301" s="100"/>
      <c r="AF301" s="101"/>
      <c r="AG301" s="101"/>
      <c r="AH301" s="101"/>
      <c r="AI301" s="101"/>
      <c r="AJ301" s="101"/>
      <c r="AK301" s="101"/>
      <c r="AL301" s="101"/>
      <c r="AM301" s="101"/>
      <c r="AN301" s="101"/>
      <c r="AO301" s="101"/>
      <c r="AP301" s="101"/>
      <c r="AQ301" s="101"/>
      <c r="AR301" s="100"/>
      <c r="AS301" s="100"/>
      <c r="AT301" s="100"/>
      <c r="AU301" s="100"/>
      <c r="AV301" s="100"/>
      <c r="AW301" s="100"/>
      <c r="AX301" s="100"/>
      <c r="AY301" s="100"/>
      <c r="AZ301" s="100"/>
      <c r="BA301" s="100"/>
      <c r="BB301" s="100"/>
      <c r="BC301" s="100"/>
    </row>
    <row r="302" spans="17:55" x14ac:dyDescent="0.35">
      <c r="Q302" s="100"/>
      <c r="R302" s="100"/>
      <c r="S302" s="100"/>
      <c r="T302" s="100"/>
      <c r="U302" s="100"/>
      <c r="V302" s="100"/>
      <c r="W302" s="100"/>
      <c r="X302" s="100"/>
      <c r="Y302" s="100"/>
      <c r="Z302" s="100"/>
      <c r="AA302" s="100"/>
      <c r="AB302" s="100"/>
      <c r="AC302" s="100"/>
      <c r="AD302" s="100"/>
      <c r="AE302" s="100"/>
      <c r="AF302" s="101"/>
      <c r="AG302" s="101"/>
      <c r="AH302" s="101"/>
      <c r="AI302" s="101"/>
      <c r="AJ302" s="101"/>
      <c r="AK302" s="101"/>
      <c r="AL302" s="101"/>
      <c r="AM302" s="101"/>
      <c r="AN302" s="101"/>
      <c r="AO302" s="101"/>
      <c r="AP302" s="101"/>
      <c r="AQ302" s="101"/>
      <c r="AR302" s="100"/>
      <c r="AS302" s="100"/>
      <c r="AT302" s="100"/>
      <c r="AU302" s="100"/>
      <c r="AV302" s="100"/>
      <c r="AW302" s="100"/>
      <c r="AX302" s="100"/>
      <c r="AY302" s="100"/>
      <c r="AZ302" s="100"/>
      <c r="BA302" s="100"/>
      <c r="BB302" s="100"/>
      <c r="BC302" s="100"/>
    </row>
    <row r="303" spans="17:55" x14ac:dyDescent="0.35">
      <c r="Q303" s="100"/>
      <c r="R303" s="100"/>
      <c r="S303" s="100"/>
      <c r="T303" s="100"/>
      <c r="U303" s="100"/>
      <c r="V303" s="100"/>
      <c r="W303" s="100"/>
      <c r="X303" s="100"/>
      <c r="Y303" s="100"/>
      <c r="Z303" s="100"/>
      <c r="AA303" s="100"/>
      <c r="AB303" s="100"/>
      <c r="AC303" s="100"/>
      <c r="AD303" s="100"/>
      <c r="AE303" s="100"/>
      <c r="AF303" s="101"/>
      <c r="AG303" s="101"/>
      <c r="AH303" s="101"/>
      <c r="AI303" s="101"/>
      <c r="AJ303" s="101"/>
      <c r="AK303" s="101"/>
      <c r="AL303" s="101"/>
      <c r="AM303" s="101"/>
      <c r="AN303" s="101"/>
      <c r="AO303" s="101"/>
      <c r="AP303" s="101"/>
      <c r="AQ303" s="101"/>
      <c r="AR303" s="100"/>
      <c r="AS303" s="100"/>
      <c r="AT303" s="100"/>
      <c r="AU303" s="100"/>
      <c r="AV303" s="100"/>
      <c r="AW303" s="100"/>
      <c r="AX303" s="100"/>
      <c r="AY303" s="100"/>
      <c r="AZ303" s="100"/>
      <c r="BA303" s="100"/>
      <c r="BB303" s="100"/>
      <c r="BC303" s="100"/>
    </row>
    <row r="304" spans="17:55" x14ac:dyDescent="0.35">
      <c r="Q304" s="100"/>
      <c r="R304" s="100"/>
      <c r="S304" s="100"/>
      <c r="T304" s="100"/>
      <c r="U304" s="100"/>
      <c r="V304" s="100"/>
      <c r="W304" s="100"/>
      <c r="X304" s="100"/>
      <c r="Y304" s="100"/>
      <c r="Z304" s="100"/>
      <c r="AA304" s="100"/>
      <c r="AB304" s="100"/>
      <c r="AC304" s="100"/>
      <c r="AD304" s="100"/>
      <c r="AE304" s="100"/>
      <c r="AF304" s="101"/>
      <c r="AG304" s="101"/>
      <c r="AH304" s="101"/>
      <c r="AI304" s="101"/>
      <c r="AJ304" s="101"/>
      <c r="AK304" s="101"/>
      <c r="AL304" s="101"/>
      <c r="AM304" s="101"/>
      <c r="AN304" s="101"/>
      <c r="AO304" s="101"/>
      <c r="AP304" s="101"/>
      <c r="AQ304" s="101"/>
      <c r="AR304" s="100"/>
      <c r="AS304" s="100"/>
      <c r="AT304" s="100"/>
      <c r="AU304" s="100"/>
      <c r="AV304" s="100"/>
      <c r="AW304" s="100"/>
      <c r="AX304" s="100"/>
      <c r="AY304" s="100"/>
      <c r="AZ304" s="100"/>
      <c r="BA304" s="100"/>
      <c r="BB304" s="100"/>
      <c r="BC304" s="100"/>
    </row>
    <row r="305" spans="17:55" x14ac:dyDescent="0.35">
      <c r="Q305" s="100"/>
      <c r="R305" s="100"/>
      <c r="S305" s="100"/>
      <c r="T305" s="100"/>
      <c r="U305" s="100"/>
      <c r="V305" s="100"/>
      <c r="W305" s="100"/>
      <c r="X305" s="100"/>
      <c r="Y305" s="100"/>
      <c r="Z305" s="100"/>
      <c r="AA305" s="100"/>
      <c r="AB305" s="100"/>
      <c r="AC305" s="100"/>
      <c r="AD305" s="100"/>
      <c r="AE305" s="100"/>
      <c r="AF305" s="101"/>
      <c r="AG305" s="101"/>
      <c r="AH305" s="101"/>
      <c r="AI305" s="101"/>
      <c r="AJ305" s="101"/>
      <c r="AK305" s="101"/>
      <c r="AL305" s="101"/>
      <c r="AM305" s="101"/>
      <c r="AN305" s="101"/>
      <c r="AO305" s="101"/>
      <c r="AP305" s="101"/>
      <c r="AQ305" s="101"/>
      <c r="AR305" s="100"/>
      <c r="AS305" s="100"/>
      <c r="AT305" s="100"/>
      <c r="AU305" s="100"/>
      <c r="AV305" s="100"/>
      <c r="AW305" s="100"/>
      <c r="AX305" s="100"/>
      <c r="AY305" s="100"/>
      <c r="AZ305" s="100"/>
      <c r="BA305" s="100"/>
      <c r="BB305" s="100"/>
      <c r="BC305" s="100"/>
    </row>
    <row r="306" spans="17:55" x14ac:dyDescent="0.35">
      <c r="Q306" s="100"/>
      <c r="R306" s="100"/>
      <c r="S306" s="100"/>
      <c r="T306" s="100"/>
      <c r="U306" s="100"/>
      <c r="V306" s="100"/>
      <c r="W306" s="100"/>
      <c r="X306" s="100"/>
      <c r="Y306" s="100"/>
      <c r="Z306" s="100"/>
      <c r="AA306" s="100"/>
      <c r="AB306" s="100"/>
      <c r="AC306" s="100"/>
      <c r="AD306" s="100"/>
      <c r="AE306" s="100"/>
      <c r="AF306" s="101"/>
      <c r="AG306" s="101"/>
      <c r="AH306" s="101"/>
      <c r="AI306" s="101"/>
      <c r="AJ306" s="101"/>
      <c r="AK306" s="101"/>
      <c r="AL306" s="101"/>
      <c r="AM306" s="101"/>
      <c r="AN306" s="101"/>
      <c r="AO306" s="101"/>
      <c r="AP306" s="101"/>
      <c r="AQ306" s="101"/>
      <c r="AR306" s="100"/>
      <c r="AS306" s="100"/>
      <c r="AT306" s="100"/>
      <c r="AU306" s="100"/>
      <c r="AV306" s="100"/>
      <c r="AW306" s="100"/>
      <c r="AX306" s="100"/>
      <c r="AY306" s="100"/>
      <c r="AZ306" s="100"/>
      <c r="BA306" s="100"/>
      <c r="BB306" s="100"/>
      <c r="BC306" s="100"/>
    </row>
    <row r="307" spans="17:55" x14ac:dyDescent="0.35">
      <c r="Q307" s="100"/>
      <c r="R307" s="100"/>
      <c r="S307" s="100"/>
      <c r="T307" s="100"/>
      <c r="U307" s="100"/>
      <c r="V307" s="100"/>
      <c r="W307" s="100"/>
      <c r="X307" s="100"/>
      <c r="Y307" s="100"/>
      <c r="Z307" s="100"/>
      <c r="AA307" s="100"/>
      <c r="AB307" s="100"/>
      <c r="AC307" s="100"/>
      <c r="AD307" s="100"/>
      <c r="AE307" s="100"/>
      <c r="AF307" s="101"/>
      <c r="AG307" s="101"/>
      <c r="AH307" s="101"/>
      <c r="AI307" s="101"/>
      <c r="AJ307" s="101"/>
      <c r="AK307" s="101"/>
      <c r="AL307" s="101"/>
      <c r="AM307" s="101"/>
      <c r="AN307" s="101"/>
      <c r="AO307" s="101"/>
      <c r="AP307" s="101"/>
      <c r="AQ307" s="101"/>
      <c r="AR307" s="100"/>
      <c r="AS307" s="100"/>
      <c r="AT307" s="100"/>
      <c r="AU307" s="100"/>
      <c r="AV307" s="100"/>
      <c r="AW307" s="100"/>
      <c r="AX307" s="100"/>
      <c r="AY307" s="100"/>
      <c r="AZ307" s="100"/>
      <c r="BA307" s="100"/>
      <c r="BB307" s="100"/>
      <c r="BC307" s="100"/>
    </row>
    <row r="308" spans="17:55" x14ac:dyDescent="0.35">
      <c r="Q308" s="100"/>
      <c r="R308" s="100"/>
      <c r="S308" s="100"/>
      <c r="T308" s="100"/>
      <c r="U308" s="100"/>
      <c r="V308" s="100"/>
      <c r="W308" s="100"/>
      <c r="X308" s="100"/>
      <c r="Y308" s="100"/>
      <c r="Z308" s="100"/>
      <c r="AA308" s="100"/>
      <c r="AB308" s="100"/>
      <c r="AC308" s="100"/>
      <c r="AD308" s="100"/>
      <c r="AE308" s="100"/>
      <c r="AF308" s="101"/>
      <c r="AG308" s="101"/>
      <c r="AH308" s="101"/>
      <c r="AI308" s="101"/>
      <c r="AJ308" s="101"/>
      <c r="AK308" s="101"/>
      <c r="AL308" s="101"/>
      <c r="AM308" s="101"/>
      <c r="AN308" s="101"/>
      <c r="AO308" s="101"/>
      <c r="AP308" s="101"/>
      <c r="AQ308" s="101"/>
      <c r="AR308" s="100"/>
      <c r="AS308" s="100"/>
      <c r="AT308" s="100"/>
      <c r="AU308" s="100"/>
      <c r="AV308" s="100"/>
      <c r="AW308" s="100"/>
      <c r="AX308" s="100"/>
      <c r="AY308" s="100"/>
      <c r="AZ308" s="100"/>
      <c r="BA308" s="100"/>
      <c r="BB308" s="100"/>
      <c r="BC308" s="100"/>
    </row>
    <row r="309" spans="17:55" x14ac:dyDescent="0.35">
      <c r="Q309" s="100"/>
      <c r="R309" s="100"/>
      <c r="S309" s="100"/>
      <c r="T309" s="100"/>
      <c r="U309" s="100"/>
      <c r="V309" s="100"/>
      <c r="W309" s="100"/>
      <c r="X309" s="100"/>
      <c r="Y309" s="100"/>
      <c r="Z309" s="100"/>
      <c r="AA309" s="100"/>
      <c r="AB309" s="100"/>
      <c r="AC309" s="100"/>
      <c r="AD309" s="100"/>
      <c r="AE309" s="100"/>
      <c r="AF309" s="101"/>
      <c r="AG309" s="101"/>
      <c r="AH309" s="101"/>
      <c r="AI309" s="101"/>
      <c r="AJ309" s="101"/>
      <c r="AK309" s="101"/>
      <c r="AL309" s="101"/>
      <c r="AM309" s="101"/>
      <c r="AN309" s="101"/>
      <c r="AO309" s="101"/>
      <c r="AP309" s="101"/>
      <c r="AQ309" s="101"/>
      <c r="AR309" s="100"/>
      <c r="AS309" s="100"/>
      <c r="AT309" s="100"/>
      <c r="AU309" s="100"/>
      <c r="AV309" s="100"/>
      <c r="AW309" s="100"/>
      <c r="AX309" s="100"/>
      <c r="AY309" s="100"/>
      <c r="AZ309" s="100"/>
      <c r="BA309" s="100"/>
      <c r="BB309" s="100"/>
      <c r="BC309" s="100"/>
    </row>
    <row r="310" spans="17:55" x14ac:dyDescent="0.35">
      <c r="Q310" s="100"/>
      <c r="R310" s="100"/>
      <c r="S310" s="100"/>
      <c r="T310" s="100"/>
      <c r="U310" s="100"/>
      <c r="V310" s="100"/>
      <c r="W310" s="100"/>
      <c r="X310" s="100"/>
      <c r="Y310" s="100"/>
      <c r="Z310" s="100"/>
      <c r="AA310" s="100"/>
      <c r="AB310" s="100"/>
      <c r="AC310" s="100"/>
      <c r="AD310" s="100"/>
      <c r="AE310" s="100"/>
      <c r="AF310" s="101"/>
      <c r="AG310" s="101"/>
      <c r="AH310" s="101"/>
      <c r="AI310" s="101"/>
      <c r="AJ310" s="101"/>
      <c r="AK310" s="101"/>
      <c r="AL310" s="101"/>
      <c r="AM310" s="101"/>
      <c r="AN310" s="101"/>
      <c r="AO310" s="101"/>
      <c r="AP310" s="101"/>
      <c r="AQ310" s="101"/>
      <c r="AR310" s="100"/>
      <c r="AS310" s="100"/>
      <c r="AT310" s="100"/>
      <c r="AU310" s="100"/>
      <c r="AV310" s="100"/>
      <c r="AW310" s="100"/>
      <c r="AX310" s="100"/>
      <c r="AY310" s="100"/>
      <c r="AZ310" s="100"/>
      <c r="BA310" s="100"/>
      <c r="BB310" s="100"/>
      <c r="BC310" s="100"/>
    </row>
    <row r="311" spans="17:55" x14ac:dyDescent="0.35">
      <c r="Q311" s="100"/>
      <c r="R311" s="100"/>
      <c r="S311" s="100"/>
      <c r="T311" s="100"/>
      <c r="U311" s="100"/>
      <c r="V311" s="100"/>
      <c r="W311" s="100"/>
      <c r="X311" s="100"/>
      <c r="Y311" s="100"/>
      <c r="Z311" s="100"/>
      <c r="AA311" s="100"/>
      <c r="AB311" s="100"/>
      <c r="AC311" s="100"/>
      <c r="AD311" s="100"/>
      <c r="AE311" s="100"/>
      <c r="AF311" s="101"/>
      <c r="AG311" s="101"/>
      <c r="AH311" s="101"/>
      <c r="AI311" s="101"/>
      <c r="AJ311" s="101"/>
      <c r="AK311" s="101"/>
      <c r="AL311" s="101"/>
      <c r="AM311" s="101"/>
      <c r="AN311" s="101"/>
      <c r="AO311" s="101"/>
      <c r="AP311" s="101"/>
      <c r="AQ311" s="101"/>
      <c r="AR311" s="100"/>
      <c r="AS311" s="100"/>
      <c r="AT311" s="100"/>
      <c r="AU311" s="100"/>
      <c r="AV311" s="100"/>
      <c r="AW311" s="100"/>
      <c r="AX311" s="100"/>
      <c r="AY311" s="100"/>
      <c r="AZ311" s="100"/>
      <c r="BA311" s="100"/>
      <c r="BB311" s="100"/>
      <c r="BC311" s="100"/>
    </row>
    <row r="312" spans="17:55" x14ac:dyDescent="0.35">
      <c r="Q312" s="100"/>
      <c r="R312" s="100"/>
      <c r="S312" s="100"/>
      <c r="T312" s="100"/>
      <c r="U312" s="100"/>
      <c r="V312" s="100"/>
      <c r="W312" s="100"/>
      <c r="X312" s="100"/>
      <c r="Y312" s="100"/>
      <c r="Z312" s="100"/>
      <c r="AA312" s="100"/>
      <c r="AB312" s="100"/>
      <c r="AC312" s="100"/>
      <c r="AD312" s="100"/>
      <c r="AE312" s="100"/>
      <c r="AF312" s="101"/>
      <c r="AG312" s="101"/>
      <c r="AH312" s="101"/>
      <c r="AI312" s="101"/>
      <c r="AJ312" s="101"/>
      <c r="AK312" s="101"/>
      <c r="AL312" s="101"/>
      <c r="AM312" s="101"/>
      <c r="AN312" s="101"/>
      <c r="AO312" s="101"/>
      <c r="AP312" s="101"/>
      <c r="AQ312" s="101"/>
      <c r="AR312" s="100"/>
      <c r="AS312" s="100"/>
      <c r="AT312" s="100"/>
      <c r="AU312" s="100"/>
      <c r="AV312" s="100"/>
      <c r="AW312" s="100"/>
      <c r="AX312" s="100"/>
      <c r="AY312" s="100"/>
      <c r="AZ312" s="100"/>
      <c r="BA312" s="100"/>
      <c r="BB312" s="100"/>
      <c r="BC312" s="100"/>
    </row>
    <row r="313" spans="17:55" x14ac:dyDescent="0.35">
      <c r="Q313" s="100"/>
      <c r="R313" s="100"/>
      <c r="S313" s="100"/>
      <c r="T313" s="100"/>
      <c r="U313" s="100"/>
      <c r="V313" s="100"/>
      <c r="W313" s="100"/>
      <c r="X313" s="100"/>
      <c r="Y313" s="100"/>
      <c r="Z313" s="100"/>
      <c r="AA313" s="100"/>
      <c r="AB313" s="100"/>
      <c r="AC313" s="100"/>
      <c r="AD313" s="100"/>
      <c r="AE313" s="100"/>
      <c r="AF313" s="101"/>
      <c r="AG313" s="101"/>
      <c r="AH313" s="101"/>
      <c r="AI313" s="101"/>
      <c r="AJ313" s="101"/>
      <c r="AK313" s="101"/>
      <c r="AL313" s="101"/>
      <c r="AM313" s="101"/>
      <c r="AN313" s="101"/>
      <c r="AO313" s="101"/>
      <c r="AP313" s="101"/>
      <c r="AQ313" s="101"/>
      <c r="AR313" s="100"/>
      <c r="AS313" s="100"/>
      <c r="AT313" s="100"/>
      <c r="AU313" s="100"/>
      <c r="AV313" s="100"/>
      <c r="AW313" s="100"/>
      <c r="AX313" s="100"/>
      <c r="AY313" s="100"/>
      <c r="AZ313" s="100"/>
      <c r="BA313" s="100"/>
      <c r="BB313" s="100"/>
      <c r="BC313" s="100"/>
    </row>
    <row r="314" spans="17:55" x14ac:dyDescent="0.35">
      <c r="Q314" s="100"/>
      <c r="R314" s="100"/>
      <c r="S314" s="100"/>
      <c r="T314" s="100"/>
      <c r="U314" s="100"/>
      <c r="V314" s="100"/>
      <c r="W314" s="100"/>
      <c r="X314" s="100"/>
      <c r="Y314" s="100"/>
      <c r="Z314" s="100"/>
      <c r="AA314" s="100"/>
      <c r="AB314" s="100"/>
      <c r="AC314" s="100"/>
      <c r="AD314" s="100"/>
      <c r="AE314" s="100"/>
      <c r="AF314" s="101"/>
      <c r="AG314" s="101"/>
      <c r="AH314" s="101"/>
      <c r="AI314" s="101"/>
      <c r="AJ314" s="101"/>
      <c r="AK314" s="101"/>
      <c r="AL314" s="101"/>
      <c r="AM314" s="101"/>
      <c r="AN314" s="101"/>
      <c r="AO314" s="101"/>
      <c r="AP314" s="101"/>
      <c r="AQ314" s="101"/>
      <c r="AR314" s="100"/>
      <c r="AS314" s="100"/>
      <c r="AT314" s="100"/>
      <c r="AU314" s="100"/>
      <c r="AV314" s="100"/>
      <c r="AW314" s="100"/>
      <c r="AX314" s="100"/>
      <c r="AY314" s="100"/>
      <c r="AZ314" s="100"/>
      <c r="BA314" s="100"/>
      <c r="BB314" s="100"/>
      <c r="BC314" s="100"/>
    </row>
    <row r="315" spans="17:55" x14ac:dyDescent="0.35">
      <c r="Q315" s="100"/>
      <c r="R315" s="100"/>
      <c r="S315" s="100"/>
      <c r="T315" s="100"/>
      <c r="U315" s="100"/>
      <c r="V315" s="100"/>
      <c r="W315" s="100"/>
      <c r="X315" s="100"/>
      <c r="Y315" s="100"/>
      <c r="Z315" s="100"/>
      <c r="AA315" s="100"/>
      <c r="AB315" s="100"/>
      <c r="AC315" s="100"/>
      <c r="AD315" s="100"/>
      <c r="AE315" s="100"/>
      <c r="AF315" s="101"/>
      <c r="AG315" s="101"/>
      <c r="AH315" s="101"/>
      <c r="AI315" s="101"/>
      <c r="AJ315" s="101"/>
      <c r="AK315" s="101"/>
      <c r="AL315" s="101"/>
      <c r="AM315" s="101"/>
      <c r="AN315" s="101"/>
      <c r="AO315" s="101"/>
      <c r="AP315" s="101"/>
      <c r="AQ315" s="101"/>
      <c r="AR315" s="100"/>
      <c r="AS315" s="100"/>
      <c r="AT315" s="100"/>
      <c r="AU315" s="100"/>
      <c r="AV315" s="100"/>
      <c r="AW315" s="100"/>
      <c r="AX315" s="100"/>
      <c r="AY315" s="100"/>
      <c r="AZ315" s="100"/>
      <c r="BA315" s="100"/>
      <c r="BB315" s="100"/>
      <c r="BC315" s="100"/>
    </row>
    <row r="316" spans="17:55" x14ac:dyDescent="0.35">
      <c r="Q316" s="100"/>
      <c r="R316" s="100"/>
      <c r="S316" s="100"/>
      <c r="T316" s="100"/>
      <c r="U316" s="100"/>
      <c r="V316" s="100"/>
      <c r="W316" s="100"/>
      <c r="X316" s="100"/>
      <c r="Y316" s="100"/>
      <c r="Z316" s="100"/>
      <c r="AA316" s="100"/>
      <c r="AB316" s="100"/>
      <c r="AC316" s="100"/>
      <c r="AD316" s="100"/>
      <c r="AE316" s="100"/>
      <c r="AF316" s="101"/>
      <c r="AG316" s="101"/>
      <c r="AH316" s="101"/>
      <c r="AI316" s="101"/>
      <c r="AJ316" s="101"/>
      <c r="AK316" s="101"/>
      <c r="AL316" s="101"/>
      <c r="AM316" s="101"/>
      <c r="AN316" s="101"/>
      <c r="AO316" s="101"/>
      <c r="AP316" s="101"/>
      <c r="AQ316" s="101"/>
      <c r="AR316" s="100"/>
      <c r="AS316" s="100"/>
      <c r="AT316" s="100"/>
      <c r="AU316" s="100"/>
      <c r="AV316" s="100"/>
      <c r="AW316" s="100"/>
      <c r="AX316" s="100"/>
      <c r="AY316" s="100"/>
      <c r="AZ316" s="100"/>
      <c r="BA316" s="100"/>
      <c r="BB316" s="100"/>
      <c r="BC316" s="100"/>
    </row>
    <row r="317" spans="17:55" x14ac:dyDescent="0.35">
      <c r="Q317" s="100"/>
      <c r="R317" s="100"/>
      <c r="S317" s="100"/>
      <c r="T317" s="100"/>
      <c r="U317" s="100"/>
      <c r="V317" s="100"/>
      <c r="W317" s="100"/>
      <c r="X317" s="100"/>
      <c r="Y317" s="100"/>
      <c r="Z317" s="100"/>
      <c r="AA317" s="100"/>
      <c r="AB317" s="100"/>
      <c r="AC317" s="100"/>
      <c r="AD317" s="100"/>
      <c r="AE317" s="100"/>
      <c r="AF317" s="101"/>
      <c r="AG317" s="101"/>
      <c r="AH317" s="101"/>
      <c r="AI317" s="101"/>
      <c r="AJ317" s="101"/>
      <c r="AK317" s="101"/>
      <c r="AL317" s="101"/>
      <c r="AM317" s="101"/>
      <c r="AN317" s="101"/>
      <c r="AO317" s="101"/>
      <c r="AP317" s="101"/>
      <c r="AQ317" s="101"/>
      <c r="AR317" s="100"/>
      <c r="AS317" s="100"/>
      <c r="AT317" s="100"/>
      <c r="AU317" s="100"/>
      <c r="AV317" s="100"/>
      <c r="AW317" s="100"/>
      <c r="AX317" s="100"/>
      <c r="AY317" s="100"/>
      <c r="AZ317" s="100"/>
      <c r="BA317" s="100"/>
      <c r="BB317" s="100"/>
      <c r="BC317" s="100"/>
    </row>
    <row r="318" spans="17:55" x14ac:dyDescent="0.35">
      <c r="Q318" s="100"/>
      <c r="R318" s="100"/>
      <c r="S318" s="100"/>
      <c r="T318" s="100"/>
      <c r="U318" s="100"/>
      <c r="V318" s="100"/>
      <c r="W318" s="100"/>
      <c r="X318" s="100"/>
      <c r="Y318" s="100"/>
      <c r="Z318" s="100"/>
      <c r="AA318" s="100"/>
      <c r="AB318" s="100"/>
      <c r="AC318" s="100"/>
      <c r="AD318" s="100"/>
      <c r="AE318" s="100"/>
      <c r="AF318" s="101"/>
      <c r="AG318" s="101"/>
      <c r="AH318" s="101"/>
      <c r="AI318" s="101"/>
      <c r="AJ318" s="101"/>
      <c r="AK318" s="101"/>
      <c r="AL318" s="101"/>
      <c r="AM318" s="101"/>
      <c r="AN318" s="101"/>
      <c r="AO318" s="101"/>
      <c r="AP318" s="101"/>
      <c r="AQ318" s="101"/>
      <c r="AR318" s="100"/>
      <c r="AS318" s="100"/>
      <c r="AT318" s="100"/>
      <c r="AU318" s="100"/>
      <c r="AV318" s="100"/>
      <c r="AW318" s="100"/>
      <c r="AX318" s="100"/>
      <c r="AY318" s="100"/>
      <c r="AZ318" s="100"/>
      <c r="BA318" s="100"/>
      <c r="BB318" s="100"/>
      <c r="BC318" s="100"/>
    </row>
    <row r="319" spans="17:55" x14ac:dyDescent="0.35">
      <c r="Q319" s="100"/>
      <c r="R319" s="100"/>
      <c r="S319" s="100"/>
      <c r="T319" s="100"/>
      <c r="U319" s="100"/>
      <c r="V319" s="100"/>
      <c r="W319" s="100"/>
      <c r="X319" s="100"/>
      <c r="Y319" s="100"/>
      <c r="Z319" s="100"/>
      <c r="AA319" s="100"/>
      <c r="AB319" s="100"/>
      <c r="AC319" s="100"/>
      <c r="AD319" s="100"/>
      <c r="AE319" s="100"/>
      <c r="AF319" s="101"/>
      <c r="AG319" s="101"/>
      <c r="AH319" s="101"/>
      <c r="AI319" s="101"/>
      <c r="AJ319" s="101"/>
      <c r="AK319" s="101"/>
      <c r="AL319" s="101"/>
      <c r="AM319" s="101"/>
      <c r="AN319" s="101"/>
      <c r="AO319" s="101"/>
      <c r="AP319" s="101"/>
      <c r="AQ319" s="101"/>
      <c r="AR319" s="100"/>
      <c r="AS319" s="100"/>
      <c r="AT319" s="100"/>
      <c r="AU319" s="100"/>
      <c r="AV319" s="100"/>
      <c r="AW319" s="100"/>
      <c r="AX319" s="100"/>
      <c r="AY319" s="100"/>
      <c r="AZ319" s="100"/>
      <c r="BA319" s="100"/>
      <c r="BB319" s="100"/>
      <c r="BC319" s="100"/>
    </row>
    <row r="320" spans="17:55" x14ac:dyDescent="0.35">
      <c r="Q320" s="100"/>
      <c r="R320" s="100"/>
      <c r="S320" s="100"/>
      <c r="T320" s="100"/>
      <c r="U320" s="100"/>
      <c r="V320" s="100"/>
      <c r="W320" s="100"/>
      <c r="X320" s="100"/>
      <c r="Y320" s="100"/>
      <c r="Z320" s="100"/>
      <c r="AA320" s="100"/>
      <c r="AB320" s="100"/>
      <c r="AC320" s="100"/>
      <c r="AD320" s="100"/>
      <c r="AE320" s="100"/>
      <c r="AF320" s="101"/>
      <c r="AG320" s="101"/>
      <c r="AH320" s="101"/>
      <c r="AI320" s="101"/>
      <c r="AJ320" s="101"/>
      <c r="AK320" s="101"/>
      <c r="AL320" s="101"/>
      <c r="AM320" s="101"/>
      <c r="AN320" s="101"/>
      <c r="AO320" s="101"/>
      <c r="AP320" s="101"/>
      <c r="AQ320" s="101"/>
      <c r="AR320" s="100"/>
      <c r="AS320" s="100"/>
      <c r="AT320" s="100"/>
      <c r="AU320" s="100"/>
      <c r="AV320" s="100"/>
      <c r="AW320" s="100"/>
      <c r="AX320" s="100"/>
      <c r="AY320" s="100"/>
      <c r="AZ320" s="100"/>
      <c r="BA320" s="100"/>
      <c r="BB320" s="100"/>
      <c r="BC320" s="100"/>
    </row>
    <row r="321" spans="17:55" x14ac:dyDescent="0.35">
      <c r="Q321" s="100"/>
      <c r="R321" s="100"/>
      <c r="S321" s="100"/>
      <c r="T321" s="100"/>
      <c r="U321" s="100"/>
      <c r="V321" s="100"/>
      <c r="W321" s="100"/>
      <c r="X321" s="100"/>
      <c r="Y321" s="100"/>
      <c r="Z321" s="100"/>
      <c r="AA321" s="100"/>
      <c r="AB321" s="100"/>
      <c r="AC321" s="100"/>
      <c r="AD321" s="100"/>
      <c r="AE321" s="100"/>
      <c r="AF321" s="101"/>
      <c r="AG321" s="101"/>
      <c r="AH321" s="101"/>
      <c r="AI321" s="101"/>
      <c r="AJ321" s="101"/>
      <c r="AK321" s="101"/>
      <c r="AL321" s="101"/>
      <c r="AM321" s="101"/>
      <c r="AN321" s="101"/>
      <c r="AO321" s="101"/>
      <c r="AP321" s="101"/>
      <c r="AQ321" s="101"/>
      <c r="AR321" s="100"/>
      <c r="AS321" s="100"/>
      <c r="AT321" s="100"/>
      <c r="AU321" s="100"/>
      <c r="AV321" s="100"/>
      <c r="AW321" s="100"/>
      <c r="AX321" s="100"/>
      <c r="AY321" s="100"/>
      <c r="AZ321" s="100"/>
      <c r="BA321" s="100"/>
      <c r="BB321" s="100"/>
      <c r="BC321" s="100"/>
    </row>
    <row r="322" spans="17:55" x14ac:dyDescent="0.35">
      <c r="Q322" s="100"/>
      <c r="R322" s="100"/>
      <c r="S322" s="100"/>
      <c r="T322" s="100"/>
      <c r="U322" s="100"/>
      <c r="V322" s="100"/>
      <c r="W322" s="100"/>
      <c r="X322" s="100"/>
      <c r="Y322" s="100"/>
      <c r="Z322" s="100"/>
      <c r="AA322" s="100"/>
      <c r="AB322" s="100"/>
      <c r="AC322" s="100"/>
      <c r="AD322" s="100"/>
      <c r="AE322" s="100"/>
      <c r="AF322" s="101"/>
      <c r="AG322" s="101"/>
      <c r="AH322" s="101"/>
      <c r="AI322" s="101"/>
      <c r="AJ322" s="101"/>
      <c r="AK322" s="101"/>
      <c r="AL322" s="101"/>
      <c r="AM322" s="101"/>
      <c r="AN322" s="101"/>
      <c r="AO322" s="101"/>
      <c r="AP322" s="101"/>
      <c r="AQ322" s="101"/>
      <c r="AR322" s="100"/>
      <c r="AS322" s="100"/>
      <c r="AT322" s="100"/>
      <c r="AU322" s="100"/>
      <c r="AV322" s="100"/>
      <c r="AW322" s="100"/>
      <c r="AX322" s="100"/>
      <c r="AY322" s="100"/>
      <c r="AZ322" s="100"/>
      <c r="BA322" s="100"/>
      <c r="BB322" s="100"/>
      <c r="BC322" s="100"/>
    </row>
    <row r="323" spans="17:55" x14ac:dyDescent="0.35">
      <c r="Q323" s="100"/>
      <c r="R323" s="100"/>
      <c r="S323" s="100"/>
      <c r="T323" s="100"/>
      <c r="U323" s="100"/>
      <c r="V323" s="100"/>
      <c r="W323" s="100"/>
      <c r="X323" s="100"/>
      <c r="Y323" s="100"/>
      <c r="Z323" s="100"/>
      <c r="AA323" s="100"/>
      <c r="AB323" s="100"/>
      <c r="AC323" s="100"/>
      <c r="AD323" s="100"/>
      <c r="AE323" s="100"/>
      <c r="AF323" s="101"/>
      <c r="AG323" s="101"/>
      <c r="AH323" s="101"/>
      <c r="AI323" s="101"/>
      <c r="AJ323" s="101"/>
      <c r="AK323" s="101"/>
      <c r="AL323" s="101"/>
      <c r="AM323" s="101"/>
      <c r="AN323" s="101"/>
      <c r="AO323" s="101"/>
      <c r="AP323" s="101"/>
      <c r="AQ323" s="101"/>
      <c r="AR323" s="100"/>
      <c r="AS323" s="100"/>
      <c r="AT323" s="100"/>
      <c r="AU323" s="100"/>
      <c r="AV323" s="100"/>
      <c r="AW323" s="100"/>
      <c r="AX323" s="100"/>
      <c r="AY323" s="100"/>
      <c r="AZ323" s="100"/>
      <c r="BA323" s="100"/>
      <c r="BB323" s="100"/>
      <c r="BC323" s="100"/>
    </row>
    <row r="324" spans="17:55" x14ac:dyDescent="0.35">
      <c r="Q324" s="100"/>
      <c r="R324" s="100"/>
      <c r="S324" s="100"/>
      <c r="T324" s="100"/>
      <c r="U324" s="100"/>
      <c r="V324" s="100"/>
      <c r="W324" s="100"/>
      <c r="X324" s="100"/>
      <c r="Y324" s="100"/>
      <c r="Z324" s="100"/>
      <c r="AA324" s="100"/>
      <c r="AB324" s="100"/>
      <c r="AC324" s="100"/>
      <c r="AD324" s="100"/>
      <c r="AE324" s="100"/>
      <c r="AF324" s="101"/>
      <c r="AG324" s="101"/>
      <c r="AH324" s="101"/>
      <c r="AI324" s="101"/>
      <c r="AJ324" s="101"/>
      <c r="AK324" s="101"/>
      <c r="AL324" s="101"/>
      <c r="AM324" s="101"/>
      <c r="AN324" s="101"/>
      <c r="AO324" s="101"/>
      <c r="AP324" s="101"/>
      <c r="AQ324" s="101"/>
      <c r="AR324" s="100"/>
      <c r="AS324" s="100"/>
      <c r="AT324" s="100"/>
      <c r="AU324" s="100"/>
      <c r="AV324" s="100"/>
      <c r="AW324" s="100"/>
      <c r="AX324" s="100"/>
      <c r="AY324" s="100"/>
      <c r="AZ324" s="100"/>
      <c r="BA324" s="100"/>
      <c r="BB324" s="100"/>
      <c r="BC324" s="100"/>
    </row>
    <row r="325" spans="17:55" x14ac:dyDescent="0.35">
      <c r="Q325" s="100"/>
      <c r="R325" s="100"/>
      <c r="S325" s="100"/>
      <c r="T325" s="100"/>
      <c r="U325" s="100"/>
      <c r="V325" s="100"/>
      <c r="W325" s="100"/>
      <c r="X325" s="100"/>
      <c r="Y325" s="100"/>
      <c r="Z325" s="100"/>
      <c r="AA325" s="100"/>
      <c r="AB325" s="100"/>
      <c r="AC325" s="100"/>
      <c r="AD325" s="100"/>
      <c r="AE325" s="100"/>
      <c r="AF325" s="101"/>
      <c r="AG325" s="101"/>
      <c r="AH325" s="101"/>
      <c r="AI325" s="101"/>
      <c r="AJ325" s="101"/>
      <c r="AK325" s="101"/>
      <c r="AL325" s="101"/>
      <c r="AM325" s="101"/>
      <c r="AN325" s="101"/>
      <c r="AO325" s="101"/>
      <c r="AP325" s="101"/>
      <c r="AQ325" s="101"/>
      <c r="AR325" s="100"/>
      <c r="AS325" s="100"/>
      <c r="AT325" s="100"/>
      <c r="AU325" s="100"/>
      <c r="AV325" s="100"/>
      <c r="AW325" s="100"/>
      <c r="AX325" s="100"/>
      <c r="AY325" s="100"/>
      <c r="AZ325" s="100"/>
      <c r="BA325" s="100"/>
      <c r="BB325" s="100"/>
      <c r="BC325" s="100"/>
    </row>
    <row r="326" spans="17:55" x14ac:dyDescent="0.35">
      <c r="Q326" s="100"/>
      <c r="R326" s="100"/>
      <c r="S326" s="100"/>
      <c r="T326" s="100"/>
      <c r="U326" s="100"/>
      <c r="V326" s="100"/>
      <c r="W326" s="100"/>
      <c r="X326" s="100"/>
      <c r="Y326" s="100"/>
      <c r="Z326" s="100"/>
      <c r="AA326" s="100"/>
      <c r="AB326" s="100"/>
      <c r="AC326" s="100"/>
      <c r="AD326" s="100"/>
      <c r="AE326" s="100"/>
      <c r="AF326" s="101"/>
      <c r="AG326" s="101"/>
      <c r="AH326" s="101"/>
      <c r="AI326" s="101"/>
      <c r="AJ326" s="101"/>
      <c r="AK326" s="101"/>
      <c r="AL326" s="101"/>
      <c r="AM326" s="101"/>
      <c r="AN326" s="101"/>
      <c r="AO326" s="101"/>
      <c r="AP326" s="101"/>
      <c r="AQ326" s="101"/>
      <c r="AR326" s="100"/>
      <c r="AS326" s="100"/>
      <c r="AT326" s="100"/>
      <c r="AU326" s="100"/>
      <c r="AV326" s="100"/>
      <c r="AW326" s="100"/>
      <c r="AX326" s="100"/>
      <c r="AY326" s="100"/>
      <c r="AZ326" s="100"/>
      <c r="BA326" s="100"/>
      <c r="BB326" s="100"/>
      <c r="BC326" s="100"/>
    </row>
    <row r="327" spans="17:55" x14ac:dyDescent="0.35">
      <c r="Q327" s="100"/>
      <c r="R327" s="100"/>
      <c r="S327" s="100"/>
      <c r="T327" s="100"/>
      <c r="U327" s="100"/>
      <c r="V327" s="100"/>
      <c r="W327" s="100"/>
      <c r="X327" s="100"/>
      <c r="Y327" s="100"/>
      <c r="Z327" s="100"/>
      <c r="AA327" s="100"/>
      <c r="AB327" s="100"/>
      <c r="AC327" s="100"/>
      <c r="AD327" s="100"/>
      <c r="AE327" s="100"/>
      <c r="AF327" s="101"/>
      <c r="AG327" s="101"/>
      <c r="AH327" s="101"/>
      <c r="AI327" s="101"/>
      <c r="AJ327" s="101"/>
      <c r="AK327" s="101"/>
      <c r="AL327" s="101"/>
      <c r="AM327" s="101"/>
      <c r="AN327" s="101"/>
      <c r="AO327" s="101"/>
      <c r="AP327" s="101"/>
      <c r="AQ327" s="101"/>
      <c r="AR327" s="100"/>
      <c r="AS327" s="100"/>
      <c r="AT327" s="100"/>
      <c r="AU327" s="100"/>
      <c r="AV327" s="100"/>
      <c r="AW327" s="100"/>
      <c r="AX327" s="100"/>
      <c r="AY327" s="100"/>
      <c r="AZ327" s="100"/>
      <c r="BA327" s="100"/>
      <c r="BB327" s="100"/>
      <c r="BC327" s="100"/>
    </row>
    <row r="328" spans="17:55" x14ac:dyDescent="0.35">
      <c r="Q328" s="100"/>
      <c r="R328" s="100"/>
      <c r="S328" s="100"/>
      <c r="T328" s="100"/>
      <c r="U328" s="100"/>
      <c r="V328" s="100"/>
      <c r="W328" s="100"/>
      <c r="X328" s="100"/>
      <c r="Y328" s="100"/>
      <c r="Z328" s="100"/>
      <c r="AA328" s="100"/>
      <c r="AB328" s="100"/>
      <c r="AC328" s="100"/>
      <c r="AD328" s="100"/>
      <c r="AE328" s="100"/>
      <c r="AF328" s="101"/>
      <c r="AG328" s="101"/>
      <c r="AH328" s="101"/>
      <c r="AI328" s="101"/>
      <c r="AJ328" s="101"/>
      <c r="AK328" s="101"/>
      <c r="AL328" s="101"/>
      <c r="AM328" s="101"/>
      <c r="AN328" s="101"/>
      <c r="AO328" s="101"/>
      <c r="AP328" s="101"/>
      <c r="AQ328" s="101"/>
      <c r="AR328" s="100"/>
      <c r="AS328" s="100"/>
      <c r="AT328" s="100"/>
      <c r="AU328" s="100"/>
      <c r="AV328" s="100"/>
      <c r="AW328" s="100"/>
      <c r="AX328" s="100"/>
      <c r="AY328" s="100"/>
      <c r="AZ328" s="100"/>
      <c r="BA328" s="100"/>
      <c r="BB328" s="100"/>
      <c r="BC328" s="100"/>
    </row>
    <row r="329" spans="17:55" x14ac:dyDescent="0.35">
      <c r="Q329" s="100"/>
      <c r="R329" s="100"/>
      <c r="S329" s="100"/>
      <c r="T329" s="100"/>
      <c r="U329" s="100"/>
      <c r="V329" s="100"/>
      <c r="W329" s="100"/>
      <c r="X329" s="100"/>
      <c r="Y329" s="100"/>
      <c r="Z329" s="100"/>
      <c r="AA329" s="100"/>
      <c r="AB329" s="100"/>
      <c r="AC329" s="100"/>
      <c r="AD329" s="100"/>
      <c r="AE329" s="100"/>
      <c r="AF329" s="101"/>
      <c r="AG329" s="101"/>
      <c r="AH329" s="101"/>
      <c r="AI329" s="101"/>
      <c r="AJ329" s="101"/>
      <c r="AK329" s="101"/>
      <c r="AL329" s="101"/>
      <c r="AM329" s="101"/>
      <c r="AN329" s="101"/>
      <c r="AO329" s="101"/>
      <c r="AP329" s="101"/>
      <c r="AQ329" s="101"/>
      <c r="AR329" s="100"/>
      <c r="AS329" s="100"/>
      <c r="AT329" s="100"/>
      <c r="AU329" s="100"/>
      <c r="AV329" s="100"/>
      <c r="AW329" s="100"/>
      <c r="AX329" s="100"/>
      <c r="AY329" s="100"/>
      <c r="AZ329" s="100"/>
      <c r="BA329" s="100"/>
      <c r="BB329" s="100"/>
      <c r="BC329" s="100"/>
    </row>
    <row r="330" spans="17:55" x14ac:dyDescent="0.35">
      <c r="Q330" s="100"/>
      <c r="R330" s="100"/>
      <c r="S330" s="100"/>
      <c r="T330" s="100"/>
      <c r="U330" s="100"/>
      <c r="V330" s="100"/>
      <c r="W330" s="100"/>
      <c r="X330" s="100"/>
      <c r="Y330" s="100"/>
      <c r="Z330" s="100"/>
      <c r="AA330" s="100"/>
      <c r="AB330" s="100"/>
      <c r="AC330" s="100"/>
      <c r="AD330" s="100"/>
      <c r="AE330" s="100"/>
      <c r="AF330" s="101"/>
      <c r="AG330" s="101"/>
      <c r="AH330" s="101"/>
      <c r="AI330" s="101"/>
      <c r="AJ330" s="101"/>
      <c r="AK330" s="101"/>
      <c r="AL330" s="101"/>
      <c r="AM330" s="101"/>
      <c r="AN330" s="101"/>
      <c r="AO330" s="101"/>
      <c r="AP330" s="101"/>
      <c r="AQ330" s="101"/>
      <c r="AR330" s="100"/>
      <c r="AS330" s="100"/>
      <c r="AT330" s="100"/>
      <c r="AU330" s="100"/>
      <c r="AV330" s="100"/>
      <c r="AW330" s="100"/>
      <c r="AX330" s="100"/>
      <c r="AY330" s="100"/>
      <c r="AZ330" s="100"/>
      <c r="BA330" s="100"/>
      <c r="BB330" s="100"/>
      <c r="BC330" s="100"/>
    </row>
    <row r="331" spans="17:55" x14ac:dyDescent="0.35">
      <c r="Q331" s="100"/>
      <c r="R331" s="100"/>
      <c r="S331" s="100"/>
      <c r="T331" s="100"/>
      <c r="U331" s="100"/>
      <c r="V331" s="100"/>
      <c r="W331" s="100"/>
      <c r="X331" s="100"/>
      <c r="Y331" s="100"/>
      <c r="Z331" s="100"/>
      <c r="AA331" s="100"/>
      <c r="AB331" s="100"/>
      <c r="AC331" s="100"/>
      <c r="AD331" s="100"/>
      <c r="AE331" s="100"/>
      <c r="AF331" s="101"/>
      <c r="AG331" s="101"/>
      <c r="AH331" s="101"/>
      <c r="AI331" s="101"/>
      <c r="AJ331" s="101"/>
      <c r="AK331" s="101"/>
      <c r="AL331" s="101"/>
      <c r="AM331" s="101"/>
      <c r="AN331" s="101"/>
      <c r="AO331" s="101"/>
      <c r="AP331" s="101"/>
      <c r="AQ331" s="101"/>
      <c r="AR331" s="100"/>
      <c r="AS331" s="100"/>
      <c r="AT331" s="100"/>
      <c r="AU331" s="100"/>
      <c r="AV331" s="100"/>
      <c r="AW331" s="100"/>
      <c r="AX331" s="100"/>
      <c r="AY331" s="100"/>
      <c r="AZ331" s="100"/>
      <c r="BA331" s="100"/>
      <c r="BB331" s="100"/>
      <c r="BC331" s="100"/>
    </row>
    <row r="332" spans="17:55" x14ac:dyDescent="0.35">
      <c r="Q332" s="100"/>
      <c r="R332" s="100"/>
      <c r="S332" s="100"/>
      <c r="T332" s="100"/>
      <c r="U332" s="100"/>
      <c r="V332" s="100"/>
      <c r="W332" s="100"/>
      <c r="X332" s="100"/>
      <c r="Y332" s="100"/>
      <c r="Z332" s="100"/>
      <c r="AA332" s="100"/>
      <c r="AB332" s="100"/>
      <c r="AC332" s="100"/>
      <c r="AD332" s="100"/>
      <c r="AE332" s="100"/>
      <c r="AF332" s="101"/>
      <c r="AG332" s="101"/>
      <c r="AH332" s="101"/>
      <c r="AI332" s="101"/>
      <c r="AJ332" s="101"/>
      <c r="AK332" s="101"/>
      <c r="AL332" s="101"/>
      <c r="AM332" s="101"/>
      <c r="AN332" s="101"/>
      <c r="AO332" s="101"/>
      <c r="AP332" s="101"/>
      <c r="AQ332" s="101"/>
      <c r="AR332" s="100"/>
      <c r="AS332" s="100"/>
      <c r="AT332" s="100"/>
      <c r="AU332" s="100"/>
      <c r="AV332" s="100"/>
      <c r="AW332" s="100"/>
      <c r="AX332" s="100"/>
      <c r="AY332" s="100"/>
      <c r="AZ332" s="100"/>
      <c r="BA332" s="100"/>
      <c r="BB332" s="100"/>
      <c r="BC332" s="100"/>
    </row>
    <row r="333" spans="17:55" x14ac:dyDescent="0.35">
      <c r="Q333" s="100"/>
      <c r="R333" s="100"/>
      <c r="S333" s="100"/>
      <c r="T333" s="100"/>
      <c r="U333" s="100"/>
      <c r="V333" s="100"/>
      <c r="W333" s="100"/>
      <c r="X333" s="100"/>
      <c r="Y333" s="100"/>
      <c r="Z333" s="100"/>
      <c r="AA333" s="100"/>
      <c r="AB333" s="100"/>
      <c r="AC333" s="100"/>
      <c r="AD333" s="100"/>
      <c r="AE333" s="100"/>
      <c r="AF333" s="101"/>
      <c r="AG333" s="101"/>
      <c r="AH333" s="101"/>
      <c r="AI333" s="101"/>
      <c r="AJ333" s="101"/>
      <c r="AK333" s="101"/>
      <c r="AL333" s="101"/>
      <c r="AM333" s="101"/>
      <c r="AN333" s="101"/>
      <c r="AO333" s="101"/>
      <c r="AP333" s="101"/>
      <c r="AQ333" s="101"/>
      <c r="AR333" s="100"/>
      <c r="AS333" s="100"/>
      <c r="AT333" s="100"/>
      <c r="AU333" s="100"/>
      <c r="AV333" s="100"/>
      <c r="AW333" s="100"/>
      <c r="AX333" s="100"/>
      <c r="AY333" s="100"/>
      <c r="AZ333" s="100"/>
      <c r="BA333" s="100"/>
      <c r="BB333" s="100"/>
      <c r="BC333" s="100"/>
    </row>
    <row r="334" spans="17:55" x14ac:dyDescent="0.35">
      <c r="Q334" s="100"/>
      <c r="R334" s="100"/>
      <c r="S334" s="100"/>
      <c r="T334" s="100"/>
      <c r="U334" s="100"/>
      <c r="V334" s="100"/>
      <c r="W334" s="100"/>
      <c r="X334" s="100"/>
      <c r="Y334" s="100"/>
      <c r="Z334" s="100"/>
      <c r="AA334" s="100"/>
      <c r="AB334" s="100"/>
      <c r="AC334" s="100"/>
      <c r="AD334" s="100"/>
      <c r="AE334" s="100"/>
      <c r="AF334" s="101"/>
      <c r="AG334" s="101"/>
      <c r="AH334" s="101"/>
      <c r="AI334" s="101"/>
      <c r="AJ334" s="101"/>
      <c r="AK334" s="101"/>
      <c r="AL334" s="101"/>
      <c r="AM334" s="101"/>
      <c r="AN334" s="101"/>
      <c r="AO334" s="101"/>
      <c r="AP334" s="101"/>
      <c r="AQ334" s="101"/>
      <c r="AR334" s="100"/>
      <c r="AS334" s="100"/>
      <c r="AT334" s="100"/>
      <c r="AU334" s="100"/>
      <c r="AV334" s="100"/>
      <c r="AW334" s="100"/>
      <c r="AX334" s="100"/>
      <c r="AY334" s="100"/>
      <c r="AZ334" s="100"/>
      <c r="BA334" s="100"/>
      <c r="BB334" s="100"/>
      <c r="BC334" s="100"/>
    </row>
    <row r="335" spans="17:55" x14ac:dyDescent="0.35">
      <c r="Q335" s="100"/>
      <c r="R335" s="100"/>
      <c r="S335" s="100"/>
      <c r="T335" s="100"/>
      <c r="U335" s="100"/>
      <c r="V335" s="100"/>
      <c r="W335" s="100"/>
      <c r="X335" s="100"/>
      <c r="Y335" s="100"/>
      <c r="Z335" s="100"/>
      <c r="AA335" s="100"/>
      <c r="AB335" s="100"/>
      <c r="AC335" s="100"/>
      <c r="AD335" s="100"/>
      <c r="AE335" s="100"/>
      <c r="AF335" s="101"/>
      <c r="AG335" s="101"/>
      <c r="AH335" s="101"/>
      <c r="AI335" s="101"/>
      <c r="AJ335" s="101"/>
      <c r="AK335" s="101"/>
      <c r="AL335" s="101"/>
      <c r="AM335" s="101"/>
      <c r="AN335" s="101"/>
      <c r="AO335" s="101"/>
      <c r="AP335" s="101"/>
      <c r="AQ335" s="101"/>
      <c r="AR335" s="100"/>
      <c r="AS335" s="100"/>
      <c r="AT335" s="100"/>
      <c r="AU335" s="100"/>
      <c r="AV335" s="100"/>
      <c r="AW335" s="100"/>
      <c r="AX335" s="100"/>
      <c r="AY335" s="100"/>
      <c r="AZ335" s="100"/>
      <c r="BA335" s="100"/>
      <c r="BB335" s="100"/>
      <c r="BC335" s="100"/>
    </row>
    <row r="336" spans="17:55" x14ac:dyDescent="0.35">
      <c r="Q336" s="100"/>
      <c r="R336" s="100"/>
      <c r="S336" s="100"/>
      <c r="T336" s="100"/>
      <c r="U336" s="100"/>
      <c r="V336" s="100"/>
      <c r="W336" s="100"/>
      <c r="X336" s="100"/>
      <c r="Y336" s="100"/>
      <c r="Z336" s="100"/>
      <c r="AA336" s="100"/>
      <c r="AB336" s="100"/>
      <c r="AC336" s="100"/>
      <c r="AD336" s="100"/>
      <c r="AE336" s="100"/>
      <c r="AF336" s="101"/>
      <c r="AG336" s="101"/>
      <c r="AH336" s="101"/>
      <c r="AI336" s="101"/>
      <c r="AJ336" s="101"/>
      <c r="AK336" s="101"/>
      <c r="AL336" s="101"/>
      <c r="AM336" s="101"/>
      <c r="AN336" s="101"/>
      <c r="AO336" s="101"/>
      <c r="AP336" s="101"/>
      <c r="AQ336" s="101"/>
      <c r="AR336" s="100"/>
      <c r="AS336" s="100"/>
      <c r="AT336" s="100"/>
      <c r="AU336" s="100"/>
      <c r="AV336" s="100"/>
      <c r="AW336" s="100"/>
      <c r="AX336" s="100"/>
      <c r="AY336" s="100"/>
      <c r="AZ336" s="100"/>
      <c r="BA336" s="100"/>
      <c r="BB336" s="100"/>
      <c r="BC336" s="100"/>
    </row>
    <row r="337" spans="17:55" x14ac:dyDescent="0.35">
      <c r="Q337" s="100"/>
      <c r="R337" s="100"/>
      <c r="S337" s="100"/>
      <c r="T337" s="100"/>
      <c r="U337" s="100"/>
      <c r="V337" s="100"/>
      <c r="W337" s="100"/>
      <c r="X337" s="100"/>
      <c r="Y337" s="100"/>
      <c r="Z337" s="100"/>
      <c r="AA337" s="100"/>
      <c r="AB337" s="100"/>
      <c r="AC337" s="100"/>
      <c r="AD337" s="100"/>
      <c r="AE337" s="100"/>
      <c r="AF337" s="101"/>
      <c r="AG337" s="101"/>
      <c r="AH337" s="101"/>
      <c r="AI337" s="101"/>
      <c r="AJ337" s="101"/>
      <c r="AK337" s="101"/>
      <c r="AL337" s="101"/>
      <c r="AM337" s="101"/>
      <c r="AN337" s="101"/>
      <c r="AO337" s="101"/>
      <c r="AP337" s="101"/>
      <c r="AQ337" s="101"/>
      <c r="AR337" s="100"/>
      <c r="AS337" s="100"/>
      <c r="AT337" s="100"/>
      <c r="AU337" s="100"/>
      <c r="AV337" s="100"/>
      <c r="AW337" s="100"/>
      <c r="AX337" s="100"/>
      <c r="AY337" s="100"/>
      <c r="AZ337" s="100"/>
      <c r="BA337" s="100"/>
      <c r="BB337" s="100"/>
      <c r="BC337" s="100"/>
    </row>
    <row r="338" spans="17:55" x14ac:dyDescent="0.35">
      <c r="Q338" s="100"/>
      <c r="R338" s="100"/>
      <c r="S338" s="100"/>
      <c r="T338" s="100"/>
      <c r="U338" s="100"/>
      <c r="V338" s="100"/>
      <c r="W338" s="100"/>
      <c r="X338" s="100"/>
      <c r="Y338" s="100"/>
      <c r="Z338" s="100"/>
      <c r="AA338" s="100"/>
      <c r="AB338" s="100"/>
      <c r="AC338" s="100"/>
      <c r="AD338" s="100"/>
      <c r="AE338" s="100"/>
      <c r="AF338" s="101"/>
      <c r="AG338" s="101"/>
      <c r="AH338" s="101"/>
      <c r="AI338" s="101"/>
      <c r="AJ338" s="101"/>
      <c r="AK338" s="101"/>
      <c r="AL338" s="101"/>
      <c r="AM338" s="101"/>
      <c r="AN338" s="101"/>
      <c r="AO338" s="101"/>
      <c r="AP338" s="101"/>
      <c r="AQ338" s="101"/>
      <c r="AR338" s="100"/>
      <c r="AS338" s="100"/>
      <c r="AT338" s="100"/>
      <c r="AU338" s="100"/>
      <c r="AV338" s="100"/>
      <c r="AW338" s="100"/>
      <c r="AX338" s="100"/>
      <c r="AY338" s="100"/>
      <c r="AZ338" s="100"/>
      <c r="BA338" s="100"/>
      <c r="BB338" s="100"/>
      <c r="BC338" s="100"/>
    </row>
    <row r="339" spans="17:55" x14ac:dyDescent="0.35">
      <c r="Q339" s="100"/>
      <c r="R339" s="100"/>
      <c r="S339" s="100"/>
      <c r="T339" s="100"/>
      <c r="U339" s="100"/>
      <c r="V339" s="100"/>
      <c r="W339" s="100"/>
      <c r="X339" s="100"/>
      <c r="Y339" s="100"/>
      <c r="Z339" s="100"/>
      <c r="AA339" s="100"/>
      <c r="AB339" s="100"/>
      <c r="AC339" s="100"/>
      <c r="AD339" s="100"/>
      <c r="AE339" s="100"/>
      <c r="AF339" s="101"/>
      <c r="AG339" s="101"/>
      <c r="AH339" s="101"/>
      <c r="AI339" s="101"/>
      <c r="AJ339" s="101"/>
      <c r="AK339" s="101"/>
      <c r="AL339" s="101"/>
      <c r="AM339" s="101"/>
      <c r="AN339" s="101"/>
      <c r="AO339" s="101"/>
      <c r="AP339" s="101"/>
      <c r="AQ339" s="101"/>
      <c r="AR339" s="100"/>
      <c r="AS339" s="100"/>
      <c r="AT339" s="100"/>
      <c r="AU339" s="100"/>
      <c r="AV339" s="100"/>
      <c r="AW339" s="100"/>
      <c r="AX339" s="100"/>
      <c r="AY339" s="100"/>
      <c r="AZ339" s="100"/>
      <c r="BA339" s="100"/>
      <c r="BB339" s="100"/>
      <c r="BC339" s="100"/>
    </row>
    <row r="340" spans="17:55" x14ac:dyDescent="0.35">
      <c r="Q340" s="100"/>
      <c r="R340" s="100"/>
      <c r="S340" s="100"/>
      <c r="T340" s="100"/>
      <c r="U340" s="100"/>
      <c r="V340" s="100"/>
      <c r="W340" s="100"/>
      <c r="X340" s="100"/>
      <c r="Y340" s="100"/>
      <c r="Z340" s="100"/>
      <c r="AA340" s="100"/>
      <c r="AB340" s="100"/>
      <c r="AC340" s="100"/>
      <c r="AD340" s="100"/>
      <c r="AE340" s="100"/>
      <c r="AF340" s="101"/>
      <c r="AG340" s="101"/>
      <c r="AH340" s="101"/>
      <c r="AI340" s="101"/>
      <c r="AJ340" s="101"/>
      <c r="AK340" s="101"/>
      <c r="AL340" s="101"/>
      <c r="AM340" s="101"/>
      <c r="AN340" s="101"/>
      <c r="AO340" s="101"/>
      <c r="AP340" s="101"/>
      <c r="AQ340" s="101"/>
      <c r="AR340" s="100"/>
      <c r="AS340" s="100"/>
      <c r="AT340" s="100"/>
      <c r="AU340" s="100"/>
      <c r="AV340" s="100"/>
      <c r="AW340" s="100"/>
      <c r="AX340" s="100"/>
      <c r="AY340" s="100"/>
      <c r="AZ340" s="100"/>
      <c r="BA340" s="100"/>
      <c r="BB340" s="100"/>
      <c r="BC340" s="100"/>
    </row>
    <row r="341" spans="17:55" x14ac:dyDescent="0.35">
      <c r="Q341" s="100"/>
      <c r="R341" s="100"/>
      <c r="S341" s="100"/>
      <c r="T341" s="100"/>
      <c r="U341" s="100"/>
      <c r="V341" s="100"/>
      <c r="W341" s="100"/>
      <c r="X341" s="100"/>
      <c r="Y341" s="100"/>
      <c r="Z341" s="100"/>
      <c r="AA341" s="100"/>
      <c r="AB341" s="100"/>
      <c r="AC341" s="100"/>
      <c r="AD341" s="100"/>
      <c r="AE341" s="100"/>
      <c r="AF341" s="101"/>
      <c r="AG341" s="101"/>
      <c r="AH341" s="101"/>
      <c r="AI341" s="101"/>
      <c r="AJ341" s="101"/>
      <c r="AK341" s="101"/>
      <c r="AL341" s="101"/>
      <c r="AM341" s="101"/>
      <c r="AN341" s="101"/>
      <c r="AO341" s="101"/>
      <c r="AP341" s="101"/>
      <c r="AQ341" s="101"/>
      <c r="AR341" s="100"/>
      <c r="AS341" s="100"/>
      <c r="AT341" s="100"/>
      <c r="AU341" s="100"/>
      <c r="AV341" s="100"/>
      <c r="AW341" s="100"/>
      <c r="AX341" s="100"/>
      <c r="AY341" s="100"/>
      <c r="AZ341" s="100"/>
      <c r="BA341" s="100"/>
      <c r="BB341" s="100"/>
      <c r="BC341" s="100"/>
    </row>
    <row r="342" spans="17:55" x14ac:dyDescent="0.35">
      <c r="Q342" s="100"/>
      <c r="R342" s="100"/>
      <c r="S342" s="100"/>
      <c r="T342" s="100"/>
      <c r="U342" s="100"/>
      <c r="V342" s="100"/>
      <c r="W342" s="100"/>
      <c r="X342" s="100"/>
      <c r="Y342" s="100"/>
      <c r="Z342" s="100"/>
      <c r="AA342" s="100"/>
      <c r="AB342" s="100"/>
      <c r="AC342" s="100"/>
      <c r="AD342" s="100"/>
      <c r="AE342" s="100"/>
      <c r="AF342" s="101"/>
      <c r="AG342" s="101"/>
      <c r="AH342" s="101"/>
      <c r="AI342" s="101"/>
      <c r="AJ342" s="101"/>
      <c r="AK342" s="101"/>
      <c r="AL342" s="101"/>
      <c r="AM342" s="101"/>
      <c r="AN342" s="101"/>
      <c r="AO342" s="101"/>
      <c r="AP342" s="101"/>
      <c r="AQ342" s="101"/>
      <c r="AR342" s="100"/>
      <c r="AS342" s="100"/>
      <c r="AT342" s="100"/>
      <c r="AU342" s="100"/>
      <c r="AV342" s="100"/>
      <c r="AW342" s="100"/>
      <c r="AX342" s="100"/>
      <c r="AY342" s="100"/>
      <c r="AZ342" s="100"/>
      <c r="BA342" s="100"/>
      <c r="BB342" s="100"/>
      <c r="BC342" s="100"/>
    </row>
    <row r="343" spans="17:55" x14ac:dyDescent="0.35">
      <c r="Q343" s="100"/>
      <c r="R343" s="100"/>
      <c r="S343" s="100"/>
      <c r="T343" s="100"/>
      <c r="U343" s="100"/>
      <c r="V343" s="100"/>
      <c r="W343" s="100"/>
      <c r="X343" s="100"/>
      <c r="Y343" s="100"/>
      <c r="Z343" s="100"/>
      <c r="AA343" s="100"/>
      <c r="AB343" s="100"/>
      <c r="AC343" s="100"/>
      <c r="AD343" s="100"/>
      <c r="AE343" s="100"/>
      <c r="AF343" s="101"/>
      <c r="AG343" s="101"/>
      <c r="AH343" s="101"/>
      <c r="AI343" s="101"/>
      <c r="AJ343" s="101"/>
      <c r="AK343" s="101"/>
      <c r="AL343" s="101"/>
      <c r="AM343" s="101"/>
      <c r="AN343" s="101"/>
      <c r="AO343" s="101"/>
      <c r="AP343" s="101"/>
      <c r="AQ343" s="101"/>
      <c r="AR343" s="100"/>
      <c r="AS343" s="100"/>
      <c r="AT343" s="100"/>
      <c r="AU343" s="100"/>
      <c r="AV343" s="100"/>
      <c r="AW343" s="100"/>
      <c r="AX343" s="100"/>
      <c r="AY343" s="100"/>
      <c r="AZ343" s="100"/>
      <c r="BA343" s="100"/>
      <c r="BB343" s="100"/>
      <c r="BC343" s="100"/>
    </row>
    <row r="344" spans="17:55" x14ac:dyDescent="0.35">
      <c r="Q344" s="100"/>
      <c r="R344" s="100"/>
      <c r="S344" s="100"/>
      <c r="T344" s="100"/>
      <c r="U344" s="100"/>
      <c r="V344" s="100"/>
      <c r="W344" s="100"/>
      <c r="X344" s="100"/>
      <c r="Y344" s="100"/>
      <c r="Z344" s="100"/>
      <c r="AA344" s="100"/>
      <c r="AB344" s="100"/>
      <c r="AC344" s="100"/>
      <c r="AD344" s="100"/>
      <c r="AE344" s="100"/>
      <c r="AF344" s="101"/>
      <c r="AG344" s="101"/>
      <c r="AH344" s="101"/>
      <c r="AI344" s="101"/>
      <c r="AJ344" s="101"/>
      <c r="AK344" s="101"/>
      <c r="AL344" s="101"/>
      <c r="AM344" s="101"/>
      <c r="AN344" s="101"/>
      <c r="AO344" s="101"/>
      <c r="AP344" s="101"/>
      <c r="AQ344" s="101"/>
      <c r="AR344" s="100"/>
      <c r="AS344" s="100"/>
      <c r="AT344" s="100"/>
      <c r="AU344" s="100"/>
      <c r="AV344" s="100"/>
      <c r="AW344" s="100"/>
      <c r="AX344" s="100"/>
      <c r="AY344" s="100"/>
      <c r="AZ344" s="100"/>
      <c r="BA344" s="100"/>
      <c r="BB344" s="100"/>
      <c r="BC344" s="100"/>
    </row>
    <row r="345" spans="17:55" x14ac:dyDescent="0.35">
      <c r="Q345" s="100"/>
      <c r="R345" s="100"/>
      <c r="S345" s="100"/>
      <c r="T345" s="100"/>
      <c r="U345" s="100"/>
      <c r="V345" s="100"/>
      <c r="W345" s="100"/>
      <c r="X345" s="100"/>
      <c r="Y345" s="100"/>
      <c r="Z345" s="100"/>
      <c r="AA345" s="100"/>
      <c r="AB345" s="100"/>
      <c r="AC345" s="100"/>
      <c r="AD345" s="100"/>
      <c r="AE345" s="100"/>
      <c r="AF345" s="101"/>
      <c r="AG345" s="101"/>
      <c r="AH345" s="101"/>
      <c r="AI345" s="101"/>
      <c r="AJ345" s="101"/>
      <c r="AK345" s="101"/>
      <c r="AL345" s="101"/>
      <c r="AM345" s="101"/>
      <c r="AN345" s="101"/>
      <c r="AO345" s="101"/>
      <c r="AP345" s="101"/>
      <c r="AQ345" s="101"/>
      <c r="AR345" s="100"/>
      <c r="AS345" s="100"/>
      <c r="AT345" s="100"/>
      <c r="AU345" s="100"/>
      <c r="AV345" s="100"/>
      <c r="AW345" s="100"/>
      <c r="AX345" s="100"/>
      <c r="AY345" s="100"/>
      <c r="AZ345" s="100"/>
      <c r="BA345" s="100"/>
      <c r="BB345" s="100"/>
      <c r="BC345" s="100"/>
    </row>
    <row r="346" spans="17:55" x14ac:dyDescent="0.35">
      <c r="Q346" s="100"/>
      <c r="R346" s="100"/>
      <c r="S346" s="100"/>
      <c r="T346" s="100"/>
      <c r="U346" s="100"/>
      <c r="V346" s="100"/>
      <c r="W346" s="100"/>
      <c r="X346" s="100"/>
      <c r="Y346" s="100"/>
      <c r="Z346" s="100"/>
      <c r="AA346" s="100"/>
      <c r="AB346" s="100"/>
      <c r="AC346" s="100"/>
      <c r="AD346" s="100"/>
      <c r="AE346" s="100"/>
      <c r="AF346" s="101"/>
      <c r="AG346" s="101"/>
      <c r="AH346" s="101"/>
      <c r="AI346" s="101"/>
      <c r="AJ346" s="101"/>
      <c r="AK346" s="101"/>
      <c r="AL346" s="101"/>
      <c r="AM346" s="101"/>
      <c r="AN346" s="101"/>
      <c r="AO346" s="101"/>
      <c r="AP346" s="101"/>
      <c r="AQ346" s="101"/>
      <c r="AR346" s="100"/>
      <c r="AS346" s="100"/>
      <c r="AT346" s="100"/>
      <c r="AU346" s="100"/>
      <c r="AV346" s="100"/>
      <c r="AW346" s="100"/>
      <c r="AX346" s="100"/>
      <c r="AY346" s="100"/>
      <c r="AZ346" s="100"/>
      <c r="BA346" s="100"/>
      <c r="BB346" s="100"/>
      <c r="BC346" s="100"/>
    </row>
    <row r="347" spans="17:55" x14ac:dyDescent="0.35">
      <c r="Q347" s="100"/>
      <c r="R347" s="100"/>
      <c r="S347" s="100"/>
      <c r="T347" s="100"/>
      <c r="U347" s="100"/>
      <c r="V347" s="100"/>
      <c r="W347" s="100"/>
      <c r="X347" s="100"/>
      <c r="Y347" s="100"/>
      <c r="Z347" s="100"/>
      <c r="AA347" s="100"/>
      <c r="AB347" s="100"/>
      <c r="AC347" s="100"/>
      <c r="AD347" s="100"/>
      <c r="AE347" s="100"/>
      <c r="AF347" s="101"/>
      <c r="AG347" s="101"/>
      <c r="AH347" s="101"/>
      <c r="AI347" s="101"/>
      <c r="AJ347" s="101"/>
      <c r="AK347" s="101"/>
      <c r="AL347" s="101"/>
      <c r="AM347" s="101"/>
      <c r="AN347" s="101"/>
      <c r="AO347" s="101"/>
      <c r="AP347" s="101"/>
      <c r="AQ347" s="101"/>
      <c r="AR347" s="100"/>
      <c r="AS347" s="100"/>
      <c r="AT347" s="100"/>
      <c r="AU347" s="100"/>
      <c r="AV347" s="100"/>
      <c r="AW347" s="100"/>
      <c r="AX347" s="100"/>
      <c r="AY347" s="100"/>
      <c r="AZ347" s="100"/>
      <c r="BA347" s="100"/>
      <c r="BB347" s="100"/>
      <c r="BC347" s="100"/>
    </row>
    <row r="348" spans="17:55" x14ac:dyDescent="0.35">
      <c r="Q348" s="100"/>
      <c r="R348" s="100"/>
      <c r="S348" s="100"/>
      <c r="T348" s="100"/>
      <c r="U348" s="100"/>
      <c r="V348" s="100"/>
      <c r="W348" s="100"/>
      <c r="X348" s="100"/>
      <c r="Y348" s="100"/>
      <c r="Z348" s="100"/>
      <c r="AA348" s="100"/>
      <c r="AB348" s="100"/>
      <c r="AC348" s="100"/>
      <c r="AD348" s="100"/>
      <c r="AE348" s="100"/>
      <c r="AF348" s="101"/>
      <c r="AG348" s="101"/>
      <c r="AH348" s="101"/>
      <c r="AI348" s="101"/>
      <c r="AJ348" s="101"/>
      <c r="AK348" s="101"/>
      <c r="AL348" s="101"/>
      <c r="AM348" s="101"/>
      <c r="AN348" s="101"/>
      <c r="AO348" s="101"/>
      <c r="AP348" s="101"/>
      <c r="AQ348" s="101"/>
      <c r="AR348" s="100"/>
      <c r="AS348" s="100"/>
      <c r="AT348" s="100"/>
      <c r="AU348" s="100"/>
      <c r="AV348" s="100"/>
      <c r="AW348" s="100"/>
      <c r="AX348" s="100"/>
      <c r="AY348" s="100"/>
      <c r="AZ348" s="100"/>
      <c r="BA348" s="100"/>
      <c r="BB348" s="100"/>
      <c r="BC348" s="100"/>
    </row>
    <row r="349" spans="17:55" x14ac:dyDescent="0.35">
      <c r="Q349" s="100"/>
      <c r="R349" s="100"/>
      <c r="S349" s="100"/>
      <c r="T349" s="100"/>
      <c r="U349" s="100"/>
      <c r="V349" s="100"/>
      <c r="W349" s="100"/>
      <c r="X349" s="100"/>
      <c r="Y349" s="100"/>
      <c r="Z349" s="100"/>
      <c r="AA349" s="100"/>
      <c r="AB349" s="100"/>
      <c r="AC349" s="100"/>
      <c r="AD349" s="100"/>
      <c r="AE349" s="100"/>
      <c r="AF349" s="101"/>
      <c r="AG349" s="101"/>
      <c r="AH349" s="101"/>
      <c r="AI349" s="101"/>
      <c r="AJ349" s="101"/>
      <c r="AK349" s="101"/>
      <c r="AL349" s="101"/>
      <c r="AM349" s="101"/>
      <c r="AN349" s="101"/>
      <c r="AO349" s="101"/>
      <c r="AP349" s="101"/>
      <c r="AQ349" s="101"/>
      <c r="AR349" s="100"/>
      <c r="AS349" s="100"/>
      <c r="AT349" s="100"/>
      <c r="AU349" s="100"/>
      <c r="AV349" s="100"/>
      <c r="AW349" s="100"/>
      <c r="AX349" s="100"/>
      <c r="AY349" s="100"/>
      <c r="AZ349" s="100"/>
      <c r="BA349" s="100"/>
      <c r="BB349" s="100"/>
      <c r="BC349" s="100"/>
    </row>
    <row r="350" spans="17:55" x14ac:dyDescent="0.35">
      <c r="Q350" s="100"/>
      <c r="R350" s="100"/>
      <c r="S350" s="100"/>
      <c r="T350" s="100"/>
      <c r="U350" s="100"/>
      <c r="V350" s="100"/>
      <c r="W350" s="100"/>
      <c r="X350" s="100"/>
      <c r="Y350" s="100"/>
      <c r="Z350" s="100"/>
      <c r="AA350" s="100"/>
      <c r="AB350" s="100"/>
      <c r="AC350" s="100"/>
      <c r="AD350" s="100"/>
      <c r="AE350" s="100"/>
      <c r="AF350" s="101"/>
      <c r="AG350" s="101"/>
      <c r="AH350" s="101"/>
      <c r="AI350" s="101"/>
      <c r="AJ350" s="101"/>
      <c r="AK350" s="101"/>
      <c r="AL350" s="101"/>
      <c r="AM350" s="101"/>
      <c r="AN350" s="101"/>
      <c r="AO350" s="101"/>
      <c r="AP350" s="101"/>
      <c r="AQ350" s="101"/>
      <c r="AR350" s="100"/>
      <c r="AS350" s="100"/>
      <c r="AT350" s="100"/>
      <c r="AU350" s="100"/>
      <c r="AV350" s="100"/>
      <c r="AW350" s="100"/>
      <c r="AX350" s="100"/>
      <c r="AY350" s="100"/>
      <c r="AZ350" s="100"/>
      <c r="BA350" s="100"/>
      <c r="BB350" s="100"/>
      <c r="BC350" s="100"/>
    </row>
    <row r="351" spans="17:55" x14ac:dyDescent="0.35">
      <c r="Q351" s="100"/>
      <c r="R351" s="100"/>
      <c r="S351" s="100"/>
      <c r="T351" s="100"/>
      <c r="U351" s="100"/>
      <c r="V351" s="100"/>
      <c r="W351" s="100"/>
      <c r="X351" s="100"/>
      <c r="Y351" s="100"/>
      <c r="Z351" s="100"/>
      <c r="AA351" s="100"/>
      <c r="AB351" s="100"/>
      <c r="AC351" s="100"/>
      <c r="AD351" s="100"/>
      <c r="AE351" s="100"/>
      <c r="AF351" s="101"/>
      <c r="AG351" s="101"/>
      <c r="AH351" s="101"/>
      <c r="AI351" s="101"/>
      <c r="AJ351" s="101"/>
      <c r="AK351" s="101"/>
      <c r="AL351" s="101"/>
      <c r="AM351" s="101"/>
      <c r="AN351" s="101"/>
      <c r="AO351" s="101"/>
      <c r="AP351" s="101"/>
      <c r="AQ351" s="101"/>
      <c r="AR351" s="100"/>
      <c r="AS351" s="100"/>
      <c r="AT351" s="100"/>
      <c r="AU351" s="100"/>
      <c r="AV351" s="100"/>
      <c r="AW351" s="100"/>
      <c r="AX351" s="100"/>
      <c r="AY351" s="100"/>
      <c r="AZ351" s="100"/>
      <c r="BA351" s="100"/>
      <c r="BB351" s="100"/>
      <c r="BC351" s="100"/>
    </row>
    <row r="352" spans="17:55" x14ac:dyDescent="0.35">
      <c r="Q352" s="100"/>
      <c r="R352" s="100"/>
      <c r="S352" s="100"/>
      <c r="T352" s="100"/>
      <c r="U352" s="100"/>
      <c r="V352" s="100"/>
      <c r="W352" s="100"/>
      <c r="X352" s="100"/>
      <c r="Y352" s="100"/>
      <c r="Z352" s="100"/>
      <c r="AA352" s="100"/>
      <c r="AB352" s="100"/>
      <c r="AC352" s="100"/>
      <c r="AD352" s="100"/>
      <c r="AE352" s="100"/>
      <c r="AF352" s="101"/>
      <c r="AG352" s="101"/>
      <c r="AH352" s="101"/>
      <c r="AI352" s="101"/>
      <c r="AJ352" s="101"/>
      <c r="AK352" s="101"/>
      <c r="AL352" s="101"/>
      <c r="AM352" s="101"/>
      <c r="AN352" s="101"/>
      <c r="AO352" s="101"/>
      <c r="AP352" s="101"/>
      <c r="AQ352" s="101"/>
      <c r="AR352" s="100"/>
      <c r="AS352" s="100"/>
      <c r="AT352" s="100"/>
      <c r="AU352" s="100"/>
      <c r="AV352" s="100"/>
      <c r="AW352" s="100"/>
      <c r="AX352" s="100"/>
      <c r="AY352" s="100"/>
      <c r="AZ352" s="100"/>
      <c r="BA352" s="100"/>
      <c r="BB352" s="100"/>
      <c r="BC352" s="100"/>
    </row>
    <row r="353" spans="17:55" x14ac:dyDescent="0.35">
      <c r="Q353" s="100"/>
      <c r="R353" s="100"/>
      <c r="S353" s="100"/>
      <c r="T353" s="100"/>
      <c r="U353" s="100"/>
      <c r="V353" s="100"/>
      <c r="W353" s="100"/>
      <c r="X353" s="100"/>
      <c r="Y353" s="100"/>
      <c r="Z353" s="100"/>
      <c r="AA353" s="100"/>
      <c r="AB353" s="100"/>
      <c r="AC353" s="100"/>
      <c r="AD353" s="100"/>
      <c r="AE353" s="100"/>
      <c r="AF353" s="101"/>
      <c r="AG353" s="101"/>
      <c r="AH353" s="101"/>
      <c r="AI353" s="101"/>
      <c r="AJ353" s="101"/>
      <c r="AK353" s="101"/>
      <c r="AL353" s="101"/>
      <c r="AM353" s="101"/>
      <c r="AN353" s="101"/>
      <c r="AO353" s="101"/>
      <c r="AP353" s="101"/>
      <c r="AQ353" s="101"/>
      <c r="AR353" s="100"/>
      <c r="AS353" s="100"/>
      <c r="AT353" s="100"/>
      <c r="AU353" s="100"/>
      <c r="AV353" s="100"/>
      <c r="AW353" s="100"/>
      <c r="AX353" s="100"/>
      <c r="AY353" s="100"/>
      <c r="AZ353" s="100"/>
      <c r="BA353" s="100"/>
      <c r="BB353" s="100"/>
      <c r="BC353" s="100"/>
    </row>
    <row r="354" spans="17:55" x14ac:dyDescent="0.35">
      <c r="Q354" s="100"/>
      <c r="R354" s="100"/>
      <c r="S354" s="100"/>
      <c r="T354" s="100"/>
      <c r="U354" s="100"/>
      <c r="V354" s="100"/>
      <c r="W354" s="100"/>
      <c r="X354" s="100"/>
      <c r="Y354" s="100"/>
      <c r="Z354" s="100"/>
      <c r="AA354" s="100"/>
      <c r="AB354" s="100"/>
      <c r="AC354" s="100"/>
      <c r="AD354" s="100"/>
      <c r="AE354" s="100"/>
      <c r="AF354" s="101"/>
      <c r="AG354" s="101"/>
      <c r="AH354" s="101"/>
      <c r="AI354" s="101"/>
      <c r="AJ354" s="101"/>
      <c r="AK354" s="101"/>
      <c r="AL354" s="101"/>
      <c r="AM354" s="101"/>
      <c r="AN354" s="101"/>
      <c r="AO354" s="101"/>
      <c r="AP354" s="101"/>
      <c r="AQ354" s="101"/>
      <c r="AR354" s="100"/>
      <c r="AS354" s="100"/>
      <c r="AT354" s="100"/>
      <c r="AU354" s="100"/>
      <c r="AV354" s="100"/>
      <c r="AW354" s="100"/>
      <c r="AX354" s="100"/>
      <c r="AY354" s="100"/>
      <c r="AZ354" s="100"/>
      <c r="BA354" s="100"/>
      <c r="BB354" s="100"/>
      <c r="BC354" s="100"/>
    </row>
    <row r="355" spans="17:55" x14ac:dyDescent="0.35">
      <c r="Q355" s="100"/>
      <c r="R355" s="100"/>
      <c r="S355" s="100"/>
      <c r="T355" s="100"/>
      <c r="U355" s="100"/>
      <c r="V355" s="100"/>
      <c r="W355" s="100"/>
      <c r="X355" s="100"/>
      <c r="Y355" s="100"/>
      <c r="Z355" s="100"/>
      <c r="AA355" s="100"/>
      <c r="AB355" s="100"/>
      <c r="AC355" s="100"/>
      <c r="AD355" s="100"/>
      <c r="AE355" s="100"/>
      <c r="AF355" s="101"/>
      <c r="AG355" s="101"/>
      <c r="AH355" s="101"/>
      <c r="AI355" s="101"/>
      <c r="AJ355" s="101"/>
      <c r="AK355" s="101"/>
      <c r="AL355" s="101"/>
      <c r="AM355" s="101"/>
      <c r="AN355" s="101"/>
      <c r="AO355" s="101"/>
      <c r="AP355" s="101"/>
      <c r="AQ355" s="101"/>
      <c r="AR355" s="100"/>
      <c r="AS355" s="100"/>
      <c r="AT355" s="100"/>
      <c r="AU355" s="100"/>
      <c r="AV355" s="100"/>
      <c r="AW355" s="100"/>
      <c r="AX355" s="100"/>
      <c r="AY355" s="100"/>
      <c r="AZ355" s="100"/>
      <c r="BA355" s="100"/>
      <c r="BB355" s="100"/>
      <c r="BC355" s="100"/>
    </row>
    <row r="356" spans="17:55" x14ac:dyDescent="0.35">
      <c r="Q356" s="100"/>
      <c r="R356" s="100"/>
      <c r="S356" s="100"/>
      <c r="T356" s="100"/>
      <c r="U356" s="100"/>
      <c r="V356" s="100"/>
      <c r="W356" s="100"/>
      <c r="X356" s="100"/>
      <c r="Y356" s="100"/>
      <c r="Z356" s="100"/>
      <c r="AA356" s="100"/>
      <c r="AB356" s="100"/>
      <c r="AC356" s="100"/>
      <c r="AD356" s="100"/>
      <c r="AE356" s="100"/>
      <c r="AF356" s="101"/>
      <c r="AG356" s="101"/>
      <c r="AH356" s="101"/>
      <c r="AI356" s="101"/>
      <c r="AJ356" s="101"/>
      <c r="AK356" s="101"/>
      <c r="AL356" s="101"/>
      <c r="AM356" s="101"/>
      <c r="AN356" s="101"/>
      <c r="AO356" s="101"/>
      <c r="AP356" s="101"/>
      <c r="AQ356" s="101"/>
      <c r="AR356" s="100"/>
      <c r="AS356" s="100"/>
      <c r="AT356" s="100"/>
      <c r="AU356" s="100"/>
      <c r="AV356" s="100"/>
      <c r="AW356" s="100"/>
      <c r="AX356" s="100"/>
      <c r="AY356" s="100"/>
      <c r="AZ356" s="100"/>
      <c r="BA356" s="100"/>
      <c r="BB356" s="100"/>
      <c r="BC356" s="100"/>
    </row>
    <row r="357" spans="17:55" x14ac:dyDescent="0.35">
      <c r="Q357" s="100"/>
      <c r="R357" s="100"/>
      <c r="S357" s="100"/>
      <c r="T357" s="100"/>
      <c r="U357" s="100"/>
      <c r="V357" s="100"/>
      <c r="W357" s="100"/>
      <c r="X357" s="100"/>
      <c r="Y357" s="100"/>
      <c r="Z357" s="100"/>
      <c r="AA357" s="100"/>
      <c r="AB357" s="100"/>
      <c r="AC357" s="100"/>
      <c r="AD357" s="100"/>
      <c r="AE357" s="100"/>
      <c r="AF357" s="101"/>
      <c r="AG357" s="101"/>
      <c r="AH357" s="101"/>
      <c r="AI357" s="101"/>
      <c r="AJ357" s="101"/>
      <c r="AK357" s="101"/>
      <c r="AL357" s="101"/>
      <c r="AM357" s="101"/>
      <c r="AN357" s="101"/>
      <c r="AO357" s="101"/>
      <c r="AP357" s="101"/>
      <c r="AQ357" s="101"/>
      <c r="AR357" s="100"/>
      <c r="AS357" s="100"/>
      <c r="AT357" s="100"/>
      <c r="AU357" s="100"/>
      <c r="AV357" s="100"/>
      <c r="AW357" s="100"/>
      <c r="AX357" s="100"/>
      <c r="AY357" s="100"/>
      <c r="AZ357" s="100"/>
      <c r="BA357" s="100"/>
      <c r="BB357" s="100"/>
      <c r="BC357" s="100"/>
    </row>
    <row r="358" spans="17:55" x14ac:dyDescent="0.35">
      <c r="Q358" s="100"/>
      <c r="R358" s="100"/>
      <c r="S358" s="100"/>
      <c r="T358" s="100"/>
      <c r="U358" s="100"/>
      <c r="V358" s="100"/>
      <c r="W358" s="100"/>
      <c r="X358" s="100"/>
      <c r="Y358" s="100"/>
      <c r="Z358" s="100"/>
      <c r="AA358" s="100"/>
      <c r="AB358" s="100"/>
      <c r="AC358" s="100"/>
      <c r="AD358" s="100"/>
      <c r="AE358" s="100"/>
      <c r="AF358" s="101"/>
      <c r="AG358" s="101"/>
      <c r="AH358" s="101"/>
      <c r="AI358" s="101"/>
      <c r="AJ358" s="101"/>
      <c r="AK358" s="101"/>
      <c r="AL358" s="101"/>
      <c r="AM358" s="101"/>
      <c r="AN358" s="101"/>
      <c r="AO358" s="101"/>
      <c r="AP358" s="101"/>
      <c r="AQ358" s="101"/>
      <c r="AR358" s="100"/>
      <c r="AS358" s="100"/>
      <c r="AT358" s="100"/>
      <c r="AU358" s="100"/>
      <c r="AV358" s="100"/>
      <c r="AW358" s="100"/>
      <c r="AX358" s="100"/>
      <c r="AY358" s="100"/>
      <c r="AZ358" s="100"/>
      <c r="BA358" s="100"/>
      <c r="BB358" s="100"/>
      <c r="BC358" s="100"/>
    </row>
    <row r="359" spans="17:55" x14ac:dyDescent="0.35">
      <c r="Q359" s="100"/>
      <c r="R359" s="100"/>
      <c r="S359" s="100"/>
      <c r="T359" s="100"/>
      <c r="U359" s="100"/>
      <c r="V359" s="100"/>
      <c r="W359" s="100"/>
      <c r="X359" s="100"/>
      <c r="Y359" s="100"/>
      <c r="Z359" s="100"/>
      <c r="AA359" s="100"/>
      <c r="AB359" s="100"/>
      <c r="AC359" s="100"/>
      <c r="AD359" s="100"/>
      <c r="AE359" s="100"/>
      <c r="AF359" s="101"/>
      <c r="AG359" s="101"/>
      <c r="AH359" s="101"/>
      <c r="AI359" s="101"/>
      <c r="AJ359" s="101"/>
      <c r="AK359" s="101"/>
      <c r="AL359" s="101"/>
      <c r="AM359" s="101"/>
      <c r="AN359" s="101"/>
      <c r="AO359" s="101"/>
      <c r="AP359" s="101"/>
      <c r="AQ359" s="101"/>
      <c r="AR359" s="100"/>
      <c r="AS359" s="100"/>
      <c r="AT359" s="100"/>
      <c r="AU359" s="100"/>
      <c r="AV359" s="100"/>
      <c r="AW359" s="100"/>
      <c r="AX359" s="100"/>
      <c r="AY359" s="100"/>
      <c r="AZ359" s="100"/>
      <c r="BA359" s="100"/>
      <c r="BB359" s="100"/>
      <c r="BC359" s="100"/>
    </row>
    <row r="360" spans="17:55" x14ac:dyDescent="0.35">
      <c r="Q360" s="100"/>
      <c r="R360" s="100"/>
      <c r="S360" s="100"/>
      <c r="T360" s="100"/>
      <c r="U360" s="100"/>
      <c r="V360" s="100"/>
      <c r="W360" s="100"/>
      <c r="X360" s="100"/>
      <c r="Y360" s="100"/>
      <c r="Z360" s="100"/>
      <c r="AA360" s="100"/>
      <c r="AB360" s="100"/>
      <c r="AC360" s="100"/>
      <c r="AD360" s="100"/>
      <c r="AE360" s="100"/>
      <c r="AF360" s="101"/>
      <c r="AG360" s="101"/>
      <c r="AH360" s="101"/>
      <c r="AI360" s="101"/>
      <c r="AJ360" s="101"/>
      <c r="AK360" s="101"/>
      <c r="AL360" s="101"/>
      <c r="AM360" s="101"/>
      <c r="AN360" s="101"/>
      <c r="AO360" s="101"/>
      <c r="AP360" s="101"/>
      <c r="AQ360" s="101"/>
      <c r="AR360" s="100"/>
      <c r="AS360" s="100"/>
      <c r="AT360" s="100"/>
      <c r="AU360" s="100"/>
      <c r="AV360" s="100"/>
      <c r="AW360" s="100"/>
      <c r="AX360" s="100"/>
      <c r="AY360" s="100"/>
      <c r="AZ360" s="100"/>
      <c r="BA360" s="100"/>
      <c r="BB360" s="100"/>
      <c r="BC360" s="100"/>
    </row>
    <row r="361" spans="17:55" x14ac:dyDescent="0.35">
      <c r="Q361" s="100"/>
      <c r="R361" s="100"/>
      <c r="S361" s="100"/>
      <c r="T361" s="100"/>
      <c r="U361" s="100"/>
      <c r="V361" s="100"/>
      <c r="W361" s="100"/>
      <c r="X361" s="100"/>
      <c r="Y361" s="100"/>
      <c r="Z361" s="100"/>
      <c r="AA361" s="100"/>
      <c r="AB361" s="100"/>
      <c r="AC361" s="100"/>
      <c r="AD361" s="100"/>
      <c r="AE361" s="100"/>
      <c r="AF361" s="101"/>
      <c r="AG361" s="101"/>
      <c r="AH361" s="101"/>
      <c r="AI361" s="101"/>
      <c r="AJ361" s="101"/>
      <c r="AK361" s="101"/>
      <c r="AL361" s="101"/>
      <c r="AM361" s="101"/>
      <c r="AN361" s="101"/>
      <c r="AO361" s="101"/>
      <c r="AP361" s="101"/>
      <c r="AQ361" s="101"/>
      <c r="AR361" s="100"/>
      <c r="AS361" s="100"/>
      <c r="AT361" s="100"/>
      <c r="AU361" s="100"/>
      <c r="AV361" s="100"/>
      <c r="AW361" s="100"/>
      <c r="AX361" s="100"/>
      <c r="AY361" s="100"/>
      <c r="AZ361" s="100"/>
      <c r="BA361" s="100"/>
      <c r="BB361" s="100"/>
      <c r="BC361" s="100"/>
    </row>
    <row r="362" spans="17:55" x14ac:dyDescent="0.35">
      <c r="Q362" s="100"/>
      <c r="R362" s="100"/>
      <c r="S362" s="100"/>
      <c r="T362" s="100"/>
      <c r="U362" s="100"/>
      <c r="V362" s="100"/>
      <c r="W362" s="100"/>
      <c r="X362" s="100"/>
      <c r="Y362" s="100"/>
      <c r="Z362" s="100"/>
      <c r="AA362" s="100"/>
      <c r="AB362" s="100"/>
      <c r="AC362" s="100"/>
      <c r="AD362" s="100"/>
      <c r="AE362" s="100"/>
      <c r="AF362" s="101"/>
      <c r="AG362" s="101"/>
      <c r="AH362" s="101"/>
      <c r="AI362" s="101"/>
      <c r="AJ362" s="101"/>
      <c r="AK362" s="101"/>
      <c r="AL362" s="101"/>
      <c r="AM362" s="101"/>
      <c r="AN362" s="101"/>
      <c r="AO362" s="101"/>
      <c r="AP362" s="101"/>
      <c r="AQ362" s="101"/>
      <c r="AR362" s="100"/>
      <c r="AS362" s="100"/>
      <c r="AT362" s="100"/>
      <c r="AU362" s="100"/>
      <c r="AV362" s="100"/>
      <c r="AW362" s="100"/>
      <c r="AX362" s="100"/>
      <c r="AY362" s="100"/>
      <c r="AZ362" s="100"/>
      <c r="BA362" s="100"/>
      <c r="BB362" s="100"/>
      <c r="BC362" s="100"/>
    </row>
    <row r="363" spans="17:55" x14ac:dyDescent="0.35">
      <c r="Q363" s="100"/>
      <c r="R363" s="100"/>
      <c r="S363" s="100"/>
      <c r="T363" s="100"/>
      <c r="U363" s="100"/>
      <c r="V363" s="100"/>
      <c r="W363" s="100"/>
      <c r="X363" s="100"/>
      <c r="Y363" s="100"/>
      <c r="Z363" s="100"/>
      <c r="AA363" s="100"/>
      <c r="AB363" s="100"/>
      <c r="AC363" s="100"/>
      <c r="AD363" s="100"/>
      <c r="AE363" s="100"/>
      <c r="AF363" s="101"/>
      <c r="AG363" s="101"/>
      <c r="AH363" s="101"/>
      <c r="AI363" s="101"/>
      <c r="AJ363" s="101"/>
      <c r="AK363" s="101"/>
      <c r="AL363" s="101"/>
      <c r="AM363" s="101"/>
      <c r="AN363" s="101"/>
      <c r="AO363" s="101"/>
      <c r="AP363" s="101"/>
      <c r="AQ363" s="101"/>
      <c r="AR363" s="100"/>
      <c r="AS363" s="100"/>
      <c r="AT363" s="100"/>
      <c r="AU363" s="100"/>
      <c r="AV363" s="100"/>
      <c r="AW363" s="100"/>
      <c r="AX363" s="100"/>
      <c r="AY363" s="100"/>
      <c r="AZ363" s="100"/>
      <c r="BA363" s="100"/>
      <c r="BB363" s="100"/>
      <c r="BC363" s="100"/>
    </row>
    <row r="364" spans="17:55" x14ac:dyDescent="0.35">
      <c r="Q364" s="100"/>
      <c r="R364" s="100"/>
      <c r="S364" s="100"/>
      <c r="T364" s="100"/>
      <c r="U364" s="100"/>
      <c r="V364" s="100"/>
      <c r="W364" s="100"/>
      <c r="X364" s="100"/>
      <c r="Y364" s="100"/>
      <c r="Z364" s="100"/>
      <c r="AA364" s="100"/>
      <c r="AB364" s="100"/>
      <c r="AC364" s="100"/>
      <c r="AD364" s="100"/>
      <c r="AE364" s="100"/>
      <c r="AF364" s="101"/>
      <c r="AG364" s="101"/>
      <c r="AH364" s="101"/>
      <c r="AI364" s="101"/>
      <c r="AJ364" s="101"/>
      <c r="AK364" s="101"/>
      <c r="AL364" s="101"/>
      <c r="AM364" s="101"/>
      <c r="AN364" s="101"/>
      <c r="AO364" s="101"/>
      <c r="AP364" s="101"/>
      <c r="AQ364" s="101"/>
      <c r="AR364" s="100"/>
      <c r="AS364" s="100"/>
      <c r="AT364" s="100"/>
      <c r="AU364" s="100"/>
      <c r="AV364" s="100"/>
      <c r="AW364" s="100"/>
      <c r="AX364" s="100"/>
      <c r="AY364" s="100"/>
      <c r="AZ364" s="100"/>
      <c r="BA364" s="100"/>
      <c r="BB364" s="100"/>
      <c r="BC364" s="100"/>
    </row>
    <row r="365" spans="17:55" x14ac:dyDescent="0.35">
      <c r="Q365" s="100"/>
      <c r="R365" s="100"/>
      <c r="S365" s="100"/>
      <c r="T365" s="100"/>
      <c r="U365" s="100"/>
      <c r="V365" s="100"/>
      <c r="W365" s="100"/>
      <c r="X365" s="100"/>
      <c r="Y365" s="100"/>
      <c r="Z365" s="100"/>
      <c r="AA365" s="100"/>
      <c r="AB365" s="100"/>
      <c r="AC365" s="100"/>
      <c r="AD365" s="100"/>
      <c r="AE365" s="100"/>
      <c r="AF365" s="101"/>
      <c r="AG365" s="101"/>
      <c r="AH365" s="101"/>
      <c r="AI365" s="101"/>
      <c r="AJ365" s="101"/>
      <c r="AK365" s="101"/>
      <c r="AL365" s="101"/>
      <c r="AM365" s="101"/>
      <c r="AN365" s="101"/>
      <c r="AO365" s="101"/>
      <c r="AP365" s="101"/>
      <c r="AQ365" s="101"/>
      <c r="AR365" s="100"/>
      <c r="AS365" s="100"/>
      <c r="AT365" s="100"/>
      <c r="AU365" s="100"/>
      <c r="AV365" s="100"/>
      <c r="AW365" s="100"/>
      <c r="AX365" s="100"/>
      <c r="AY365" s="100"/>
      <c r="AZ365" s="100"/>
      <c r="BA365" s="100"/>
      <c r="BB365" s="100"/>
      <c r="BC365" s="100"/>
    </row>
    <row r="366" spans="17:55" x14ac:dyDescent="0.35">
      <c r="Q366" s="100"/>
      <c r="R366" s="100"/>
      <c r="S366" s="100"/>
      <c r="T366" s="100"/>
      <c r="U366" s="100"/>
      <c r="V366" s="100"/>
      <c r="W366" s="100"/>
      <c r="X366" s="100"/>
      <c r="Y366" s="100"/>
      <c r="Z366" s="100"/>
      <c r="AA366" s="100"/>
      <c r="AB366" s="100"/>
      <c r="AC366" s="100"/>
      <c r="AD366" s="100"/>
      <c r="AE366" s="100"/>
      <c r="AF366" s="101"/>
      <c r="AG366" s="101"/>
      <c r="AH366" s="101"/>
      <c r="AI366" s="101"/>
      <c r="AJ366" s="101"/>
      <c r="AK366" s="101"/>
      <c r="AL366" s="101"/>
      <c r="AM366" s="101"/>
      <c r="AN366" s="101"/>
      <c r="AO366" s="101"/>
      <c r="AP366" s="101"/>
      <c r="AQ366" s="101"/>
      <c r="AR366" s="100"/>
      <c r="AS366" s="100"/>
      <c r="AT366" s="100"/>
      <c r="AU366" s="100"/>
      <c r="AV366" s="100"/>
      <c r="AW366" s="100"/>
      <c r="AX366" s="100"/>
      <c r="AY366" s="100"/>
      <c r="AZ366" s="100"/>
      <c r="BA366" s="100"/>
      <c r="BB366" s="100"/>
      <c r="BC366" s="100"/>
    </row>
    <row r="367" spans="17:55" x14ac:dyDescent="0.35">
      <c r="Q367" s="100"/>
      <c r="R367" s="100"/>
      <c r="S367" s="100"/>
      <c r="T367" s="100"/>
      <c r="U367" s="100"/>
      <c r="V367" s="100"/>
      <c r="W367" s="100"/>
      <c r="X367" s="100"/>
      <c r="Y367" s="100"/>
      <c r="Z367" s="100"/>
      <c r="AA367" s="100"/>
      <c r="AB367" s="100"/>
      <c r="AC367" s="100"/>
      <c r="AD367" s="100"/>
      <c r="AE367" s="100"/>
      <c r="AF367" s="101"/>
      <c r="AG367" s="101"/>
      <c r="AH367" s="101"/>
      <c r="AI367" s="101"/>
      <c r="AJ367" s="101"/>
      <c r="AK367" s="101"/>
      <c r="AL367" s="101"/>
      <c r="AM367" s="101"/>
      <c r="AN367" s="101"/>
      <c r="AO367" s="101"/>
      <c r="AP367" s="101"/>
      <c r="AQ367" s="101"/>
      <c r="AR367" s="100"/>
      <c r="AS367" s="100"/>
      <c r="AT367" s="100"/>
      <c r="AU367" s="100"/>
      <c r="AV367" s="100"/>
      <c r="AW367" s="100"/>
      <c r="AX367" s="100"/>
      <c r="AY367" s="100"/>
      <c r="AZ367" s="100"/>
      <c r="BA367" s="100"/>
      <c r="BB367" s="100"/>
      <c r="BC367" s="100"/>
    </row>
    <row r="368" spans="17:55" x14ac:dyDescent="0.35">
      <c r="Q368" s="100"/>
      <c r="R368" s="100"/>
      <c r="S368" s="100"/>
      <c r="T368" s="100"/>
      <c r="U368" s="100"/>
      <c r="V368" s="100"/>
      <c r="W368" s="100"/>
      <c r="X368" s="100"/>
      <c r="Y368" s="100"/>
      <c r="Z368" s="100"/>
      <c r="AA368" s="100"/>
      <c r="AB368" s="100"/>
      <c r="AC368" s="100"/>
      <c r="AD368" s="100"/>
      <c r="AE368" s="100"/>
      <c r="AF368" s="101"/>
      <c r="AG368" s="101"/>
      <c r="AH368" s="101"/>
      <c r="AI368" s="101"/>
      <c r="AJ368" s="101"/>
      <c r="AK368" s="101"/>
      <c r="AL368" s="101"/>
      <c r="AM368" s="101"/>
      <c r="AN368" s="101"/>
      <c r="AO368" s="101"/>
      <c r="AP368" s="101"/>
      <c r="AQ368" s="101"/>
      <c r="AR368" s="100"/>
      <c r="AS368" s="100"/>
      <c r="AT368" s="100"/>
      <c r="AU368" s="100"/>
      <c r="AV368" s="100"/>
      <c r="AW368" s="100"/>
      <c r="AX368" s="100"/>
      <c r="AY368" s="100"/>
      <c r="AZ368" s="100"/>
      <c r="BA368" s="100"/>
      <c r="BB368" s="100"/>
      <c r="BC368" s="100"/>
    </row>
    <row r="369" spans="17:55" x14ac:dyDescent="0.35">
      <c r="Q369" s="100"/>
      <c r="R369" s="100"/>
      <c r="S369" s="100"/>
      <c r="T369" s="100"/>
      <c r="U369" s="100"/>
      <c r="V369" s="100"/>
      <c r="W369" s="100"/>
      <c r="X369" s="100"/>
      <c r="Y369" s="100"/>
      <c r="Z369" s="100"/>
      <c r="AA369" s="100"/>
      <c r="AB369" s="100"/>
      <c r="AC369" s="100"/>
      <c r="AD369" s="100"/>
      <c r="AE369" s="100"/>
      <c r="AF369" s="101"/>
      <c r="AG369" s="101"/>
      <c r="AH369" s="101"/>
      <c r="AI369" s="101"/>
      <c r="AJ369" s="101"/>
      <c r="AK369" s="101"/>
      <c r="AL369" s="101"/>
      <c r="AM369" s="101"/>
      <c r="AN369" s="101"/>
      <c r="AO369" s="101"/>
      <c r="AP369" s="101"/>
      <c r="AQ369" s="101"/>
      <c r="AR369" s="100"/>
      <c r="AS369" s="100"/>
      <c r="AT369" s="100"/>
      <c r="AU369" s="100"/>
      <c r="AV369" s="100"/>
      <c r="AW369" s="100"/>
      <c r="AX369" s="100"/>
      <c r="AY369" s="100"/>
      <c r="AZ369" s="100"/>
      <c r="BA369" s="100"/>
      <c r="BB369" s="100"/>
      <c r="BC369" s="100"/>
    </row>
    <row r="370" spans="17:55" x14ac:dyDescent="0.35">
      <c r="Q370" s="100"/>
      <c r="R370" s="100"/>
      <c r="S370" s="100"/>
      <c r="T370" s="100"/>
      <c r="U370" s="100"/>
      <c r="V370" s="100"/>
      <c r="W370" s="100"/>
      <c r="X370" s="100"/>
      <c r="Y370" s="100"/>
      <c r="Z370" s="100"/>
      <c r="AA370" s="100"/>
      <c r="AB370" s="100"/>
      <c r="AC370" s="100"/>
      <c r="AD370" s="100"/>
      <c r="AE370" s="100"/>
      <c r="AF370" s="101"/>
      <c r="AG370" s="101"/>
      <c r="AH370" s="101"/>
      <c r="AI370" s="101"/>
      <c r="AJ370" s="101"/>
      <c r="AK370" s="101"/>
      <c r="AL370" s="101"/>
      <c r="AM370" s="101"/>
      <c r="AN370" s="101"/>
      <c r="AO370" s="101"/>
      <c r="AP370" s="101"/>
      <c r="AQ370" s="101"/>
      <c r="AR370" s="100"/>
      <c r="AS370" s="100"/>
      <c r="AT370" s="100"/>
      <c r="AU370" s="100"/>
      <c r="AV370" s="100"/>
      <c r="AW370" s="100"/>
      <c r="AX370" s="100"/>
      <c r="AY370" s="100"/>
      <c r="AZ370" s="100"/>
      <c r="BA370" s="100"/>
      <c r="BB370" s="100"/>
      <c r="BC370" s="100"/>
    </row>
    <row r="371" spans="17:55" x14ac:dyDescent="0.35">
      <c r="Q371" s="100"/>
      <c r="R371" s="100"/>
      <c r="S371" s="100"/>
      <c r="T371" s="100"/>
      <c r="U371" s="100"/>
      <c r="V371" s="100"/>
      <c r="W371" s="100"/>
      <c r="X371" s="100"/>
      <c r="Y371" s="100"/>
      <c r="Z371" s="100"/>
      <c r="AA371" s="100"/>
      <c r="AB371" s="100"/>
      <c r="AC371" s="100"/>
      <c r="AD371" s="100"/>
      <c r="AE371" s="100"/>
      <c r="AF371" s="101"/>
      <c r="AG371" s="101"/>
      <c r="AH371" s="101"/>
      <c r="AI371" s="101"/>
      <c r="AJ371" s="101"/>
      <c r="AK371" s="101"/>
      <c r="AL371" s="101"/>
      <c r="AM371" s="101"/>
      <c r="AN371" s="101"/>
      <c r="AO371" s="101"/>
      <c r="AP371" s="101"/>
      <c r="AQ371" s="101"/>
      <c r="AR371" s="100"/>
      <c r="AS371" s="100"/>
      <c r="AT371" s="100"/>
      <c r="AU371" s="100"/>
      <c r="AV371" s="100"/>
      <c r="AW371" s="100"/>
      <c r="AX371" s="100"/>
      <c r="AY371" s="100"/>
      <c r="AZ371" s="100"/>
      <c r="BA371" s="100"/>
      <c r="BB371" s="100"/>
      <c r="BC371" s="100"/>
    </row>
    <row r="372" spans="17:55" x14ac:dyDescent="0.35">
      <c r="Q372" s="100"/>
      <c r="R372" s="100"/>
      <c r="S372" s="100"/>
      <c r="T372" s="100"/>
      <c r="U372" s="100"/>
      <c r="V372" s="100"/>
      <c r="W372" s="100"/>
      <c r="X372" s="100"/>
      <c r="Y372" s="100"/>
      <c r="Z372" s="100"/>
      <c r="AA372" s="100"/>
      <c r="AB372" s="100"/>
      <c r="AC372" s="100"/>
      <c r="AD372" s="100"/>
      <c r="AE372" s="100"/>
      <c r="AF372" s="101"/>
      <c r="AG372" s="101"/>
      <c r="AH372" s="101"/>
      <c r="AI372" s="101"/>
      <c r="AJ372" s="101"/>
      <c r="AK372" s="101"/>
      <c r="AL372" s="101"/>
      <c r="AM372" s="101"/>
      <c r="AN372" s="101"/>
      <c r="AO372" s="101"/>
      <c r="AP372" s="101"/>
      <c r="AQ372" s="101"/>
      <c r="AR372" s="100"/>
      <c r="AS372" s="100"/>
      <c r="AT372" s="100"/>
      <c r="AU372" s="100"/>
      <c r="AV372" s="100"/>
      <c r="AW372" s="100"/>
      <c r="AX372" s="100"/>
      <c r="AY372" s="100"/>
      <c r="AZ372" s="100"/>
      <c r="BA372" s="100"/>
      <c r="BB372" s="100"/>
      <c r="BC372" s="100"/>
    </row>
    <row r="373" spans="17:55" x14ac:dyDescent="0.35">
      <c r="Q373" s="100"/>
      <c r="R373" s="100"/>
      <c r="S373" s="100"/>
      <c r="T373" s="100"/>
      <c r="U373" s="100"/>
      <c r="V373" s="100"/>
      <c r="W373" s="100"/>
      <c r="X373" s="100"/>
      <c r="Y373" s="100"/>
      <c r="Z373" s="100"/>
      <c r="AA373" s="100"/>
      <c r="AB373" s="100"/>
      <c r="AC373" s="100"/>
      <c r="AD373" s="100"/>
      <c r="AE373" s="100"/>
      <c r="AF373" s="101"/>
      <c r="AG373" s="101"/>
      <c r="AH373" s="101"/>
      <c r="AI373" s="101"/>
      <c r="AJ373" s="101"/>
      <c r="AK373" s="101"/>
      <c r="AL373" s="101"/>
      <c r="AM373" s="101"/>
      <c r="AN373" s="101"/>
      <c r="AO373" s="101"/>
      <c r="AP373" s="101"/>
      <c r="AQ373" s="101"/>
      <c r="AR373" s="100"/>
      <c r="AS373" s="100"/>
      <c r="AT373" s="100"/>
      <c r="AU373" s="100"/>
      <c r="AV373" s="100"/>
      <c r="AW373" s="100"/>
      <c r="AX373" s="100"/>
      <c r="AY373" s="100"/>
      <c r="AZ373" s="100"/>
      <c r="BA373" s="100"/>
      <c r="BB373" s="100"/>
      <c r="BC373" s="100"/>
    </row>
    <row r="374" spans="17:55" x14ac:dyDescent="0.35">
      <c r="Q374" s="100"/>
      <c r="R374" s="100"/>
      <c r="S374" s="100"/>
      <c r="T374" s="100"/>
      <c r="U374" s="100"/>
      <c r="V374" s="100"/>
      <c r="W374" s="100"/>
      <c r="X374" s="100"/>
      <c r="Y374" s="100"/>
      <c r="Z374" s="100"/>
      <c r="AA374" s="100"/>
      <c r="AB374" s="100"/>
      <c r="AC374" s="100"/>
      <c r="AD374" s="100"/>
      <c r="AE374" s="100"/>
      <c r="AF374" s="101"/>
      <c r="AG374" s="101"/>
      <c r="AH374" s="101"/>
      <c r="AI374" s="101"/>
      <c r="AJ374" s="101"/>
      <c r="AK374" s="101"/>
      <c r="AL374" s="101"/>
      <c r="AM374" s="101"/>
      <c r="AN374" s="101"/>
      <c r="AO374" s="101"/>
      <c r="AP374" s="101"/>
      <c r="AQ374" s="101"/>
      <c r="AR374" s="100"/>
      <c r="AS374" s="100"/>
      <c r="AT374" s="100"/>
      <c r="AU374" s="100"/>
      <c r="AV374" s="100"/>
      <c r="AW374" s="100"/>
      <c r="AX374" s="100"/>
      <c r="AY374" s="100"/>
      <c r="AZ374" s="100"/>
      <c r="BA374" s="100"/>
      <c r="BB374" s="100"/>
      <c r="BC374" s="100"/>
    </row>
    <row r="375" spans="17:55" x14ac:dyDescent="0.35">
      <c r="Q375" s="100"/>
      <c r="R375" s="100"/>
      <c r="S375" s="100"/>
      <c r="T375" s="100"/>
      <c r="U375" s="100"/>
      <c r="V375" s="100"/>
      <c r="W375" s="100"/>
      <c r="X375" s="100"/>
      <c r="Y375" s="100"/>
      <c r="Z375" s="100"/>
      <c r="AA375" s="100"/>
      <c r="AB375" s="100"/>
      <c r="AC375" s="100"/>
      <c r="AD375" s="100"/>
      <c r="AE375" s="100"/>
      <c r="AF375" s="101"/>
      <c r="AG375" s="101"/>
      <c r="AH375" s="101"/>
      <c r="AI375" s="101"/>
      <c r="AJ375" s="101"/>
      <c r="AK375" s="101"/>
      <c r="AL375" s="101"/>
      <c r="AM375" s="101"/>
      <c r="AN375" s="101"/>
      <c r="AO375" s="101"/>
      <c r="AP375" s="101"/>
      <c r="AQ375" s="101"/>
      <c r="AR375" s="100"/>
      <c r="AS375" s="100"/>
      <c r="AT375" s="100"/>
      <c r="AU375" s="100"/>
      <c r="AV375" s="100"/>
      <c r="AW375" s="100"/>
      <c r="AX375" s="100"/>
      <c r="AY375" s="100"/>
      <c r="AZ375" s="100"/>
      <c r="BA375" s="100"/>
      <c r="BB375" s="100"/>
      <c r="BC375" s="100"/>
    </row>
    <row r="376" spans="17:55" x14ac:dyDescent="0.35">
      <c r="Q376" s="100"/>
      <c r="R376" s="100"/>
      <c r="S376" s="100"/>
      <c r="T376" s="100"/>
      <c r="U376" s="100"/>
      <c r="V376" s="100"/>
      <c r="W376" s="100"/>
      <c r="X376" s="100"/>
      <c r="Y376" s="100"/>
      <c r="Z376" s="100"/>
      <c r="AA376" s="100"/>
      <c r="AB376" s="100"/>
      <c r="AC376" s="100"/>
      <c r="AD376" s="100"/>
      <c r="AE376" s="100"/>
      <c r="AF376" s="101"/>
      <c r="AG376" s="101"/>
      <c r="AH376" s="101"/>
      <c r="AI376" s="101"/>
      <c r="AJ376" s="101"/>
      <c r="AK376" s="101"/>
      <c r="AL376" s="101"/>
      <c r="AM376" s="101"/>
      <c r="AN376" s="101"/>
      <c r="AO376" s="101"/>
      <c r="AP376" s="101"/>
      <c r="AQ376" s="101"/>
      <c r="AR376" s="100"/>
      <c r="AS376" s="100"/>
      <c r="AT376" s="100"/>
      <c r="AU376" s="100"/>
      <c r="AV376" s="100"/>
      <c r="AW376" s="100"/>
      <c r="AX376" s="100"/>
      <c r="AY376" s="100"/>
      <c r="AZ376" s="100"/>
      <c r="BA376" s="100"/>
      <c r="BB376" s="100"/>
      <c r="BC376" s="100"/>
    </row>
    <row r="377" spans="17:55" x14ac:dyDescent="0.35">
      <c r="Q377" s="100"/>
      <c r="R377" s="100"/>
      <c r="S377" s="100"/>
      <c r="T377" s="100"/>
      <c r="U377" s="100"/>
      <c r="V377" s="100"/>
      <c r="W377" s="100"/>
      <c r="X377" s="100"/>
      <c r="Y377" s="100"/>
      <c r="Z377" s="100"/>
      <c r="AA377" s="100"/>
      <c r="AB377" s="100"/>
      <c r="AC377" s="100"/>
      <c r="AD377" s="100"/>
      <c r="AE377" s="100"/>
      <c r="AF377" s="101"/>
      <c r="AG377" s="101"/>
      <c r="AH377" s="101"/>
      <c r="AI377" s="101"/>
      <c r="AJ377" s="101"/>
      <c r="AK377" s="101"/>
      <c r="AL377" s="101"/>
      <c r="AM377" s="101"/>
      <c r="AN377" s="101"/>
      <c r="AO377" s="101"/>
      <c r="AP377" s="101"/>
      <c r="AQ377" s="101"/>
      <c r="AR377" s="100"/>
      <c r="AS377" s="100"/>
      <c r="AT377" s="100"/>
      <c r="AU377" s="100"/>
      <c r="AV377" s="100"/>
      <c r="AW377" s="100"/>
      <c r="AX377" s="100"/>
      <c r="AY377" s="100"/>
      <c r="AZ377" s="100"/>
      <c r="BA377" s="100"/>
      <c r="BB377" s="100"/>
      <c r="BC377" s="100"/>
    </row>
    <row r="378" spans="17:55" x14ac:dyDescent="0.35">
      <c r="Q378" s="100"/>
      <c r="R378" s="100"/>
      <c r="S378" s="100"/>
      <c r="T378" s="100"/>
      <c r="U378" s="100"/>
      <c r="V378" s="100"/>
      <c r="W378" s="100"/>
      <c r="X378" s="100"/>
      <c r="Y378" s="100"/>
      <c r="Z378" s="100"/>
      <c r="AA378" s="100"/>
      <c r="AB378" s="100"/>
      <c r="AC378" s="100"/>
      <c r="AD378" s="100"/>
      <c r="AE378" s="100"/>
      <c r="AF378" s="101"/>
      <c r="AG378" s="101"/>
      <c r="AH378" s="101"/>
      <c r="AI378" s="101"/>
      <c r="AJ378" s="101"/>
      <c r="AK378" s="101"/>
      <c r="AL378" s="101"/>
      <c r="AM378" s="101"/>
      <c r="AN378" s="101"/>
      <c r="AO378" s="101"/>
      <c r="AP378" s="101"/>
      <c r="AQ378" s="101"/>
      <c r="AR378" s="100"/>
      <c r="AS378" s="100"/>
      <c r="AT378" s="100"/>
      <c r="AU378" s="100"/>
      <c r="AV378" s="100"/>
      <c r="AW378" s="100"/>
      <c r="AX378" s="100"/>
      <c r="AY378" s="100"/>
      <c r="AZ378" s="100"/>
      <c r="BA378" s="100"/>
      <c r="BB378" s="100"/>
      <c r="BC378" s="100"/>
    </row>
    <row r="379" spans="17:55" x14ac:dyDescent="0.35">
      <c r="Q379" s="100"/>
      <c r="R379" s="100"/>
      <c r="S379" s="100"/>
      <c r="T379" s="100"/>
      <c r="U379" s="100"/>
      <c r="V379" s="100"/>
      <c r="W379" s="100"/>
      <c r="X379" s="100"/>
      <c r="Y379" s="100"/>
      <c r="Z379" s="100"/>
      <c r="AA379" s="100"/>
      <c r="AB379" s="100"/>
      <c r="AC379" s="100"/>
      <c r="AD379" s="100"/>
      <c r="AE379" s="100"/>
      <c r="AF379" s="101"/>
      <c r="AG379" s="101"/>
      <c r="AH379" s="101"/>
      <c r="AI379" s="101"/>
      <c r="AJ379" s="101"/>
      <c r="AK379" s="101"/>
      <c r="AL379" s="101"/>
      <c r="AM379" s="101"/>
      <c r="AN379" s="101"/>
      <c r="AO379" s="101"/>
      <c r="AP379" s="101"/>
      <c r="AQ379" s="101"/>
      <c r="AR379" s="100"/>
      <c r="AS379" s="100"/>
      <c r="AT379" s="100"/>
      <c r="AU379" s="100"/>
      <c r="AV379" s="100"/>
      <c r="AW379" s="100"/>
      <c r="AX379" s="100"/>
      <c r="AY379" s="100"/>
      <c r="AZ379" s="100"/>
      <c r="BA379" s="100"/>
      <c r="BB379" s="100"/>
      <c r="BC379" s="100"/>
    </row>
    <row r="380" spans="17:55" x14ac:dyDescent="0.35">
      <c r="Q380" s="100"/>
      <c r="R380" s="100"/>
      <c r="S380" s="100"/>
      <c r="T380" s="100"/>
      <c r="U380" s="100"/>
      <c r="V380" s="100"/>
      <c r="W380" s="100"/>
      <c r="X380" s="100"/>
      <c r="Y380" s="100"/>
      <c r="Z380" s="100"/>
      <c r="AA380" s="100"/>
      <c r="AB380" s="100"/>
      <c r="AC380" s="100"/>
      <c r="AD380" s="100"/>
      <c r="AE380" s="100"/>
      <c r="AF380" s="101"/>
      <c r="AG380" s="101"/>
      <c r="AH380" s="101"/>
      <c r="AI380" s="101"/>
      <c r="AJ380" s="101"/>
      <c r="AK380" s="101"/>
      <c r="AL380" s="101"/>
      <c r="AM380" s="101"/>
      <c r="AN380" s="101"/>
      <c r="AO380" s="101"/>
      <c r="AP380" s="101"/>
      <c r="AQ380" s="101"/>
      <c r="AR380" s="100"/>
      <c r="AS380" s="100"/>
      <c r="AT380" s="100"/>
      <c r="AU380" s="100"/>
      <c r="AV380" s="100"/>
      <c r="AW380" s="100"/>
      <c r="AX380" s="100"/>
      <c r="AY380" s="100"/>
      <c r="AZ380" s="100"/>
      <c r="BA380" s="100"/>
      <c r="BB380" s="100"/>
      <c r="BC380" s="100"/>
    </row>
    <row r="381" spans="17:55" x14ac:dyDescent="0.35">
      <c r="Q381" s="100"/>
      <c r="R381" s="100"/>
      <c r="S381" s="100"/>
      <c r="T381" s="100"/>
      <c r="U381" s="100"/>
      <c r="V381" s="100"/>
      <c r="W381" s="100"/>
      <c r="X381" s="100"/>
      <c r="Y381" s="100"/>
      <c r="Z381" s="100"/>
      <c r="AA381" s="100"/>
      <c r="AB381" s="100"/>
      <c r="AC381" s="100"/>
      <c r="AD381" s="100"/>
      <c r="AE381" s="100"/>
      <c r="AF381" s="101"/>
      <c r="AG381" s="101"/>
      <c r="AH381" s="101"/>
      <c r="AI381" s="101"/>
      <c r="AJ381" s="101"/>
      <c r="AK381" s="101"/>
      <c r="AL381" s="101"/>
      <c r="AM381" s="101"/>
      <c r="AN381" s="101"/>
      <c r="AO381" s="101"/>
      <c r="AP381" s="101"/>
      <c r="AQ381" s="101"/>
      <c r="AR381" s="100"/>
      <c r="AS381" s="100"/>
      <c r="AT381" s="100"/>
      <c r="AU381" s="100"/>
      <c r="AV381" s="100"/>
      <c r="AW381" s="100"/>
      <c r="AX381" s="100"/>
      <c r="AY381" s="100"/>
      <c r="AZ381" s="100"/>
      <c r="BA381" s="100"/>
      <c r="BB381" s="100"/>
      <c r="BC381" s="100"/>
    </row>
    <row r="382" spans="17:55" x14ac:dyDescent="0.35">
      <c r="Q382" s="100"/>
      <c r="R382" s="100"/>
      <c r="S382" s="100"/>
      <c r="T382" s="100"/>
      <c r="U382" s="100"/>
      <c r="V382" s="100"/>
      <c r="W382" s="100"/>
      <c r="X382" s="100"/>
      <c r="Y382" s="100"/>
      <c r="Z382" s="100"/>
      <c r="AA382" s="100"/>
      <c r="AB382" s="100"/>
      <c r="AC382" s="100"/>
      <c r="AD382" s="100"/>
      <c r="AE382" s="100"/>
      <c r="AF382" s="101"/>
      <c r="AG382" s="101"/>
      <c r="AH382" s="101"/>
      <c r="AI382" s="101"/>
      <c r="AJ382" s="101"/>
      <c r="AK382" s="101"/>
      <c r="AL382" s="101"/>
      <c r="AM382" s="101"/>
      <c r="AN382" s="101"/>
      <c r="AO382" s="101"/>
      <c r="AP382" s="101"/>
      <c r="AQ382" s="101"/>
      <c r="AR382" s="100"/>
      <c r="AS382" s="100"/>
      <c r="AT382" s="100"/>
      <c r="AU382" s="100"/>
      <c r="AV382" s="100"/>
      <c r="AW382" s="100"/>
      <c r="AX382" s="100"/>
      <c r="AY382" s="100"/>
      <c r="AZ382" s="100"/>
      <c r="BA382" s="100"/>
      <c r="BB382" s="100"/>
      <c r="BC382" s="100"/>
    </row>
    <row r="383" spans="17:55" x14ac:dyDescent="0.35">
      <c r="Q383" s="100"/>
      <c r="R383" s="100"/>
      <c r="S383" s="100"/>
      <c r="T383" s="100"/>
      <c r="U383" s="100"/>
      <c r="V383" s="100"/>
      <c r="W383" s="100"/>
      <c r="X383" s="100"/>
      <c r="Y383" s="100"/>
      <c r="Z383" s="100"/>
      <c r="AA383" s="100"/>
      <c r="AB383" s="100"/>
      <c r="AC383" s="100"/>
      <c r="AD383" s="100"/>
      <c r="AE383" s="100"/>
      <c r="AF383" s="101"/>
      <c r="AG383" s="101"/>
      <c r="AH383" s="101"/>
      <c r="AI383" s="101"/>
      <c r="AJ383" s="101"/>
      <c r="AK383" s="101"/>
      <c r="AL383" s="101"/>
      <c r="AM383" s="101"/>
      <c r="AN383" s="101"/>
      <c r="AO383" s="101"/>
      <c r="AP383" s="101"/>
      <c r="AQ383" s="101"/>
      <c r="AR383" s="100"/>
      <c r="AS383" s="100"/>
      <c r="AT383" s="100"/>
      <c r="AU383" s="100"/>
      <c r="AV383" s="100"/>
      <c r="AW383" s="100"/>
      <c r="AX383" s="100"/>
      <c r="AY383" s="100"/>
      <c r="AZ383" s="100"/>
      <c r="BA383" s="100"/>
      <c r="BB383" s="100"/>
      <c r="BC383" s="100"/>
    </row>
    <row r="384" spans="17:55" x14ac:dyDescent="0.35">
      <c r="Q384" s="100"/>
      <c r="R384" s="100"/>
      <c r="S384" s="100"/>
      <c r="T384" s="100"/>
      <c r="U384" s="100"/>
      <c r="V384" s="100"/>
      <c r="W384" s="100"/>
      <c r="X384" s="100"/>
      <c r="Y384" s="100"/>
      <c r="Z384" s="100"/>
      <c r="AA384" s="100"/>
      <c r="AB384" s="100"/>
      <c r="AC384" s="100"/>
      <c r="AD384" s="100"/>
      <c r="AE384" s="100"/>
      <c r="AF384" s="101"/>
      <c r="AG384" s="101"/>
      <c r="AH384" s="101"/>
      <c r="AI384" s="101"/>
      <c r="AJ384" s="101"/>
      <c r="AK384" s="101"/>
      <c r="AL384" s="101"/>
      <c r="AM384" s="101"/>
      <c r="AN384" s="101"/>
      <c r="AO384" s="101"/>
      <c r="AP384" s="101"/>
      <c r="AQ384" s="101"/>
      <c r="AR384" s="100"/>
      <c r="AS384" s="100"/>
      <c r="AT384" s="100"/>
      <c r="AU384" s="100"/>
      <c r="AV384" s="100"/>
      <c r="AW384" s="100"/>
      <c r="AX384" s="100"/>
      <c r="AY384" s="100"/>
      <c r="AZ384" s="100"/>
      <c r="BA384" s="100"/>
      <c r="BB384" s="100"/>
      <c r="BC384" s="100"/>
    </row>
    <row r="385" spans="17:55" x14ac:dyDescent="0.35">
      <c r="Q385" s="100"/>
      <c r="R385" s="100"/>
      <c r="S385" s="100"/>
      <c r="T385" s="100"/>
      <c r="U385" s="100"/>
      <c r="V385" s="100"/>
      <c r="W385" s="100"/>
      <c r="X385" s="100"/>
      <c r="Y385" s="100"/>
      <c r="Z385" s="100"/>
      <c r="AA385" s="100"/>
      <c r="AB385" s="100"/>
      <c r="AC385" s="100"/>
      <c r="AD385" s="100"/>
      <c r="AE385" s="100"/>
      <c r="AF385" s="101"/>
      <c r="AG385" s="101"/>
      <c r="AH385" s="101"/>
      <c r="AI385" s="101"/>
      <c r="AJ385" s="101"/>
      <c r="AK385" s="101"/>
      <c r="AL385" s="101"/>
      <c r="AM385" s="101"/>
      <c r="AN385" s="101"/>
      <c r="AO385" s="101"/>
      <c r="AP385" s="101"/>
      <c r="AQ385" s="101"/>
      <c r="AR385" s="100"/>
      <c r="AS385" s="100"/>
      <c r="AT385" s="100"/>
      <c r="AU385" s="100"/>
      <c r="AV385" s="100"/>
      <c r="AW385" s="100"/>
      <c r="AX385" s="100"/>
      <c r="AY385" s="100"/>
      <c r="AZ385" s="100"/>
      <c r="BA385" s="100"/>
      <c r="BB385" s="100"/>
      <c r="BC385" s="100"/>
    </row>
    <row r="386" spans="17:55" x14ac:dyDescent="0.35">
      <c r="Q386" s="100"/>
      <c r="R386" s="100"/>
      <c r="S386" s="100"/>
      <c r="T386" s="100"/>
      <c r="U386" s="100"/>
      <c r="V386" s="100"/>
      <c r="W386" s="100"/>
      <c r="X386" s="100"/>
      <c r="Y386" s="100"/>
      <c r="Z386" s="100"/>
      <c r="AA386" s="100"/>
      <c r="AB386" s="100"/>
      <c r="AC386" s="100"/>
      <c r="AD386" s="100"/>
      <c r="AE386" s="100"/>
      <c r="AF386" s="101"/>
      <c r="AG386" s="101"/>
      <c r="AH386" s="101"/>
      <c r="AI386" s="101"/>
      <c r="AJ386" s="101"/>
      <c r="AK386" s="101"/>
      <c r="AL386" s="101"/>
      <c r="AM386" s="101"/>
      <c r="AN386" s="101"/>
      <c r="AO386" s="101"/>
      <c r="AP386" s="101"/>
      <c r="AQ386" s="101"/>
      <c r="AR386" s="100"/>
      <c r="AS386" s="100"/>
      <c r="AT386" s="100"/>
      <c r="AU386" s="100"/>
      <c r="AV386" s="100"/>
      <c r="AW386" s="100"/>
      <c r="AX386" s="100"/>
      <c r="AY386" s="100"/>
      <c r="AZ386" s="100"/>
      <c r="BA386" s="100"/>
      <c r="BB386" s="100"/>
      <c r="BC386" s="100"/>
    </row>
    <row r="387" spans="17:55" x14ac:dyDescent="0.35">
      <c r="Q387" s="100"/>
      <c r="R387" s="100"/>
      <c r="S387" s="100"/>
      <c r="T387" s="100"/>
      <c r="U387" s="100"/>
      <c r="V387" s="100"/>
      <c r="W387" s="100"/>
      <c r="X387" s="100"/>
      <c r="Y387" s="100"/>
      <c r="Z387" s="100"/>
      <c r="AA387" s="100"/>
      <c r="AB387" s="100"/>
      <c r="AC387" s="100"/>
      <c r="AD387" s="100"/>
      <c r="AE387" s="100"/>
      <c r="AF387" s="101"/>
      <c r="AG387" s="101"/>
      <c r="AH387" s="101"/>
      <c r="AI387" s="101"/>
      <c r="AJ387" s="101"/>
      <c r="AK387" s="101"/>
      <c r="AL387" s="101"/>
      <c r="AM387" s="101"/>
      <c r="AN387" s="101"/>
      <c r="AO387" s="101"/>
      <c r="AP387" s="101"/>
      <c r="AQ387" s="101"/>
      <c r="AR387" s="100"/>
      <c r="AS387" s="100"/>
      <c r="AT387" s="100"/>
      <c r="AU387" s="100"/>
      <c r="AV387" s="100"/>
      <c r="AW387" s="100"/>
      <c r="AX387" s="100"/>
      <c r="AY387" s="100"/>
      <c r="AZ387" s="100"/>
      <c r="BA387" s="100"/>
      <c r="BB387" s="100"/>
      <c r="BC387" s="100"/>
    </row>
    <row r="388" spans="17:55" x14ac:dyDescent="0.35">
      <c r="Q388" s="100"/>
      <c r="R388" s="100"/>
      <c r="S388" s="100"/>
      <c r="T388" s="100"/>
      <c r="U388" s="100"/>
      <c r="V388" s="100"/>
      <c r="W388" s="100"/>
      <c r="X388" s="100"/>
      <c r="Y388" s="100"/>
      <c r="Z388" s="100"/>
      <c r="AA388" s="100"/>
      <c r="AB388" s="100"/>
      <c r="AC388" s="100"/>
      <c r="AD388" s="100"/>
      <c r="AE388" s="100"/>
      <c r="AF388" s="101"/>
      <c r="AG388" s="101"/>
      <c r="AH388" s="101"/>
      <c r="AI388" s="101"/>
      <c r="AJ388" s="101"/>
      <c r="AK388" s="101"/>
      <c r="AL388" s="101"/>
      <c r="AM388" s="101"/>
      <c r="AN388" s="101"/>
      <c r="AO388" s="101"/>
      <c r="AP388" s="101"/>
      <c r="AQ388" s="101"/>
      <c r="AR388" s="100"/>
      <c r="AS388" s="100"/>
      <c r="AT388" s="100"/>
      <c r="AU388" s="100"/>
      <c r="AV388" s="100"/>
      <c r="AW388" s="100"/>
      <c r="AX388" s="100"/>
      <c r="AY388" s="100"/>
      <c r="AZ388" s="100"/>
      <c r="BA388" s="100"/>
      <c r="BB388" s="100"/>
      <c r="BC388" s="100"/>
    </row>
    <row r="389" spans="17:55" x14ac:dyDescent="0.35">
      <c r="Q389" s="100"/>
      <c r="R389" s="100"/>
      <c r="S389" s="100"/>
      <c r="T389" s="100"/>
      <c r="U389" s="100"/>
      <c r="V389" s="100"/>
      <c r="W389" s="100"/>
      <c r="X389" s="100"/>
      <c r="Y389" s="100"/>
      <c r="Z389" s="100"/>
      <c r="AA389" s="100"/>
      <c r="AB389" s="100"/>
      <c r="AC389" s="100"/>
      <c r="AD389" s="100"/>
      <c r="AE389" s="100"/>
      <c r="AF389" s="101"/>
      <c r="AG389" s="101"/>
      <c r="AH389" s="101"/>
      <c r="AI389" s="101"/>
      <c r="AJ389" s="101"/>
      <c r="AK389" s="101"/>
      <c r="AL389" s="101"/>
      <c r="AM389" s="101"/>
      <c r="AN389" s="101"/>
      <c r="AO389" s="101"/>
      <c r="AP389" s="101"/>
      <c r="AQ389" s="101"/>
      <c r="AR389" s="100"/>
      <c r="AS389" s="100"/>
      <c r="AT389" s="100"/>
      <c r="AU389" s="100"/>
      <c r="AV389" s="100"/>
      <c r="AW389" s="100"/>
      <c r="AX389" s="100"/>
      <c r="AY389" s="100"/>
      <c r="AZ389" s="100"/>
      <c r="BA389" s="100"/>
      <c r="BB389" s="100"/>
      <c r="BC389" s="100"/>
    </row>
    <row r="390" spans="17:55" x14ac:dyDescent="0.35">
      <c r="Q390" s="100"/>
      <c r="R390" s="100"/>
      <c r="S390" s="100"/>
      <c r="T390" s="100"/>
      <c r="U390" s="100"/>
      <c r="V390" s="100"/>
      <c r="W390" s="100"/>
      <c r="X390" s="100"/>
      <c r="Y390" s="100"/>
      <c r="Z390" s="100"/>
      <c r="AA390" s="100"/>
      <c r="AB390" s="100"/>
      <c r="AC390" s="100"/>
      <c r="AD390" s="100"/>
      <c r="AE390" s="100"/>
      <c r="AF390" s="101"/>
      <c r="AG390" s="101"/>
      <c r="AH390" s="101"/>
      <c r="AI390" s="101"/>
      <c r="AJ390" s="101"/>
      <c r="AK390" s="101"/>
      <c r="AL390" s="101"/>
      <c r="AM390" s="101"/>
      <c r="AN390" s="101"/>
      <c r="AO390" s="101"/>
      <c r="AP390" s="101"/>
      <c r="AQ390" s="101"/>
      <c r="AR390" s="100"/>
      <c r="AS390" s="100"/>
      <c r="AT390" s="100"/>
      <c r="AU390" s="100"/>
      <c r="AV390" s="100"/>
      <c r="AW390" s="100"/>
      <c r="AX390" s="100"/>
      <c r="AY390" s="100"/>
      <c r="AZ390" s="100"/>
      <c r="BA390" s="100"/>
      <c r="BB390" s="100"/>
      <c r="BC390" s="100"/>
    </row>
    <row r="391" spans="17:55" x14ac:dyDescent="0.35">
      <c r="Q391" s="100"/>
      <c r="R391" s="100"/>
      <c r="S391" s="100"/>
      <c r="T391" s="100"/>
      <c r="U391" s="100"/>
      <c r="V391" s="100"/>
      <c r="W391" s="100"/>
      <c r="X391" s="100"/>
      <c r="Y391" s="100"/>
      <c r="Z391" s="100"/>
      <c r="AA391" s="100"/>
      <c r="AB391" s="100"/>
      <c r="AC391" s="100"/>
      <c r="AD391" s="100"/>
      <c r="AE391" s="100"/>
      <c r="AF391" s="101"/>
      <c r="AG391" s="101"/>
      <c r="AH391" s="101"/>
      <c r="AI391" s="101"/>
      <c r="AJ391" s="101"/>
      <c r="AK391" s="101"/>
      <c r="AL391" s="101"/>
      <c r="AM391" s="101"/>
      <c r="AN391" s="101"/>
      <c r="AO391" s="101"/>
      <c r="AP391" s="101"/>
      <c r="AQ391" s="101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0"/>
      <c r="BC391" s="100"/>
    </row>
    <row r="392" spans="17:55" x14ac:dyDescent="0.35">
      <c r="Q392" s="100"/>
      <c r="R392" s="100"/>
      <c r="S392" s="100"/>
      <c r="T392" s="100"/>
      <c r="U392" s="100"/>
      <c r="V392" s="100"/>
      <c r="W392" s="100"/>
      <c r="X392" s="100"/>
      <c r="Y392" s="100"/>
      <c r="Z392" s="100"/>
      <c r="AA392" s="100"/>
      <c r="AB392" s="100"/>
      <c r="AC392" s="100"/>
      <c r="AD392" s="100"/>
      <c r="AE392" s="100"/>
      <c r="AF392" s="101"/>
      <c r="AG392" s="101"/>
      <c r="AH392" s="101"/>
      <c r="AI392" s="101"/>
      <c r="AJ392" s="101"/>
      <c r="AK392" s="101"/>
      <c r="AL392" s="101"/>
      <c r="AM392" s="101"/>
      <c r="AN392" s="101"/>
      <c r="AO392" s="101"/>
      <c r="AP392" s="101"/>
      <c r="AQ392" s="101"/>
      <c r="AR392" s="100"/>
      <c r="AS392" s="100"/>
      <c r="AT392" s="100"/>
      <c r="AU392" s="100"/>
      <c r="AV392" s="100"/>
      <c r="AW392" s="100"/>
      <c r="AX392" s="100"/>
      <c r="AY392" s="100"/>
      <c r="AZ392" s="100"/>
      <c r="BA392" s="100"/>
      <c r="BB392" s="100"/>
      <c r="BC392" s="100"/>
    </row>
    <row r="393" spans="17:55" x14ac:dyDescent="0.35">
      <c r="Q393" s="100"/>
      <c r="R393" s="100"/>
      <c r="S393" s="100"/>
      <c r="T393" s="100"/>
      <c r="U393" s="100"/>
      <c r="V393" s="100"/>
      <c r="W393" s="100"/>
      <c r="X393" s="100"/>
      <c r="Y393" s="100"/>
      <c r="Z393" s="100"/>
      <c r="AA393" s="100"/>
      <c r="AB393" s="100"/>
      <c r="AC393" s="100"/>
      <c r="AD393" s="100"/>
      <c r="AE393" s="100"/>
      <c r="AF393" s="101"/>
      <c r="AG393" s="101"/>
      <c r="AH393" s="101"/>
      <c r="AI393" s="101"/>
      <c r="AJ393" s="101"/>
      <c r="AK393" s="101"/>
      <c r="AL393" s="101"/>
      <c r="AM393" s="101"/>
      <c r="AN393" s="101"/>
      <c r="AO393" s="101"/>
      <c r="AP393" s="101"/>
      <c r="AQ393" s="101"/>
      <c r="AR393" s="100"/>
      <c r="AS393" s="100"/>
      <c r="AT393" s="100"/>
      <c r="AU393" s="100"/>
      <c r="AV393" s="100"/>
      <c r="AW393" s="100"/>
      <c r="AX393" s="100"/>
      <c r="AY393" s="100"/>
      <c r="AZ393" s="100"/>
      <c r="BA393" s="100"/>
      <c r="BB393" s="100"/>
      <c r="BC393" s="100"/>
    </row>
    <row r="394" spans="17:55" x14ac:dyDescent="0.35">
      <c r="Q394" s="100"/>
      <c r="R394" s="100"/>
      <c r="S394" s="100"/>
      <c r="T394" s="100"/>
      <c r="U394" s="100"/>
      <c r="V394" s="100"/>
      <c r="W394" s="100"/>
      <c r="X394" s="100"/>
      <c r="Y394" s="100"/>
      <c r="Z394" s="100"/>
      <c r="AA394" s="100"/>
      <c r="AB394" s="100"/>
      <c r="AC394" s="100"/>
      <c r="AD394" s="100"/>
      <c r="AE394" s="100"/>
      <c r="AF394" s="101"/>
      <c r="AG394" s="101"/>
      <c r="AH394" s="101"/>
      <c r="AI394" s="101"/>
      <c r="AJ394" s="101"/>
      <c r="AK394" s="101"/>
      <c r="AL394" s="101"/>
      <c r="AM394" s="101"/>
      <c r="AN394" s="101"/>
      <c r="AO394" s="101"/>
      <c r="AP394" s="101"/>
      <c r="AQ394" s="101"/>
      <c r="AR394" s="100"/>
      <c r="AS394" s="100"/>
      <c r="AT394" s="100"/>
      <c r="AU394" s="100"/>
      <c r="AV394" s="100"/>
      <c r="AW394" s="100"/>
      <c r="AX394" s="100"/>
      <c r="AY394" s="100"/>
      <c r="AZ394" s="100"/>
      <c r="BA394" s="100"/>
      <c r="BB394" s="100"/>
      <c r="BC394" s="100"/>
    </row>
    <row r="395" spans="17:55" x14ac:dyDescent="0.35">
      <c r="Q395" s="100"/>
      <c r="R395" s="100"/>
      <c r="S395" s="100"/>
      <c r="T395" s="100"/>
      <c r="U395" s="100"/>
      <c r="V395" s="100"/>
      <c r="W395" s="100"/>
      <c r="X395" s="100"/>
      <c r="Y395" s="100"/>
      <c r="Z395" s="100"/>
      <c r="AA395" s="100"/>
      <c r="AB395" s="100"/>
      <c r="AC395" s="100"/>
      <c r="AD395" s="100"/>
      <c r="AE395" s="100"/>
      <c r="AF395" s="101"/>
      <c r="AG395" s="101"/>
      <c r="AH395" s="101"/>
      <c r="AI395" s="101"/>
      <c r="AJ395" s="101"/>
      <c r="AK395" s="101"/>
      <c r="AL395" s="101"/>
      <c r="AM395" s="101"/>
      <c r="AN395" s="101"/>
      <c r="AO395" s="101"/>
      <c r="AP395" s="101"/>
      <c r="AQ395" s="101"/>
      <c r="AR395" s="100"/>
      <c r="AS395" s="100"/>
      <c r="AT395" s="100"/>
      <c r="AU395" s="100"/>
      <c r="AV395" s="100"/>
      <c r="AW395" s="100"/>
      <c r="AX395" s="100"/>
      <c r="AY395" s="100"/>
      <c r="AZ395" s="100"/>
      <c r="BA395" s="100"/>
      <c r="BB395" s="100"/>
      <c r="BC395" s="100"/>
    </row>
    <row r="396" spans="17:55" x14ac:dyDescent="0.35">
      <c r="Q396" s="100"/>
      <c r="R396" s="100"/>
      <c r="S396" s="100"/>
      <c r="T396" s="100"/>
      <c r="U396" s="100"/>
      <c r="V396" s="100"/>
      <c r="W396" s="100"/>
      <c r="X396" s="100"/>
      <c r="Y396" s="100"/>
      <c r="Z396" s="100"/>
      <c r="AA396" s="100"/>
      <c r="AB396" s="100"/>
      <c r="AC396" s="100"/>
      <c r="AD396" s="100"/>
      <c r="AE396" s="100"/>
      <c r="AF396" s="101"/>
      <c r="AG396" s="101"/>
      <c r="AH396" s="101"/>
      <c r="AI396" s="101"/>
      <c r="AJ396" s="101"/>
      <c r="AK396" s="101"/>
      <c r="AL396" s="101"/>
      <c r="AM396" s="101"/>
      <c r="AN396" s="101"/>
      <c r="AO396" s="101"/>
      <c r="AP396" s="101"/>
      <c r="AQ396" s="101"/>
      <c r="AR396" s="100"/>
      <c r="AS396" s="100"/>
      <c r="AT396" s="100"/>
      <c r="AU396" s="100"/>
      <c r="AV396" s="100"/>
      <c r="AW396" s="100"/>
      <c r="AX396" s="100"/>
      <c r="AY396" s="100"/>
      <c r="AZ396" s="100"/>
      <c r="BA396" s="100"/>
      <c r="BB396" s="100"/>
      <c r="BC396" s="100"/>
    </row>
    <row r="397" spans="17:55" x14ac:dyDescent="0.35">
      <c r="Q397" s="100"/>
      <c r="R397" s="100"/>
      <c r="S397" s="100"/>
      <c r="T397" s="100"/>
      <c r="U397" s="100"/>
      <c r="V397" s="100"/>
      <c r="W397" s="100"/>
      <c r="X397" s="100"/>
      <c r="Y397" s="100"/>
      <c r="Z397" s="100"/>
      <c r="AA397" s="100"/>
      <c r="AB397" s="100"/>
      <c r="AC397" s="100"/>
      <c r="AD397" s="100"/>
      <c r="AE397" s="100"/>
      <c r="AF397" s="101"/>
      <c r="AG397" s="101"/>
      <c r="AH397" s="101"/>
      <c r="AI397" s="101"/>
      <c r="AJ397" s="101"/>
      <c r="AK397" s="101"/>
      <c r="AL397" s="101"/>
      <c r="AM397" s="101"/>
      <c r="AN397" s="101"/>
      <c r="AO397" s="101"/>
      <c r="AP397" s="101"/>
      <c r="AQ397" s="101"/>
      <c r="AR397" s="100"/>
      <c r="AS397" s="100"/>
      <c r="AT397" s="100"/>
      <c r="AU397" s="100"/>
      <c r="AV397" s="100"/>
      <c r="AW397" s="100"/>
      <c r="AX397" s="100"/>
      <c r="AY397" s="100"/>
      <c r="AZ397" s="100"/>
      <c r="BA397" s="100"/>
      <c r="BB397" s="100"/>
      <c r="BC397" s="100"/>
    </row>
    <row r="398" spans="17:55" x14ac:dyDescent="0.35">
      <c r="Q398" s="100"/>
      <c r="R398" s="100"/>
      <c r="S398" s="100"/>
      <c r="T398" s="100"/>
      <c r="U398" s="100"/>
      <c r="V398" s="100"/>
      <c r="W398" s="100"/>
      <c r="X398" s="100"/>
      <c r="Y398" s="100"/>
      <c r="Z398" s="100"/>
      <c r="AA398" s="100"/>
      <c r="AB398" s="100"/>
      <c r="AC398" s="100"/>
      <c r="AD398" s="100"/>
      <c r="AE398" s="100"/>
      <c r="AF398" s="101"/>
      <c r="AG398" s="101"/>
      <c r="AH398" s="101"/>
      <c r="AI398" s="101"/>
      <c r="AJ398" s="101"/>
      <c r="AK398" s="101"/>
      <c r="AL398" s="101"/>
      <c r="AM398" s="101"/>
      <c r="AN398" s="101"/>
      <c r="AO398" s="101"/>
      <c r="AP398" s="101"/>
      <c r="AQ398" s="101"/>
      <c r="AR398" s="100"/>
      <c r="AS398" s="100"/>
      <c r="AT398" s="100"/>
      <c r="AU398" s="100"/>
      <c r="AV398" s="100"/>
      <c r="AW398" s="100"/>
      <c r="AX398" s="100"/>
      <c r="AY398" s="100"/>
      <c r="AZ398" s="100"/>
      <c r="BA398" s="100"/>
      <c r="BB398" s="100"/>
      <c r="BC398" s="100"/>
    </row>
    <row r="399" spans="17:55" x14ac:dyDescent="0.35">
      <c r="Q399" s="100"/>
      <c r="R399" s="100"/>
      <c r="S399" s="100"/>
      <c r="T399" s="100"/>
      <c r="U399" s="100"/>
      <c r="V399" s="100"/>
      <c r="W399" s="100"/>
      <c r="X399" s="100"/>
      <c r="Y399" s="100"/>
      <c r="Z399" s="100"/>
      <c r="AA399" s="100"/>
      <c r="AB399" s="100"/>
      <c r="AC399" s="100"/>
      <c r="AD399" s="100"/>
      <c r="AE399" s="100"/>
      <c r="AF399" s="101"/>
      <c r="AG399" s="101"/>
      <c r="AH399" s="101"/>
      <c r="AI399" s="101"/>
      <c r="AJ399" s="101"/>
      <c r="AK399" s="101"/>
      <c r="AL399" s="101"/>
      <c r="AM399" s="101"/>
      <c r="AN399" s="101"/>
      <c r="AO399" s="101"/>
      <c r="AP399" s="101"/>
      <c r="AQ399" s="101"/>
      <c r="AR399" s="100"/>
      <c r="AS399" s="100"/>
      <c r="AT399" s="100"/>
      <c r="AU399" s="100"/>
      <c r="AV399" s="100"/>
      <c r="AW399" s="100"/>
      <c r="AX399" s="100"/>
      <c r="AY399" s="100"/>
      <c r="AZ399" s="100"/>
      <c r="BA399" s="100"/>
      <c r="BB399" s="100"/>
      <c r="BC399" s="100"/>
    </row>
    <row r="400" spans="17:55" x14ac:dyDescent="0.35">
      <c r="Q400" s="100"/>
      <c r="R400" s="100"/>
      <c r="S400" s="100"/>
      <c r="T400" s="100"/>
      <c r="U400" s="100"/>
      <c r="V400" s="100"/>
      <c r="W400" s="100"/>
      <c r="X400" s="100"/>
      <c r="Y400" s="100"/>
      <c r="Z400" s="100"/>
      <c r="AA400" s="100"/>
      <c r="AB400" s="100"/>
      <c r="AC400" s="100"/>
      <c r="AD400" s="100"/>
      <c r="AE400" s="100"/>
      <c r="AF400" s="101"/>
      <c r="AG400" s="101"/>
      <c r="AH400" s="101"/>
      <c r="AI400" s="101"/>
      <c r="AJ400" s="101"/>
      <c r="AK400" s="101"/>
      <c r="AL400" s="101"/>
      <c r="AM400" s="101"/>
      <c r="AN400" s="101"/>
      <c r="AO400" s="101"/>
      <c r="AP400" s="101"/>
      <c r="AQ400" s="101"/>
      <c r="AR400" s="100"/>
      <c r="AS400" s="100"/>
      <c r="AT400" s="100"/>
      <c r="AU400" s="100"/>
      <c r="AV400" s="100"/>
      <c r="AW400" s="100"/>
      <c r="AX400" s="100"/>
      <c r="AY400" s="100"/>
      <c r="AZ400" s="100"/>
      <c r="BA400" s="100"/>
      <c r="BB400" s="100"/>
      <c r="BC400" s="100"/>
    </row>
    <row r="401" spans="17:55" x14ac:dyDescent="0.35">
      <c r="Q401" s="100"/>
      <c r="R401" s="100"/>
      <c r="S401" s="100"/>
      <c r="T401" s="100"/>
      <c r="U401" s="100"/>
      <c r="V401" s="100"/>
      <c r="W401" s="100"/>
      <c r="X401" s="100"/>
      <c r="Y401" s="100"/>
      <c r="Z401" s="100"/>
      <c r="AA401" s="100"/>
      <c r="AB401" s="100"/>
      <c r="AC401" s="100"/>
      <c r="AD401" s="100"/>
      <c r="AE401" s="100"/>
      <c r="AF401" s="101"/>
      <c r="AG401" s="101"/>
      <c r="AH401" s="101"/>
      <c r="AI401" s="101"/>
      <c r="AJ401" s="101"/>
      <c r="AK401" s="101"/>
      <c r="AL401" s="101"/>
      <c r="AM401" s="101"/>
      <c r="AN401" s="101"/>
      <c r="AO401" s="101"/>
      <c r="AP401" s="101"/>
      <c r="AQ401" s="101"/>
      <c r="AR401" s="100"/>
      <c r="AS401" s="100"/>
      <c r="AT401" s="100"/>
      <c r="AU401" s="100"/>
      <c r="AV401" s="100"/>
      <c r="AW401" s="100"/>
      <c r="AX401" s="100"/>
      <c r="AY401" s="100"/>
      <c r="AZ401" s="100"/>
      <c r="BA401" s="100"/>
      <c r="BB401" s="100"/>
      <c r="BC401" s="100"/>
    </row>
    <row r="402" spans="17:55" x14ac:dyDescent="0.35">
      <c r="Q402" s="100"/>
      <c r="R402" s="100"/>
      <c r="S402" s="100"/>
      <c r="T402" s="100"/>
      <c r="U402" s="100"/>
      <c r="V402" s="100"/>
      <c r="W402" s="100"/>
      <c r="X402" s="100"/>
      <c r="Y402" s="100"/>
      <c r="Z402" s="100"/>
      <c r="AA402" s="100"/>
      <c r="AB402" s="100"/>
      <c r="AC402" s="100"/>
      <c r="AD402" s="100"/>
      <c r="AE402" s="100"/>
      <c r="AF402" s="101"/>
      <c r="AG402" s="101"/>
      <c r="AH402" s="101"/>
      <c r="AI402" s="101"/>
      <c r="AJ402" s="101"/>
      <c r="AK402" s="101"/>
      <c r="AL402" s="101"/>
      <c r="AM402" s="101"/>
      <c r="AN402" s="101"/>
      <c r="AO402" s="101"/>
      <c r="AP402" s="101"/>
      <c r="AQ402" s="101"/>
      <c r="AR402" s="100"/>
      <c r="AS402" s="100"/>
      <c r="AT402" s="100"/>
      <c r="AU402" s="100"/>
      <c r="AV402" s="100"/>
      <c r="AW402" s="100"/>
      <c r="AX402" s="100"/>
      <c r="AY402" s="100"/>
      <c r="AZ402" s="100"/>
      <c r="BA402" s="100"/>
      <c r="BB402" s="100"/>
      <c r="BC402" s="100"/>
    </row>
    <row r="403" spans="17:55" x14ac:dyDescent="0.35">
      <c r="Q403" s="100"/>
      <c r="R403" s="100"/>
      <c r="S403" s="100"/>
      <c r="T403" s="100"/>
      <c r="U403" s="100"/>
      <c r="V403" s="100"/>
      <c r="W403" s="100"/>
      <c r="X403" s="100"/>
      <c r="Y403" s="100"/>
      <c r="Z403" s="100"/>
      <c r="AA403" s="100"/>
      <c r="AB403" s="100"/>
      <c r="AC403" s="100"/>
      <c r="AD403" s="100"/>
      <c r="AE403" s="100"/>
      <c r="AF403" s="101"/>
      <c r="AG403" s="101"/>
      <c r="AH403" s="101"/>
      <c r="AI403" s="101"/>
      <c r="AJ403" s="101"/>
      <c r="AK403" s="101"/>
      <c r="AL403" s="101"/>
      <c r="AM403" s="101"/>
      <c r="AN403" s="101"/>
      <c r="AO403" s="101"/>
      <c r="AP403" s="101"/>
      <c r="AQ403" s="101"/>
      <c r="AR403" s="100"/>
      <c r="AS403" s="100"/>
      <c r="AT403" s="100"/>
      <c r="AU403" s="100"/>
      <c r="AV403" s="100"/>
      <c r="AW403" s="100"/>
      <c r="AX403" s="100"/>
      <c r="AY403" s="100"/>
      <c r="AZ403" s="100"/>
      <c r="BA403" s="100"/>
      <c r="BB403" s="100"/>
      <c r="BC403" s="100"/>
    </row>
    <row r="404" spans="17:55" x14ac:dyDescent="0.35">
      <c r="Q404" s="100"/>
      <c r="R404" s="100"/>
      <c r="S404" s="100"/>
      <c r="T404" s="100"/>
      <c r="U404" s="100"/>
      <c r="V404" s="100"/>
      <c r="W404" s="100"/>
      <c r="X404" s="100"/>
      <c r="Y404" s="100"/>
      <c r="Z404" s="100"/>
      <c r="AA404" s="100"/>
      <c r="AB404" s="100"/>
      <c r="AC404" s="100"/>
      <c r="AD404" s="100"/>
      <c r="AE404" s="100"/>
      <c r="AF404" s="101"/>
      <c r="AG404" s="101"/>
      <c r="AH404" s="101"/>
      <c r="AI404" s="101"/>
      <c r="AJ404" s="101"/>
      <c r="AK404" s="101"/>
      <c r="AL404" s="101"/>
      <c r="AM404" s="101"/>
      <c r="AN404" s="101"/>
      <c r="AO404" s="101"/>
      <c r="AP404" s="101"/>
      <c r="AQ404" s="101"/>
      <c r="AR404" s="100"/>
      <c r="AS404" s="100"/>
      <c r="AT404" s="100"/>
      <c r="AU404" s="100"/>
      <c r="AV404" s="100"/>
      <c r="AW404" s="100"/>
      <c r="AX404" s="100"/>
      <c r="AY404" s="100"/>
      <c r="AZ404" s="100"/>
      <c r="BA404" s="100"/>
      <c r="BB404" s="100"/>
      <c r="BC404" s="100"/>
    </row>
    <row r="405" spans="17:55" x14ac:dyDescent="0.35">
      <c r="Q405" s="100"/>
      <c r="R405" s="100"/>
      <c r="S405" s="100"/>
      <c r="T405" s="100"/>
      <c r="U405" s="100"/>
      <c r="V405" s="100"/>
      <c r="W405" s="100"/>
      <c r="X405" s="100"/>
      <c r="Y405" s="100"/>
      <c r="Z405" s="100"/>
      <c r="AA405" s="100"/>
      <c r="AB405" s="100"/>
      <c r="AC405" s="100"/>
      <c r="AD405" s="100"/>
      <c r="AE405" s="100"/>
      <c r="AF405" s="101"/>
      <c r="AG405" s="101"/>
      <c r="AH405" s="101"/>
      <c r="AI405" s="101"/>
      <c r="AJ405" s="101"/>
      <c r="AK405" s="101"/>
      <c r="AL405" s="101"/>
      <c r="AM405" s="101"/>
      <c r="AN405" s="101"/>
      <c r="AO405" s="101"/>
      <c r="AP405" s="101"/>
      <c r="AQ405" s="101"/>
      <c r="AR405" s="100"/>
      <c r="AS405" s="100"/>
      <c r="AT405" s="100"/>
      <c r="AU405" s="100"/>
      <c r="AV405" s="100"/>
      <c r="AW405" s="100"/>
      <c r="AX405" s="100"/>
      <c r="AY405" s="100"/>
      <c r="AZ405" s="100"/>
      <c r="BA405" s="100"/>
      <c r="BB405" s="100"/>
      <c r="BC405" s="100"/>
    </row>
    <row r="406" spans="17:55" x14ac:dyDescent="0.35">
      <c r="Q406" s="100"/>
      <c r="R406" s="100"/>
      <c r="S406" s="100"/>
      <c r="T406" s="100"/>
      <c r="U406" s="100"/>
      <c r="V406" s="100"/>
      <c r="W406" s="100"/>
      <c r="X406" s="100"/>
      <c r="Y406" s="100"/>
      <c r="Z406" s="100"/>
      <c r="AA406" s="100"/>
      <c r="AB406" s="100"/>
      <c r="AC406" s="100"/>
      <c r="AD406" s="100"/>
      <c r="AE406" s="100"/>
      <c r="AF406" s="101"/>
      <c r="AG406" s="101"/>
      <c r="AH406" s="101"/>
      <c r="AI406" s="101"/>
      <c r="AJ406" s="101"/>
      <c r="AK406" s="101"/>
      <c r="AL406" s="101"/>
      <c r="AM406" s="101"/>
      <c r="AN406" s="101"/>
      <c r="AO406" s="101"/>
      <c r="AP406" s="101"/>
      <c r="AQ406" s="101"/>
      <c r="AR406" s="100"/>
      <c r="AS406" s="100"/>
      <c r="AT406" s="100"/>
      <c r="AU406" s="100"/>
      <c r="AV406" s="100"/>
      <c r="AW406" s="100"/>
      <c r="AX406" s="100"/>
      <c r="AY406" s="100"/>
      <c r="AZ406" s="100"/>
      <c r="BA406" s="100"/>
      <c r="BB406" s="100"/>
      <c r="BC406" s="100"/>
    </row>
    <row r="407" spans="17:55" x14ac:dyDescent="0.35">
      <c r="Q407" s="100"/>
      <c r="R407" s="100"/>
      <c r="S407" s="100"/>
      <c r="T407" s="100"/>
      <c r="U407" s="100"/>
      <c r="V407" s="100"/>
      <c r="W407" s="100"/>
      <c r="X407" s="100"/>
      <c r="Y407" s="100"/>
      <c r="Z407" s="100"/>
      <c r="AA407" s="100"/>
      <c r="AB407" s="100"/>
      <c r="AC407" s="100"/>
      <c r="AD407" s="100"/>
      <c r="AE407" s="100"/>
      <c r="AF407" s="101"/>
      <c r="AG407" s="101"/>
      <c r="AH407" s="101"/>
      <c r="AI407" s="101"/>
      <c r="AJ407" s="101"/>
      <c r="AK407" s="101"/>
      <c r="AL407" s="101"/>
      <c r="AM407" s="101"/>
      <c r="AN407" s="101"/>
      <c r="AO407" s="101"/>
      <c r="AP407" s="101"/>
      <c r="AQ407" s="101"/>
      <c r="AR407" s="100"/>
      <c r="AS407" s="100"/>
      <c r="AT407" s="100"/>
      <c r="AU407" s="100"/>
      <c r="AV407" s="100"/>
      <c r="AW407" s="100"/>
      <c r="AX407" s="100"/>
      <c r="AY407" s="100"/>
      <c r="AZ407" s="100"/>
      <c r="BA407" s="100"/>
      <c r="BB407" s="100"/>
      <c r="BC407" s="100"/>
    </row>
    <row r="408" spans="17:55" x14ac:dyDescent="0.35">
      <c r="Q408" s="100"/>
      <c r="R408" s="100"/>
      <c r="S408" s="100"/>
      <c r="T408" s="100"/>
      <c r="U408" s="100"/>
      <c r="V408" s="100"/>
      <c r="W408" s="100"/>
      <c r="X408" s="100"/>
      <c r="Y408" s="100"/>
      <c r="Z408" s="100"/>
      <c r="AA408" s="100"/>
      <c r="AB408" s="100"/>
      <c r="AC408" s="100"/>
      <c r="AD408" s="100"/>
      <c r="AE408" s="100"/>
      <c r="AF408" s="101"/>
      <c r="AG408" s="101"/>
      <c r="AH408" s="101"/>
      <c r="AI408" s="101"/>
      <c r="AJ408" s="101"/>
      <c r="AK408" s="101"/>
      <c r="AL408" s="101"/>
      <c r="AM408" s="101"/>
      <c r="AN408" s="101"/>
      <c r="AO408" s="101"/>
      <c r="AP408" s="101"/>
      <c r="AQ408" s="101"/>
      <c r="AR408" s="100"/>
      <c r="AS408" s="100"/>
      <c r="AT408" s="100"/>
      <c r="AU408" s="100"/>
      <c r="AV408" s="100"/>
      <c r="AW408" s="100"/>
      <c r="AX408" s="100"/>
      <c r="AY408" s="100"/>
      <c r="AZ408" s="100"/>
      <c r="BA408" s="100"/>
      <c r="BB408" s="100"/>
      <c r="BC408" s="100"/>
    </row>
    <row r="409" spans="17:55" x14ac:dyDescent="0.35">
      <c r="Q409" s="100"/>
      <c r="R409" s="100"/>
      <c r="S409" s="100"/>
      <c r="T409" s="100"/>
      <c r="U409" s="100"/>
      <c r="V409" s="100"/>
      <c r="W409" s="100"/>
      <c r="X409" s="100"/>
      <c r="Y409" s="100"/>
      <c r="Z409" s="100"/>
      <c r="AA409" s="100"/>
      <c r="AB409" s="100"/>
      <c r="AC409" s="100"/>
      <c r="AD409" s="100"/>
      <c r="AE409" s="100"/>
      <c r="AF409" s="101"/>
      <c r="AG409" s="101"/>
      <c r="AH409" s="101"/>
      <c r="AI409" s="101"/>
      <c r="AJ409" s="101"/>
      <c r="AK409" s="101"/>
      <c r="AL409" s="101"/>
      <c r="AM409" s="101"/>
      <c r="AN409" s="101"/>
      <c r="AO409" s="101"/>
      <c r="AP409" s="101"/>
      <c r="AQ409" s="101"/>
      <c r="AR409" s="100"/>
      <c r="AS409" s="100"/>
      <c r="AT409" s="100"/>
      <c r="AU409" s="100"/>
      <c r="AV409" s="100"/>
      <c r="AW409" s="100"/>
      <c r="AX409" s="100"/>
      <c r="AY409" s="100"/>
      <c r="AZ409" s="100"/>
      <c r="BA409" s="100"/>
      <c r="BB409" s="100"/>
      <c r="BC409" s="100"/>
    </row>
    <row r="410" spans="17:55" x14ac:dyDescent="0.35">
      <c r="Q410" s="100"/>
      <c r="R410" s="100"/>
      <c r="S410" s="100"/>
      <c r="T410" s="100"/>
      <c r="U410" s="100"/>
      <c r="V410" s="100"/>
      <c r="W410" s="100"/>
      <c r="X410" s="100"/>
      <c r="Y410" s="100"/>
      <c r="Z410" s="100"/>
      <c r="AA410" s="100"/>
      <c r="AB410" s="100"/>
      <c r="AC410" s="100"/>
      <c r="AD410" s="100"/>
      <c r="AE410" s="100"/>
      <c r="AF410" s="101"/>
      <c r="AG410" s="101"/>
      <c r="AH410" s="101"/>
      <c r="AI410" s="101"/>
      <c r="AJ410" s="101"/>
      <c r="AK410" s="101"/>
      <c r="AL410" s="101"/>
      <c r="AM410" s="101"/>
      <c r="AN410" s="101"/>
      <c r="AO410" s="101"/>
      <c r="AP410" s="101"/>
      <c r="AQ410" s="101"/>
      <c r="AR410" s="100"/>
      <c r="AS410" s="100"/>
      <c r="AT410" s="100"/>
      <c r="AU410" s="100"/>
      <c r="AV410" s="100"/>
      <c r="AW410" s="100"/>
      <c r="AX410" s="100"/>
      <c r="AY410" s="100"/>
      <c r="AZ410" s="100"/>
      <c r="BA410" s="100"/>
      <c r="BB410" s="100"/>
      <c r="BC410" s="100"/>
    </row>
    <row r="411" spans="17:55" x14ac:dyDescent="0.35">
      <c r="Q411" s="100"/>
      <c r="R411" s="100"/>
      <c r="S411" s="100"/>
      <c r="T411" s="100"/>
      <c r="U411" s="100"/>
      <c r="V411" s="100"/>
      <c r="W411" s="100"/>
      <c r="X411" s="100"/>
      <c r="Y411" s="100"/>
      <c r="Z411" s="100"/>
      <c r="AA411" s="100"/>
      <c r="AB411" s="100"/>
      <c r="AC411" s="100"/>
      <c r="AD411" s="100"/>
      <c r="AE411" s="100"/>
      <c r="AF411" s="101"/>
      <c r="AG411" s="101"/>
      <c r="AH411" s="101"/>
      <c r="AI411" s="101"/>
      <c r="AJ411" s="101"/>
      <c r="AK411" s="101"/>
      <c r="AL411" s="101"/>
      <c r="AM411" s="101"/>
      <c r="AN411" s="101"/>
      <c r="AO411" s="101"/>
      <c r="AP411" s="101"/>
      <c r="AQ411" s="101"/>
      <c r="AR411" s="100"/>
      <c r="AS411" s="100"/>
      <c r="AT411" s="100"/>
      <c r="AU411" s="100"/>
      <c r="AV411" s="100"/>
      <c r="AW411" s="100"/>
      <c r="AX411" s="100"/>
      <c r="AY411" s="100"/>
      <c r="AZ411" s="100"/>
      <c r="BA411" s="100"/>
      <c r="BB411" s="100"/>
      <c r="BC411" s="100"/>
    </row>
    <row r="412" spans="17:55" x14ac:dyDescent="0.35">
      <c r="Q412" s="100"/>
      <c r="R412" s="100"/>
      <c r="S412" s="100"/>
      <c r="T412" s="100"/>
      <c r="U412" s="100"/>
      <c r="V412" s="100"/>
      <c r="W412" s="100"/>
      <c r="X412" s="100"/>
      <c r="Y412" s="100"/>
      <c r="Z412" s="100"/>
      <c r="AA412" s="100"/>
      <c r="AB412" s="100"/>
      <c r="AC412" s="100"/>
      <c r="AD412" s="100"/>
      <c r="AE412" s="100"/>
      <c r="AF412" s="101"/>
      <c r="AG412" s="101"/>
      <c r="AH412" s="101"/>
      <c r="AI412" s="101"/>
      <c r="AJ412" s="101"/>
      <c r="AK412" s="101"/>
      <c r="AL412" s="101"/>
      <c r="AM412" s="101"/>
      <c r="AN412" s="101"/>
      <c r="AO412" s="101"/>
      <c r="AP412" s="101"/>
      <c r="AQ412" s="101"/>
      <c r="AR412" s="100"/>
      <c r="AS412" s="100"/>
      <c r="AT412" s="100"/>
      <c r="AU412" s="100"/>
      <c r="AV412" s="100"/>
      <c r="AW412" s="100"/>
      <c r="AX412" s="100"/>
      <c r="AY412" s="100"/>
      <c r="AZ412" s="100"/>
      <c r="BA412" s="100"/>
      <c r="BB412" s="100"/>
      <c r="BC412" s="100"/>
    </row>
    <row r="413" spans="17:55" x14ac:dyDescent="0.35">
      <c r="Q413" s="100"/>
      <c r="R413" s="100"/>
      <c r="S413" s="100"/>
      <c r="T413" s="100"/>
      <c r="U413" s="100"/>
      <c r="V413" s="100"/>
      <c r="W413" s="100"/>
      <c r="X413" s="100"/>
      <c r="Y413" s="100"/>
      <c r="Z413" s="100"/>
      <c r="AA413" s="100"/>
      <c r="AB413" s="100"/>
      <c r="AC413" s="100"/>
      <c r="AD413" s="100"/>
      <c r="AE413" s="100"/>
      <c r="AF413" s="101"/>
      <c r="AG413" s="101"/>
      <c r="AH413" s="101"/>
      <c r="AI413" s="101"/>
      <c r="AJ413" s="101"/>
      <c r="AK413" s="101"/>
      <c r="AL413" s="101"/>
      <c r="AM413" s="101"/>
      <c r="AN413" s="101"/>
      <c r="AO413" s="101"/>
      <c r="AP413" s="101"/>
      <c r="AQ413" s="101"/>
      <c r="AR413" s="100"/>
      <c r="AS413" s="100"/>
      <c r="AT413" s="100"/>
      <c r="AU413" s="100"/>
      <c r="AV413" s="100"/>
      <c r="AW413" s="100"/>
      <c r="AX413" s="100"/>
      <c r="AY413" s="100"/>
      <c r="AZ413" s="100"/>
      <c r="BA413" s="100"/>
      <c r="BB413" s="100"/>
      <c r="BC413" s="100"/>
    </row>
    <row r="414" spans="17:55" x14ac:dyDescent="0.35">
      <c r="Q414" s="100"/>
      <c r="R414" s="100"/>
      <c r="S414" s="100"/>
      <c r="T414" s="100"/>
      <c r="U414" s="100"/>
      <c r="V414" s="100"/>
      <c r="W414" s="100"/>
      <c r="X414" s="100"/>
      <c r="Y414" s="100"/>
      <c r="Z414" s="100"/>
      <c r="AA414" s="100"/>
      <c r="AB414" s="100"/>
      <c r="AC414" s="100"/>
      <c r="AD414" s="100"/>
      <c r="AE414" s="100"/>
      <c r="AF414" s="101"/>
      <c r="AG414" s="101"/>
      <c r="AH414" s="101"/>
      <c r="AI414" s="101"/>
      <c r="AJ414" s="101"/>
      <c r="AK414" s="101"/>
      <c r="AL414" s="101"/>
      <c r="AM414" s="101"/>
      <c r="AN414" s="101"/>
      <c r="AO414" s="101"/>
      <c r="AP414" s="101"/>
      <c r="AQ414" s="101"/>
      <c r="AR414" s="100"/>
      <c r="AS414" s="100"/>
      <c r="AT414" s="100"/>
      <c r="AU414" s="100"/>
      <c r="AV414" s="100"/>
      <c r="AW414" s="100"/>
      <c r="AX414" s="100"/>
      <c r="AY414" s="100"/>
      <c r="AZ414" s="100"/>
      <c r="BA414" s="100"/>
      <c r="BB414" s="100"/>
      <c r="BC414" s="100"/>
    </row>
    <row r="415" spans="17:55" x14ac:dyDescent="0.35">
      <c r="Q415" s="100"/>
      <c r="R415" s="100"/>
      <c r="S415" s="100"/>
      <c r="T415" s="100"/>
      <c r="U415" s="100"/>
      <c r="V415" s="100"/>
      <c r="W415" s="100"/>
      <c r="X415" s="100"/>
      <c r="Y415" s="100"/>
      <c r="Z415" s="100"/>
      <c r="AA415" s="100"/>
      <c r="AB415" s="100"/>
      <c r="AC415" s="100"/>
      <c r="AD415" s="100"/>
      <c r="AE415" s="100"/>
      <c r="AF415" s="101"/>
      <c r="AG415" s="101"/>
      <c r="AH415" s="101"/>
      <c r="AI415" s="101"/>
      <c r="AJ415" s="101"/>
      <c r="AK415" s="101"/>
      <c r="AL415" s="101"/>
      <c r="AM415" s="101"/>
      <c r="AN415" s="101"/>
      <c r="AO415" s="101"/>
      <c r="AP415" s="101"/>
      <c r="AQ415" s="101"/>
      <c r="AR415" s="100"/>
      <c r="AS415" s="100"/>
      <c r="AT415" s="100"/>
      <c r="AU415" s="100"/>
      <c r="AV415" s="100"/>
      <c r="AW415" s="100"/>
      <c r="AX415" s="100"/>
      <c r="AY415" s="100"/>
      <c r="AZ415" s="100"/>
      <c r="BA415" s="100"/>
      <c r="BB415" s="100"/>
      <c r="BC415" s="100"/>
    </row>
    <row r="416" spans="17:55" x14ac:dyDescent="0.35">
      <c r="Q416" s="100"/>
      <c r="R416" s="100"/>
      <c r="S416" s="100"/>
      <c r="T416" s="100"/>
      <c r="U416" s="100"/>
      <c r="V416" s="100"/>
      <c r="W416" s="100"/>
      <c r="X416" s="100"/>
      <c r="Y416" s="100"/>
      <c r="Z416" s="100"/>
      <c r="AA416" s="100"/>
      <c r="AB416" s="100"/>
      <c r="AC416" s="100"/>
      <c r="AD416" s="100"/>
      <c r="AE416" s="100"/>
      <c r="AF416" s="101"/>
      <c r="AG416" s="101"/>
      <c r="AH416" s="101"/>
      <c r="AI416" s="101"/>
      <c r="AJ416" s="101"/>
      <c r="AK416" s="101"/>
      <c r="AL416" s="101"/>
      <c r="AM416" s="101"/>
      <c r="AN416" s="101"/>
      <c r="AO416" s="101"/>
      <c r="AP416" s="101"/>
      <c r="AQ416" s="101"/>
      <c r="AR416" s="100"/>
      <c r="AS416" s="100"/>
      <c r="AT416" s="100"/>
      <c r="AU416" s="100"/>
      <c r="AV416" s="100"/>
      <c r="AW416" s="100"/>
      <c r="AX416" s="100"/>
      <c r="AY416" s="100"/>
      <c r="AZ416" s="100"/>
      <c r="BA416" s="100"/>
      <c r="BB416" s="100"/>
      <c r="BC416" s="100"/>
    </row>
    <row r="417" spans="17:55" x14ac:dyDescent="0.35">
      <c r="Q417" s="100"/>
      <c r="R417" s="100"/>
      <c r="S417" s="100"/>
      <c r="T417" s="100"/>
      <c r="U417" s="100"/>
      <c r="V417" s="100"/>
      <c r="W417" s="100"/>
      <c r="X417" s="100"/>
      <c r="Y417" s="100"/>
      <c r="Z417" s="100"/>
      <c r="AA417" s="100"/>
      <c r="AB417" s="100"/>
      <c r="AC417" s="100"/>
      <c r="AD417" s="100"/>
      <c r="AE417" s="100"/>
      <c r="AF417" s="101"/>
      <c r="AG417" s="101"/>
      <c r="AH417" s="101"/>
      <c r="AI417" s="101"/>
      <c r="AJ417" s="101"/>
      <c r="AK417" s="101"/>
      <c r="AL417" s="101"/>
      <c r="AM417" s="101"/>
      <c r="AN417" s="101"/>
      <c r="AO417" s="101"/>
      <c r="AP417" s="101"/>
      <c r="AQ417" s="101"/>
      <c r="AR417" s="100"/>
      <c r="AS417" s="100"/>
      <c r="AT417" s="100"/>
      <c r="AU417" s="100"/>
      <c r="AV417" s="100"/>
      <c r="AW417" s="100"/>
      <c r="AX417" s="100"/>
      <c r="AY417" s="100"/>
      <c r="AZ417" s="100"/>
      <c r="BA417" s="100"/>
      <c r="BB417" s="100"/>
      <c r="BC417" s="100"/>
    </row>
    <row r="418" spans="17:55" x14ac:dyDescent="0.35">
      <c r="Q418" s="100"/>
      <c r="R418" s="100"/>
      <c r="S418" s="100"/>
      <c r="T418" s="100"/>
      <c r="U418" s="100"/>
      <c r="V418" s="100"/>
      <c r="W418" s="100"/>
      <c r="X418" s="100"/>
      <c r="Y418" s="100"/>
      <c r="Z418" s="100"/>
      <c r="AA418" s="100"/>
      <c r="AB418" s="100"/>
      <c r="AC418" s="100"/>
      <c r="AD418" s="100"/>
      <c r="AE418" s="100"/>
      <c r="AF418" s="101"/>
      <c r="AG418" s="101"/>
      <c r="AH418" s="101"/>
      <c r="AI418" s="101"/>
      <c r="AJ418" s="101"/>
      <c r="AK418" s="101"/>
      <c r="AL418" s="101"/>
      <c r="AM418" s="101"/>
      <c r="AN418" s="101"/>
      <c r="AO418" s="101"/>
      <c r="AP418" s="101"/>
      <c r="AQ418" s="101"/>
      <c r="AR418" s="100"/>
      <c r="AS418" s="100"/>
      <c r="AT418" s="100"/>
      <c r="AU418" s="100"/>
      <c r="AV418" s="100"/>
      <c r="AW418" s="100"/>
      <c r="AX418" s="100"/>
      <c r="AY418" s="100"/>
      <c r="AZ418" s="100"/>
      <c r="BA418" s="100"/>
      <c r="BB418" s="100"/>
      <c r="BC418" s="100"/>
    </row>
    <row r="419" spans="17:55" x14ac:dyDescent="0.35">
      <c r="Q419" s="100"/>
      <c r="R419" s="100"/>
      <c r="S419" s="100"/>
      <c r="T419" s="100"/>
      <c r="U419" s="100"/>
      <c r="V419" s="100"/>
      <c r="W419" s="100"/>
      <c r="X419" s="100"/>
      <c r="Y419" s="100"/>
      <c r="Z419" s="100"/>
      <c r="AA419" s="100"/>
      <c r="AB419" s="100"/>
      <c r="AC419" s="100"/>
      <c r="AD419" s="100"/>
      <c r="AE419" s="100"/>
      <c r="AF419" s="101"/>
      <c r="AG419" s="101"/>
      <c r="AH419" s="101"/>
      <c r="AI419" s="101"/>
      <c r="AJ419" s="101"/>
      <c r="AK419" s="101"/>
      <c r="AL419" s="101"/>
      <c r="AM419" s="101"/>
      <c r="AN419" s="101"/>
      <c r="AO419" s="101"/>
      <c r="AP419" s="101"/>
      <c r="AQ419" s="101"/>
      <c r="AR419" s="100"/>
      <c r="AS419" s="100"/>
      <c r="AT419" s="100"/>
      <c r="AU419" s="100"/>
      <c r="AV419" s="100"/>
      <c r="AW419" s="100"/>
      <c r="AX419" s="100"/>
      <c r="AY419" s="100"/>
      <c r="AZ419" s="100"/>
      <c r="BA419" s="100"/>
      <c r="BB419" s="100"/>
      <c r="BC419" s="100"/>
    </row>
    <row r="420" spans="17:55" x14ac:dyDescent="0.35">
      <c r="Q420" s="100"/>
      <c r="R420" s="100"/>
      <c r="S420" s="100"/>
      <c r="T420" s="100"/>
      <c r="U420" s="100"/>
      <c r="V420" s="100"/>
      <c r="W420" s="100"/>
      <c r="X420" s="100"/>
      <c r="Y420" s="100"/>
      <c r="Z420" s="100"/>
      <c r="AA420" s="100"/>
      <c r="AB420" s="100"/>
      <c r="AC420" s="100"/>
      <c r="AD420" s="100"/>
      <c r="AE420" s="100"/>
      <c r="AF420" s="101"/>
      <c r="AG420" s="101"/>
      <c r="AH420" s="101"/>
      <c r="AI420" s="101"/>
      <c r="AJ420" s="101"/>
      <c r="AK420" s="101"/>
      <c r="AL420" s="101"/>
      <c r="AM420" s="101"/>
      <c r="AN420" s="101"/>
      <c r="AO420" s="101"/>
      <c r="AP420" s="101"/>
      <c r="AQ420" s="101"/>
      <c r="AR420" s="100"/>
      <c r="AS420" s="100"/>
      <c r="AT420" s="100"/>
      <c r="AU420" s="100"/>
      <c r="AV420" s="100"/>
      <c r="AW420" s="100"/>
      <c r="AX420" s="100"/>
      <c r="AY420" s="100"/>
      <c r="AZ420" s="100"/>
      <c r="BA420" s="100"/>
      <c r="BB420" s="100"/>
      <c r="BC420" s="100"/>
    </row>
    <row r="421" spans="17:55" x14ac:dyDescent="0.35">
      <c r="Q421" s="100"/>
      <c r="R421" s="100"/>
      <c r="S421" s="100"/>
      <c r="T421" s="100"/>
      <c r="U421" s="100"/>
      <c r="V421" s="100"/>
      <c r="W421" s="100"/>
      <c r="X421" s="100"/>
      <c r="Y421" s="100"/>
      <c r="Z421" s="100"/>
      <c r="AA421" s="100"/>
      <c r="AB421" s="100"/>
      <c r="AC421" s="100"/>
      <c r="AD421" s="100"/>
      <c r="AE421" s="100"/>
      <c r="AF421" s="101"/>
      <c r="AG421" s="101"/>
      <c r="AH421" s="101"/>
      <c r="AI421" s="101"/>
      <c r="AJ421" s="101"/>
      <c r="AK421" s="101"/>
      <c r="AL421" s="101"/>
      <c r="AM421" s="101"/>
      <c r="AN421" s="101"/>
      <c r="AO421" s="101"/>
      <c r="AP421" s="101"/>
      <c r="AQ421" s="101"/>
      <c r="AR421" s="100"/>
      <c r="AS421" s="100"/>
      <c r="AT421" s="100"/>
      <c r="AU421" s="100"/>
      <c r="AV421" s="100"/>
      <c r="AW421" s="100"/>
      <c r="AX421" s="100"/>
      <c r="AY421" s="100"/>
      <c r="AZ421" s="100"/>
      <c r="BA421" s="100"/>
      <c r="BB421" s="100"/>
      <c r="BC421" s="100"/>
    </row>
    <row r="422" spans="17:55" x14ac:dyDescent="0.35">
      <c r="Q422" s="100"/>
      <c r="R422" s="100"/>
      <c r="S422" s="100"/>
      <c r="T422" s="100"/>
      <c r="U422" s="100"/>
      <c r="V422" s="100"/>
      <c r="W422" s="100"/>
      <c r="X422" s="100"/>
      <c r="Y422" s="100"/>
      <c r="Z422" s="100"/>
      <c r="AA422" s="100"/>
      <c r="AB422" s="100"/>
      <c r="AC422" s="100"/>
      <c r="AD422" s="100"/>
      <c r="AE422" s="100"/>
      <c r="AF422" s="101"/>
      <c r="AG422" s="101"/>
      <c r="AH422" s="101"/>
      <c r="AI422" s="101"/>
      <c r="AJ422" s="101"/>
      <c r="AK422" s="101"/>
      <c r="AL422" s="101"/>
      <c r="AM422" s="101"/>
      <c r="AN422" s="101"/>
      <c r="AO422" s="101"/>
      <c r="AP422" s="101"/>
      <c r="AQ422" s="101"/>
      <c r="AR422" s="100"/>
      <c r="AS422" s="100"/>
      <c r="AT422" s="100"/>
      <c r="AU422" s="100"/>
      <c r="AV422" s="100"/>
      <c r="AW422" s="100"/>
      <c r="AX422" s="100"/>
      <c r="AY422" s="100"/>
      <c r="AZ422" s="100"/>
      <c r="BA422" s="100"/>
      <c r="BB422" s="100"/>
      <c r="BC422" s="100"/>
    </row>
    <row r="423" spans="17:55" x14ac:dyDescent="0.35">
      <c r="Q423" s="100"/>
      <c r="R423" s="100"/>
      <c r="S423" s="100"/>
      <c r="T423" s="100"/>
      <c r="U423" s="100"/>
      <c r="V423" s="100"/>
      <c r="W423" s="100"/>
      <c r="X423" s="100"/>
      <c r="Y423" s="100"/>
      <c r="Z423" s="100"/>
      <c r="AA423" s="100"/>
      <c r="AB423" s="100"/>
      <c r="AC423" s="100"/>
      <c r="AD423" s="100"/>
      <c r="AE423" s="100"/>
      <c r="AF423" s="101"/>
      <c r="AG423" s="101"/>
      <c r="AH423" s="101"/>
      <c r="AI423" s="101"/>
      <c r="AJ423" s="101"/>
      <c r="AK423" s="101"/>
      <c r="AL423" s="101"/>
      <c r="AM423" s="101"/>
      <c r="AN423" s="101"/>
      <c r="AO423" s="101"/>
      <c r="AP423" s="101"/>
      <c r="AQ423" s="101"/>
      <c r="AR423" s="100"/>
      <c r="AS423" s="100"/>
      <c r="AT423" s="100"/>
      <c r="AU423" s="100"/>
      <c r="AV423" s="100"/>
      <c r="AW423" s="100"/>
      <c r="AX423" s="100"/>
      <c r="AY423" s="100"/>
      <c r="AZ423" s="100"/>
      <c r="BA423" s="100"/>
      <c r="BB423" s="100"/>
      <c r="BC423" s="100"/>
    </row>
    <row r="424" spans="17:55" x14ac:dyDescent="0.35">
      <c r="Q424" s="100"/>
      <c r="R424" s="100"/>
      <c r="S424" s="100"/>
      <c r="T424" s="100"/>
      <c r="U424" s="100"/>
      <c r="V424" s="100"/>
      <c r="W424" s="100"/>
      <c r="X424" s="100"/>
      <c r="Y424" s="100"/>
      <c r="Z424" s="100"/>
      <c r="AA424" s="100"/>
      <c r="AB424" s="100"/>
      <c r="AC424" s="100"/>
      <c r="AD424" s="100"/>
      <c r="AE424" s="100"/>
      <c r="AF424" s="101"/>
      <c r="AG424" s="101"/>
      <c r="AH424" s="101"/>
      <c r="AI424" s="101"/>
      <c r="AJ424" s="101"/>
      <c r="AK424" s="101"/>
      <c r="AL424" s="101"/>
      <c r="AM424" s="101"/>
      <c r="AN424" s="101"/>
      <c r="AO424" s="101"/>
      <c r="AP424" s="101"/>
      <c r="AQ424" s="101"/>
      <c r="AR424" s="100"/>
      <c r="AS424" s="100"/>
      <c r="AT424" s="100"/>
      <c r="AU424" s="100"/>
      <c r="AV424" s="100"/>
      <c r="AW424" s="100"/>
      <c r="AX424" s="100"/>
      <c r="AY424" s="100"/>
      <c r="AZ424" s="100"/>
      <c r="BA424" s="100"/>
      <c r="BB424" s="100"/>
      <c r="BC424" s="100"/>
    </row>
    <row r="425" spans="17:55" x14ac:dyDescent="0.35">
      <c r="Q425" s="100"/>
      <c r="R425" s="100"/>
      <c r="S425" s="100"/>
      <c r="T425" s="100"/>
      <c r="U425" s="100"/>
      <c r="V425" s="100"/>
      <c r="W425" s="100"/>
      <c r="X425" s="100"/>
      <c r="Y425" s="100"/>
      <c r="Z425" s="100"/>
      <c r="AA425" s="100"/>
      <c r="AB425" s="100"/>
      <c r="AC425" s="100"/>
      <c r="AD425" s="100"/>
      <c r="AE425" s="100"/>
      <c r="AF425" s="101"/>
      <c r="AG425" s="101"/>
      <c r="AH425" s="101"/>
      <c r="AI425" s="101"/>
      <c r="AJ425" s="101"/>
      <c r="AK425" s="101"/>
      <c r="AL425" s="101"/>
      <c r="AM425" s="101"/>
      <c r="AN425" s="101"/>
      <c r="AO425" s="101"/>
      <c r="AP425" s="101"/>
      <c r="AQ425" s="101"/>
      <c r="AR425" s="100"/>
      <c r="AS425" s="100"/>
      <c r="AT425" s="100"/>
      <c r="AU425" s="100"/>
      <c r="AV425" s="100"/>
      <c r="AW425" s="100"/>
      <c r="AX425" s="100"/>
      <c r="AY425" s="100"/>
      <c r="AZ425" s="100"/>
      <c r="BA425" s="100"/>
      <c r="BB425" s="100"/>
      <c r="BC425" s="100"/>
    </row>
    <row r="426" spans="17:55" x14ac:dyDescent="0.35">
      <c r="Q426" s="100"/>
      <c r="R426" s="100"/>
      <c r="S426" s="100"/>
      <c r="T426" s="100"/>
      <c r="U426" s="100"/>
      <c r="V426" s="100"/>
      <c r="W426" s="100"/>
      <c r="X426" s="100"/>
      <c r="Y426" s="100"/>
      <c r="Z426" s="100"/>
      <c r="AA426" s="100"/>
      <c r="AB426" s="100"/>
      <c r="AC426" s="100"/>
      <c r="AD426" s="100"/>
      <c r="AE426" s="100"/>
      <c r="AF426" s="101"/>
      <c r="AG426" s="101"/>
      <c r="AH426" s="101"/>
      <c r="AI426" s="101"/>
      <c r="AJ426" s="101"/>
      <c r="AK426" s="101"/>
      <c r="AL426" s="101"/>
      <c r="AM426" s="101"/>
      <c r="AN426" s="101"/>
      <c r="AO426" s="101"/>
      <c r="AP426" s="101"/>
      <c r="AQ426" s="101"/>
      <c r="AR426" s="100"/>
      <c r="AS426" s="100"/>
      <c r="AT426" s="100"/>
      <c r="AU426" s="100"/>
      <c r="AV426" s="100"/>
      <c r="AW426" s="100"/>
      <c r="AX426" s="100"/>
      <c r="AY426" s="100"/>
      <c r="AZ426" s="100"/>
      <c r="BA426" s="100"/>
      <c r="BB426" s="100"/>
      <c r="BC426" s="100"/>
    </row>
    <row r="427" spans="17:55" x14ac:dyDescent="0.35">
      <c r="Q427" s="100"/>
      <c r="R427" s="100"/>
      <c r="S427" s="100"/>
      <c r="T427" s="100"/>
      <c r="U427" s="100"/>
      <c r="V427" s="100"/>
      <c r="W427" s="100"/>
      <c r="X427" s="100"/>
      <c r="Y427" s="100"/>
      <c r="Z427" s="100"/>
      <c r="AA427" s="100"/>
      <c r="AB427" s="100"/>
      <c r="AC427" s="100"/>
      <c r="AD427" s="100"/>
      <c r="AE427" s="100"/>
      <c r="AF427" s="101"/>
      <c r="AG427" s="101"/>
      <c r="AH427" s="101"/>
      <c r="AI427" s="101"/>
      <c r="AJ427" s="101"/>
      <c r="AK427" s="101"/>
      <c r="AL427" s="101"/>
      <c r="AM427" s="101"/>
      <c r="AN427" s="101"/>
      <c r="AO427" s="101"/>
      <c r="AP427" s="101"/>
      <c r="AQ427" s="101"/>
      <c r="AR427" s="100"/>
      <c r="AS427" s="100"/>
      <c r="AT427" s="100"/>
      <c r="AU427" s="100"/>
      <c r="AV427" s="100"/>
      <c r="AW427" s="100"/>
      <c r="AX427" s="100"/>
      <c r="AY427" s="100"/>
      <c r="AZ427" s="100"/>
      <c r="BA427" s="100"/>
      <c r="BB427" s="100"/>
      <c r="BC427" s="100"/>
    </row>
    <row r="428" spans="17:55" x14ac:dyDescent="0.35">
      <c r="Q428" s="100"/>
      <c r="R428" s="100"/>
      <c r="S428" s="100"/>
      <c r="T428" s="100"/>
      <c r="U428" s="100"/>
      <c r="V428" s="100"/>
      <c r="W428" s="100"/>
      <c r="X428" s="100"/>
      <c r="Y428" s="100"/>
      <c r="Z428" s="100"/>
      <c r="AA428" s="100"/>
      <c r="AB428" s="100"/>
      <c r="AC428" s="100"/>
      <c r="AD428" s="100"/>
      <c r="AE428" s="100"/>
      <c r="AF428" s="101"/>
      <c r="AG428" s="101"/>
      <c r="AH428" s="101"/>
      <c r="AI428" s="101"/>
      <c r="AJ428" s="101"/>
      <c r="AK428" s="101"/>
      <c r="AL428" s="101"/>
      <c r="AM428" s="101"/>
      <c r="AN428" s="101"/>
      <c r="AO428" s="101"/>
      <c r="AP428" s="101"/>
      <c r="AQ428" s="101"/>
      <c r="AR428" s="100"/>
      <c r="AS428" s="100"/>
      <c r="AT428" s="100"/>
      <c r="AU428" s="100"/>
      <c r="AV428" s="100"/>
      <c r="AW428" s="100"/>
      <c r="AX428" s="100"/>
      <c r="AY428" s="100"/>
      <c r="AZ428" s="100"/>
      <c r="BA428" s="100"/>
      <c r="BB428" s="100"/>
      <c r="BC428" s="100"/>
    </row>
    <row r="429" spans="17:55" x14ac:dyDescent="0.35">
      <c r="Q429" s="100"/>
      <c r="R429" s="100"/>
      <c r="S429" s="100"/>
      <c r="T429" s="100"/>
      <c r="U429" s="100"/>
      <c r="V429" s="100"/>
      <c r="W429" s="100"/>
      <c r="X429" s="100"/>
      <c r="Y429" s="100"/>
      <c r="Z429" s="100"/>
      <c r="AA429" s="100"/>
      <c r="AB429" s="100"/>
      <c r="AC429" s="100"/>
      <c r="AD429" s="100"/>
      <c r="AE429" s="100"/>
      <c r="AF429" s="101"/>
      <c r="AG429" s="101"/>
      <c r="AH429" s="101"/>
      <c r="AI429" s="101"/>
      <c r="AJ429" s="101"/>
      <c r="AK429" s="101"/>
      <c r="AL429" s="101"/>
      <c r="AM429" s="101"/>
      <c r="AN429" s="101"/>
      <c r="AO429" s="101"/>
      <c r="AP429" s="101"/>
      <c r="AQ429" s="101"/>
      <c r="AR429" s="100"/>
      <c r="AS429" s="100"/>
      <c r="AT429" s="100"/>
      <c r="AU429" s="100"/>
      <c r="AV429" s="100"/>
      <c r="AW429" s="100"/>
      <c r="AX429" s="100"/>
      <c r="AY429" s="100"/>
      <c r="AZ429" s="100"/>
      <c r="BA429" s="100"/>
      <c r="BB429" s="100"/>
      <c r="BC429" s="100"/>
    </row>
    <row r="430" spans="17:55" x14ac:dyDescent="0.35">
      <c r="Q430" s="100"/>
      <c r="R430" s="100"/>
      <c r="S430" s="100"/>
      <c r="T430" s="100"/>
      <c r="U430" s="100"/>
      <c r="V430" s="100"/>
      <c r="W430" s="100"/>
      <c r="X430" s="100"/>
      <c r="Y430" s="100"/>
      <c r="Z430" s="100"/>
      <c r="AA430" s="100"/>
      <c r="AB430" s="100"/>
      <c r="AC430" s="100"/>
      <c r="AD430" s="100"/>
      <c r="AE430" s="100"/>
      <c r="AF430" s="101"/>
      <c r="AG430" s="101"/>
      <c r="AH430" s="101"/>
      <c r="AI430" s="101"/>
      <c r="AJ430" s="101"/>
      <c r="AK430" s="101"/>
      <c r="AL430" s="101"/>
      <c r="AM430" s="101"/>
      <c r="AN430" s="101"/>
      <c r="AO430" s="101"/>
      <c r="AP430" s="101"/>
      <c r="AQ430" s="101"/>
      <c r="AR430" s="100"/>
      <c r="AS430" s="100"/>
      <c r="AT430" s="100"/>
      <c r="AU430" s="100"/>
      <c r="AV430" s="100"/>
      <c r="AW430" s="100"/>
      <c r="AX430" s="100"/>
      <c r="AY430" s="100"/>
      <c r="AZ430" s="100"/>
      <c r="BA430" s="100"/>
      <c r="BB430" s="100"/>
      <c r="BC430" s="100"/>
    </row>
    <row r="431" spans="17:55" x14ac:dyDescent="0.35">
      <c r="Q431" s="100"/>
      <c r="R431" s="100"/>
      <c r="S431" s="100"/>
      <c r="T431" s="100"/>
      <c r="U431" s="100"/>
      <c r="V431" s="100"/>
      <c r="W431" s="100"/>
      <c r="X431" s="100"/>
      <c r="Y431" s="100"/>
      <c r="Z431" s="100"/>
      <c r="AA431" s="100"/>
      <c r="AB431" s="100"/>
      <c r="AC431" s="100"/>
      <c r="AD431" s="100"/>
      <c r="AE431" s="100"/>
      <c r="AF431" s="101"/>
      <c r="AG431" s="101"/>
      <c r="AH431" s="101"/>
      <c r="AI431" s="101"/>
      <c r="AJ431" s="101"/>
      <c r="AK431" s="101"/>
      <c r="AL431" s="101"/>
      <c r="AM431" s="101"/>
      <c r="AN431" s="101"/>
      <c r="AO431" s="101"/>
      <c r="AP431" s="101"/>
      <c r="AQ431" s="101"/>
      <c r="AR431" s="100"/>
      <c r="AS431" s="100"/>
      <c r="AT431" s="100"/>
      <c r="AU431" s="100"/>
      <c r="AV431" s="100"/>
      <c r="AW431" s="100"/>
      <c r="AX431" s="100"/>
      <c r="AY431" s="100"/>
      <c r="AZ431" s="100"/>
      <c r="BA431" s="100"/>
      <c r="BB431" s="100"/>
      <c r="BC431" s="100"/>
    </row>
    <row r="432" spans="17:55" x14ac:dyDescent="0.35">
      <c r="Q432" s="100"/>
      <c r="R432" s="100"/>
      <c r="S432" s="100"/>
      <c r="T432" s="100"/>
      <c r="U432" s="100"/>
      <c r="V432" s="100"/>
      <c r="W432" s="100"/>
      <c r="X432" s="100"/>
      <c r="Y432" s="100"/>
      <c r="Z432" s="100"/>
      <c r="AA432" s="100"/>
      <c r="AB432" s="100"/>
      <c r="AC432" s="100"/>
      <c r="AD432" s="100"/>
      <c r="AE432" s="100"/>
      <c r="AF432" s="101"/>
      <c r="AG432" s="101"/>
      <c r="AH432" s="101"/>
      <c r="AI432" s="101"/>
      <c r="AJ432" s="101"/>
      <c r="AK432" s="101"/>
      <c r="AL432" s="101"/>
      <c r="AM432" s="101"/>
      <c r="AN432" s="101"/>
      <c r="AO432" s="101"/>
      <c r="AP432" s="101"/>
      <c r="AQ432" s="101"/>
      <c r="AR432" s="100"/>
      <c r="AS432" s="100"/>
      <c r="AT432" s="100"/>
      <c r="AU432" s="100"/>
      <c r="AV432" s="100"/>
      <c r="AW432" s="100"/>
      <c r="AX432" s="100"/>
      <c r="AY432" s="100"/>
      <c r="AZ432" s="100"/>
      <c r="BA432" s="100"/>
      <c r="BB432" s="100"/>
      <c r="BC432" s="100"/>
    </row>
    <row r="433" spans="17:55" x14ac:dyDescent="0.35">
      <c r="Q433" s="100"/>
      <c r="R433" s="100"/>
      <c r="S433" s="100"/>
      <c r="T433" s="100"/>
      <c r="U433" s="100"/>
      <c r="V433" s="100"/>
      <c r="W433" s="100"/>
      <c r="X433" s="100"/>
      <c r="Y433" s="100"/>
      <c r="Z433" s="100"/>
      <c r="AA433" s="100"/>
      <c r="AB433" s="100"/>
      <c r="AC433" s="100"/>
      <c r="AD433" s="100"/>
      <c r="AE433" s="100"/>
      <c r="AF433" s="101"/>
      <c r="AG433" s="101"/>
      <c r="AH433" s="101"/>
      <c r="AI433" s="101"/>
      <c r="AJ433" s="101"/>
      <c r="AK433" s="101"/>
      <c r="AL433" s="101"/>
      <c r="AM433" s="101"/>
      <c r="AN433" s="101"/>
      <c r="AO433" s="101"/>
      <c r="AP433" s="101"/>
      <c r="AQ433" s="101"/>
      <c r="AR433" s="100"/>
      <c r="AS433" s="100"/>
      <c r="AT433" s="100"/>
      <c r="AU433" s="100"/>
      <c r="AV433" s="100"/>
      <c r="AW433" s="100"/>
      <c r="AX433" s="100"/>
      <c r="AY433" s="100"/>
      <c r="AZ433" s="100"/>
      <c r="BA433" s="100"/>
      <c r="BB433" s="100"/>
      <c r="BC433" s="100"/>
    </row>
    <row r="434" spans="17:55" x14ac:dyDescent="0.35">
      <c r="Q434" s="100"/>
      <c r="R434" s="100"/>
      <c r="S434" s="100"/>
      <c r="T434" s="100"/>
      <c r="U434" s="100"/>
      <c r="V434" s="100"/>
      <c r="W434" s="100"/>
      <c r="X434" s="100"/>
      <c r="Y434" s="100"/>
      <c r="Z434" s="100"/>
      <c r="AA434" s="100"/>
      <c r="AB434" s="100"/>
      <c r="AC434" s="100"/>
      <c r="AD434" s="100"/>
      <c r="AE434" s="100"/>
      <c r="AF434" s="101"/>
      <c r="AG434" s="101"/>
      <c r="AH434" s="101"/>
      <c r="AI434" s="101"/>
      <c r="AJ434" s="101"/>
      <c r="AK434" s="101"/>
      <c r="AL434" s="101"/>
      <c r="AM434" s="101"/>
      <c r="AN434" s="101"/>
      <c r="AO434" s="101"/>
      <c r="AP434" s="101"/>
      <c r="AQ434" s="101"/>
      <c r="AR434" s="100"/>
      <c r="AS434" s="100"/>
      <c r="AT434" s="100"/>
      <c r="AU434" s="100"/>
      <c r="AV434" s="100"/>
      <c r="AW434" s="100"/>
      <c r="AX434" s="100"/>
      <c r="AY434" s="100"/>
      <c r="AZ434" s="100"/>
      <c r="BA434" s="100"/>
      <c r="BB434" s="100"/>
      <c r="BC434" s="100"/>
    </row>
    <row r="435" spans="17:55" x14ac:dyDescent="0.35">
      <c r="Q435" s="100"/>
      <c r="R435" s="100"/>
      <c r="S435" s="100"/>
      <c r="T435" s="100"/>
      <c r="U435" s="100"/>
      <c r="V435" s="100"/>
      <c r="W435" s="100"/>
      <c r="X435" s="100"/>
      <c r="Y435" s="100"/>
      <c r="Z435" s="100"/>
      <c r="AA435" s="100"/>
      <c r="AB435" s="100"/>
      <c r="AC435" s="100"/>
      <c r="AD435" s="100"/>
      <c r="AE435" s="100"/>
      <c r="AF435" s="101"/>
      <c r="AG435" s="101"/>
      <c r="AH435" s="101"/>
      <c r="AI435" s="101"/>
      <c r="AJ435" s="101"/>
      <c r="AK435" s="101"/>
      <c r="AL435" s="101"/>
      <c r="AM435" s="101"/>
      <c r="AN435" s="101"/>
      <c r="AO435" s="101"/>
      <c r="AP435" s="101"/>
      <c r="AQ435" s="101"/>
      <c r="AR435" s="100"/>
      <c r="AS435" s="100"/>
      <c r="AT435" s="100"/>
      <c r="AU435" s="100"/>
      <c r="AV435" s="100"/>
      <c r="AW435" s="100"/>
      <c r="AX435" s="100"/>
      <c r="AY435" s="100"/>
      <c r="AZ435" s="100"/>
      <c r="BA435" s="100"/>
      <c r="BB435" s="100"/>
      <c r="BC435" s="100"/>
    </row>
    <row r="436" spans="17:55" x14ac:dyDescent="0.35">
      <c r="Q436" s="100"/>
      <c r="R436" s="100"/>
      <c r="S436" s="100"/>
      <c r="T436" s="100"/>
      <c r="U436" s="100"/>
      <c r="V436" s="100"/>
      <c r="W436" s="100"/>
      <c r="X436" s="100"/>
      <c r="Y436" s="100"/>
      <c r="Z436" s="100"/>
      <c r="AA436" s="100"/>
      <c r="AB436" s="100"/>
      <c r="AC436" s="100"/>
      <c r="AD436" s="100"/>
      <c r="AE436" s="100"/>
      <c r="AF436" s="101"/>
      <c r="AG436" s="101"/>
      <c r="AH436" s="101"/>
      <c r="AI436" s="101"/>
      <c r="AJ436" s="101"/>
      <c r="AK436" s="101"/>
      <c r="AL436" s="101"/>
      <c r="AM436" s="101"/>
      <c r="AN436" s="101"/>
      <c r="AO436" s="101"/>
      <c r="AP436" s="101"/>
      <c r="AQ436" s="101"/>
      <c r="AR436" s="100"/>
      <c r="AS436" s="100"/>
      <c r="AT436" s="100"/>
      <c r="AU436" s="100"/>
      <c r="AV436" s="100"/>
      <c r="AW436" s="100"/>
      <c r="AX436" s="100"/>
      <c r="AY436" s="100"/>
      <c r="AZ436" s="100"/>
      <c r="BA436" s="100"/>
      <c r="BB436" s="100"/>
      <c r="BC436" s="100"/>
    </row>
    <row r="437" spans="17:55" x14ac:dyDescent="0.35">
      <c r="Q437" s="100"/>
      <c r="R437" s="100"/>
      <c r="S437" s="100"/>
      <c r="T437" s="100"/>
      <c r="U437" s="100"/>
      <c r="V437" s="100"/>
      <c r="W437" s="100"/>
      <c r="X437" s="100"/>
      <c r="Y437" s="100"/>
      <c r="Z437" s="100"/>
      <c r="AA437" s="100"/>
      <c r="AB437" s="100"/>
      <c r="AC437" s="100"/>
      <c r="AD437" s="100"/>
      <c r="AE437" s="100"/>
      <c r="AF437" s="101"/>
      <c r="AG437" s="101"/>
      <c r="AH437" s="101"/>
      <c r="AI437" s="101"/>
      <c r="AJ437" s="101"/>
      <c r="AK437" s="101"/>
      <c r="AL437" s="101"/>
      <c r="AM437" s="101"/>
      <c r="AN437" s="101"/>
      <c r="AO437" s="101"/>
      <c r="AP437" s="101"/>
      <c r="AQ437" s="101"/>
      <c r="AR437" s="100"/>
      <c r="AS437" s="100"/>
      <c r="AT437" s="100"/>
      <c r="AU437" s="100"/>
      <c r="AV437" s="100"/>
      <c r="AW437" s="100"/>
      <c r="AX437" s="100"/>
      <c r="AY437" s="100"/>
      <c r="AZ437" s="100"/>
      <c r="BA437" s="100"/>
      <c r="BB437" s="100"/>
      <c r="BC437" s="100"/>
    </row>
    <row r="438" spans="17:55" x14ac:dyDescent="0.35">
      <c r="Q438" s="100"/>
      <c r="R438" s="100"/>
      <c r="S438" s="100"/>
      <c r="T438" s="100"/>
      <c r="U438" s="100"/>
      <c r="V438" s="100"/>
      <c r="W438" s="100"/>
      <c r="X438" s="100"/>
      <c r="Y438" s="100"/>
      <c r="Z438" s="100"/>
      <c r="AA438" s="100"/>
      <c r="AB438" s="100"/>
      <c r="AC438" s="100"/>
      <c r="AD438" s="100"/>
      <c r="AE438" s="100"/>
      <c r="AF438" s="101"/>
      <c r="AG438" s="101"/>
      <c r="AH438" s="101"/>
      <c r="AI438" s="101"/>
      <c r="AJ438" s="101"/>
      <c r="AK438" s="101"/>
      <c r="AL438" s="101"/>
      <c r="AM438" s="101"/>
      <c r="AN438" s="101"/>
      <c r="AO438" s="101"/>
      <c r="AP438" s="101"/>
      <c r="AQ438" s="101"/>
      <c r="AR438" s="100"/>
      <c r="AS438" s="100"/>
      <c r="AT438" s="100"/>
      <c r="AU438" s="100"/>
      <c r="AV438" s="100"/>
      <c r="AW438" s="100"/>
      <c r="AX438" s="100"/>
      <c r="AY438" s="100"/>
      <c r="AZ438" s="100"/>
      <c r="BA438" s="100"/>
      <c r="BB438" s="100"/>
      <c r="BC438" s="100"/>
    </row>
    <row r="439" spans="17:55" x14ac:dyDescent="0.35">
      <c r="Q439" s="100"/>
      <c r="R439" s="100"/>
      <c r="S439" s="100"/>
      <c r="T439" s="100"/>
      <c r="U439" s="100"/>
      <c r="V439" s="100"/>
      <c r="W439" s="100"/>
      <c r="X439" s="100"/>
      <c r="Y439" s="100"/>
      <c r="Z439" s="100"/>
      <c r="AA439" s="100"/>
      <c r="AB439" s="100"/>
      <c r="AC439" s="100"/>
      <c r="AD439" s="100"/>
      <c r="AE439" s="100"/>
      <c r="AF439" s="101"/>
      <c r="AG439" s="101"/>
      <c r="AH439" s="101"/>
      <c r="AI439" s="101"/>
      <c r="AJ439" s="101"/>
      <c r="AK439" s="101"/>
      <c r="AL439" s="101"/>
      <c r="AM439" s="101"/>
      <c r="AN439" s="101"/>
      <c r="AO439" s="101"/>
      <c r="AP439" s="101"/>
      <c r="AQ439" s="101"/>
      <c r="AR439" s="100"/>
      <c r="AS439" s="100"/>
      <c r="AT439" s="100"/>
      <c r="AU439" s="100"/>
      <c r="AV439" s="100"/>
      <c r="AW439" s="100"/>
      <c r="AX439" s="100"/>
      <c r="AY439" s="100"/>
      <c r="AZ439" s="100"/>
      <c r="BA439" s="100"/>
      <c r="BB439" s="100"/>
      <c r="BC439" s="100"/>
    </row>
    <row r="440" spans="17:55" x14ac:dyDescent="0.35">
      <c r="Q440" s="100"/>
      <c r="R440" s="100"/>
      <c r="S440" s="100"/>
      <c r="T440" s="100"/>
      <c r="U440" s="100"/>
      <c r="V440" s="100"/>
      <c r="W440" s="100"/>
      <c r="X440" s="100"/>
      <c r="Y440" s="100"/>
      <c r="Z440" s="100"/>
      <c r="AA440" s="100"/>
      <c r="AB440" s="100"/>
      <c r="AC440" s="100"/>
      <c r="AD440" s="100"/>
      <c r="AE440" s="100"/>
      <c r="AF440" s="101"/>
      <c r="AG440" s="101"/>
      <c r="AH440" s="101"/>
      <c r="AI440" s="101"/>
      <c r="AJ440" s="101"/>
      <c r="AK440" s="101"/>
      <c r="AL440" s="101"/>
      <c r="AM440" s="101"/>
      <c r="AN440" s="101"/>
      <c r="AO440" s="101"/>
      <c r="AP440" s="101"/>
      <c r="AQ440" s="101"/>
      <c r="AR440" s="100"/>
      <c r="AS440" s="100"/>
      <c r="AT440" s="100"/>
      <c r="AU440" s="100"/>
      <c r="AV440" s="100"/>
      <c r="AW440" s="100"/>
      <c r="AX440" s="100"/>
      <c r="AY440" s="100"/>
      <c r="AZ440" s="100"/>
      <c r="BA440" s="100"/>
      <c r="BB440" s="100"/>
      <c r="BC440" s="100"/>
    </row>
    <row r="441" spans="17:55" x14ac:dyDescent="0.35">
      <c r="Q441" s="100"/>
      <c r="R441" s="100"/>
      <c r="S441" s="100"/>
      <c r="T441" s="100"/>
      <c r="U441" s="100"/>
      <c r="V441" s="100"/>
      <c r="W441" s="100"/>
      <c r="X441" s="100"/>
      <c r="Y441" s="100"/>
      <c r="Z441" s="100"/>
      <c r="AA441" s="100"/>
      <c r="AB441" s="100"/>
      <c r="AC441" s="100"/>
      <c r="AD441" s="100"/>
      <c r="AE441" s="100"/>
      <c r="AF441" s="101"/>
      <c r="AG441" s="101"/>
      <c r="AH441" s="101"/>
      <c r="AI441" s="101"/>
      <c r="AJ441" s="101"/>
      <c r="AK441" s="101"/>
      <c r="AL441" s="101"/>
      <c r="AM441" s="101"/>
      <c r="AN441" s="101"/>
      <c r="AO441" s="101"/>
      <c r="AP441" s="101"/>
      <c r="AQ441" s="101"/>
      <c r="AR441" s="100"/>
      <c r="AS441" s="100"/>
      <c r="AT441" s="100"/>
      <c r="AU441" s="100"/>
      <c r="AV441" s="100"/>
      <c r="AW441" s="100"/>
      <c r="AX441" s="100"/>
      <c r="AY441" s="100"/>
      <c r="AZ441" s="100"/>
      <c r="BA441" s="100"/>
      <c r="BB441" s="100"/>
      <c r="BC441" s="100"/>
    </row>
    <row r="442" spans="17:55" x14ac:dyDescent="0.35">
      <c r="Q442" s="100"/>
      <c r="R442" s="100"/>
      <c r="S442" s="100"/>
      <c r="T442" s="100"/>
      <c r="U442" s="100"/>
      <c r="V442" s="100"/>
      <c r="W442" s="100"/>
      <c r="X442" s="100"/>
      <c r="Y442" s="100"/>
      <c r="Z442" s="100"/>
      <c r="AA442" s="100"/>
      <c r="AB442" s="100"/>
      <c r="AC442" s="100"/>
      <c r="AD442" s="100"/>
      <c r="AE442" s="100"/>
      <c r="AF442" s="101"/>
      <c r="AG442" s="101"/>
      <c r="AH442" s="101"/>
      <c r="AI442" s="101"/>
      <c r="AJ442" s="101"/>
      <c r="AK442" s="101"/>
      <c r="AL442" s="101"/>
      <c r="AM442" s="101"/>
      <c r="AN442" s="101"/>
      <c r="AO442" s="101"/>
      <c r="AP442" s="101"/>
      <c r="AQ442" s="101"/>
      <c r="AR442" s="100"/>
      <c r="AS442" s="100"/>
      <c r="AT442" s="100"/>
      <c r="AU442" s="100"/>
      <c r="AV442" s="100"/>
      <c r="AW442" s="100"/>
      <c r="AX442" s="100"/>
      <c r="AY442" s="100"/>
      <c r="AZ442" s="100"/>
      <c r="BA442" s="100"/>
      <c r="BB442" s="100"/>
      <c r="BC442" s="100"/>
    </row>
    <row r="443" spans="17:55" x14ac:dyDescent="0.35">
      <c r="Q443" s="100"/>
      <c r="R443" s="100"/>
      <c r="S443" s="100"/>
      <c r="T443" s="100"/>
      <c r="U443" s="100"/>
      <c r="V443" s="100"/>
      <c r="W443" s="100"/>
      <c r="X443" s="100"/>
      <c r="Y443" s="100"/>
      <c r="Z443" s="100"/>
      <c r="AA443" s="100"/>
      <c r="AB443" s="100"/>
      <c r="AC443" s="100"/>
      <c r="AD443" s="100"/>
      <c r="AE443" s="100"/>
      <c r="AF443" s="101"/>
      <c r="AG443" s="101"/>
      <c r="AH443" s="101"/>
      <c r="AI443" s="101"/>
      <c r="AJ443" s="101"/>
      <c r="AK443" s="101"/>
      <c r="AL443" s="101"/>
      <c r="AM443" s="101"/>
      <c r="AN443" s="101"/>
      <c r="AO443" s="101"/>
      <c r="AP443" s="101"/>
      <c r="AQ443" s="101"/>
      <c r="AR443" s="100"/>
      <c r="AS443" s="100"/>
      <c r="AT443" s="100"/>
      <c r="AU443" s="100"/>
      <c r="AV443" s="100"/>
      <c r="AW443" s="100"/>
      <c r="AX443" s="100"/>
      <c r="AY443" s="100"/>
      <c r="AZ443" s="100"/>
      <c r="BA443" s="100"/>
      <c r="BB443" s="100"/>
      <c r="BC443" s="100"/>
    </row>
    <row r="444" spans="17:55" x14ac:dyDescent="0.35">
      <c r="Q444" s="100"/>
      <c r="R444" s="100"/>
      <c r="S444" s="100"/>
      <c r="T444" s="100"/>
      <c r="U444" s="100"/>
      <c r="V444" s="100"/>
      <c r="W444" s="100"/>
      <c r="X444" s="100"/>
      <c r="Y444" s="100"/>
      <c r="Z444" s="100"/>
      <c r="AA444" s="100"/>
      <c r="AB444" s="100"/>
      <c r="AC444" s="100"/>
      <c r="AD444" s="100"/>
      <c r="AE444" s="100"/>
      <c r="AF444" s="101"/>
      <c r="AG444" s="101"/>
      <c r="AH444" s="101"/>
      <c r="AI444" s="101"/>
      <c r="AJ444" s="101"/>
      <c r="AK444" s="101"/>
      <c r="AL444" s="101"/>
      <c r="AM444" s="101"/>
      <c r="AN444" s="101"/>
      <c r="AO444" s="101"/>
      <c r="AP444" s="101"/>
      <c r="AQ444" s="101"/>
      <c r="AR444" s="100"/>
      <c r="AS444" s="100"/>
      <c r="AT444" s="100"/>
      <c r="AU444" s="100"/>
      <c r="AV444" s="100"/>
      <c r="AW444" s="100"/>
      <c r="AX444" s="100"/>
      <c r="AY444" s="100"/>
      <c r="AZ444" s="100"/>
      <c r="BA444" s="100"/>
      <c r="BB444" s="100"/>
      <c r="BC444" s="100"/>
    </row>
    <row r="445" spans="17:55" x14ac:dyDescent="0.35">
      <c r="Q445" s="100"/>
      <c r="R445" s="100"/>
      <c r="S445" s="100"/>
      <c r="T445" s="100"/>
      <c r="U445" s="100"/>
      <c r="V445" s="100"/>
      <c r="W445" s="100"/>
      <c r="X445" s="100"/>
      <c r="Y445" s="100"/>
      <c r="Z445" s="100"/>
      <c r="AA445" s="100"/>
      <c r="AB445" s="100"/>
      <c r="AC445" s="100"/>
      <c r="AD445" s="100"/>
      <c r="AE445" s="100"/>
      <c r="AF445" s="101"/>
      <c r="AG445" s="101"/>
      <c r="AH445" s="101"/>
      <c r="AI445" s="101"/>
      <c r="AJ445" s="101"/>
      <c r="AK445" s="101"/>
      <c r="AL445" s="101"/>
      <c r="AM445" s="101"/>
      <c r="AN445" s="101"/>
      <c r="AO445" s="101"/>
      <c r="AP445" s="101"/>
      <c r="AQ445" s="101"/>
      <c r="AR445" s="100"/>
      <c r="AS445" s="100"/>
      <c r="AT445" s="100"/>
      <c r="AU445" s="100"/>
      <c r="AV445" s="100"/>
      <c r="AW445" s="100"/>
      <c r="AX445" s="100"/>
      <c r="AY445" s="100"/>
      <c r="AZ445" s="100"/>
      <c r="BA445" s="100"/>
      <c r="BB445" s="100"/>
      <c r="BC445" s="100"/>
    </row>
    <row r="446" spans="17:55" x14ac:dyDescent="0.35">
      <c r="Q446" s="100"/>
      <c r="R446" s="100"/>
      <c r="S446" s="100"/>
      <c r="T446" s="100"/>
      <c r="U446" s="100"/>
      <c r="V446" s="100"/>
      <c r="W446" s="100"/>
      <c r="X446" s="100"/>
      <c r="Y446" s="100"/>
      <c r="Z446" s="100"/>
      <c r="AA446" s="100"/>
      <c r="AB446" s="100"/>
      <c r="AC446" s="100"/>
      <c r="AD446" s="100"/>
      <c r="AE446" s="100"/>
      <c r="AF446" s="101"/>
      <c r="AG446" s="101"/>
      <c r="AH446" s="101"/>
      <c r="AI446" s="101"/>
      <c r="AJ446" s="101"/>
      <c r="AK446" s="101"/>
      <c r="AL446" s="101"/>
      <c r="AM446" s="101"/>
      <c r="AN446" s="101"/>
      <c r="AO446" s="101"/>
      <c r="AP446" s="101"/>
      <c r="AQ446" s="101"/>
      <c r="AR446" s="100"/>
      <c r="AS446" s="100"/>
      <c r="AT446" s="100"/>
      <c r="AU446" s="100"/>
      <c r="AV446" s="100"/>
      <c r="AW446" s="100"/>
      <c r="AX446" s="100"/>
      <c r="AY446" s="100"/>
      <c r="AZ446" s="100"/>
      <c r="BA446" s="100"/>
      <c r="BB446" s="100"/>
      <c r="BC446" s="100"/>
    </row>
    <row r="447" spans="17:55" x14ac:dyDescent="0.35">
      <c r="Q447" s="100"/>
      <c r="R447" s="100"/>
      <c r="S447" s="100"/>
      <c r="T447" s="100"/>
      <c r="U447" s="100"/>
      <c r="V447" s="100"/>
      <c r="W447" s="100"/>
      <c r="X447" s="100"/>
      <c r="Y447" s="100"/>
      <c r="Z447" s="100"/>
      <c r="AA447" s="100"/>
      <c r="AB447" s="100"/>
      <c r="AC447" s="100"/>
      <c r="AD447" s="100"/>
      <c r="AE447" s="100"/>
      <c r="AF447" s="101"/>
      <c r="AG447" s="101"/>
      <c r="AH447" s="101"/>
      <c r="AI447" s="101"/>
      <c r="AJ447" s="101"/>
      <c r="AK447" s="101"/>
      <c r="AL447" s="101"/>
      <c r="AM447" s="101"/>
      <c r="AN447" s="101"/>
      <c r="AO447" s="101"/>
      <c r="AP447" s="101"/>
      <c r="AQ447" s="101"/>
      <c r="AR447" s="100"/>
      <c r="AS447" s="100"/>
      <c r="AT447" s="100"/>
      <c r="AU447" s="100"/>
      <c r="AV447" s="100"/>
      <c r="AW447" s="100"/>
      <c r="AX447" s="100"/>
      <c r="AY447" s="100"/>
      <c r="AZ447" s="100"/>
      <c r="BA447" s="100"/>
      <c r="BB447" s="100"/>
      <c r="BC447" s="100"/>
    </row>
    <row r="448" spans="17:55" x14ac:dyDescent="0.35">
      <c r="Q448" s="100"/>
      <c r="R448" s="100"/>
      <c r="S448" s="100"/>
      <c r="T448" s="100"/>
      <c r="U448" s="100"/>
      <c r="V448" s="100"/>
      <c r="W448" s="100"/>
      <c r="X448" s="100"/>
      <c r="Y448" s="100"/>
      <c r="Z448" s="100"/>
      <c r="AA448" s="100"/>
      <c r="AB448" s="100"/>
      <c r="AC448" s="100"/>
      <c r="AD448" s="100"/>
      <c r="AE448" s="100"/>
      <c r="AF448" s="101"/>
      <c r="AG448" s="101"/>
      <c r="AH448" s="101"/>
      <c r="AI448" s="101"/>
      <c r="AJ448" s="101"/>
      <c r="AK448" s="101"/>
      <c r="AL448" s="101"/>
      <c r="AM448" s="101"/>
      <c r="AN448" s="101"/>
      <c r="AO448" s="101"/>
      <c r="AP448" s="101"/>
      <c r="AQ448" s="101"/>
      <c r="AR448" s="100"/>
      <c r="AS448" s="100"/>
      <c r="AT448" s="100"/>
      <c r="AU448" s="100"/>
      <c r="AV448" s="100"/>
      <c r="AW448" s="100"/>
      <c r="AX448" s="100"/>
      <c r="AY448" s="100"/>
      <c r="AZ448" s="100"/>
      <c r="BA448" s="100"/>
      <c r="BB448" s="100"/>
      <c r="BC448" s="100"/>
    </row>
    <row r="449" spans="17:55" x14ac:dyDescent="0.35">
      <c r="Q449" s="100"/>
      <c r="R449" s="100"/>
      <c r="S449" s="100"/>
      <c r="T449" s="100"/>
      <c r="U449" s="100"/>
      <c r="V449" s="100"/>
      <c r="W449" s="100"/>
      <c r="X449" s="100"/>
      <c r="Y449" s="100"/>
      <c r="Z449" s="100"/>
      <c r="AA449" s="100"/>
      <c r="AB449" s="100"/>
      <c r="AC449" s="100"/>
      <c r="AD449" s="100"/>
      <c r="AE449" s="100"/>
      <c r="AF449" s="101"/>
      <c r="AG449" s="101"/>
      <c r="AH449" s="101"/>
      <c r="AI449" s="101"/>
      <c r="AJ449" s="101"/>
      <c r="AK449" s="101"/>
      <c r="AL449" s="101"/>
      <c r="AM449" s="101"/>
      <c r="AN449" s="101"/>
      <c r="AO449" s="101"/>
      <c r="AP449" s="101"/>
      <c r="AQ449" s="101"/>
      <c r="AR449" s="100"/>
      <c r="AS449" s="100"/>
      <c r="AT449" s="100"/>
      <c r="AU449" s="100"/>
      <c r="AV449" s="100"/>
      <c r="AW449" s="100"/>
      <c r="AX449" s="100"/>
      <c r="AY449" s="100"/>
      <c r="AZ449" s="100"/>
      <c r="BA449" s="100"/>
      <c r="BB449" s="100"/>
      <c r="BC449" s="100"/>
    </row>
    <row r="450" spans="17:55" x14ac:dyDescent="0.35">
      <c r="Q450" s="100"/>
      <c r="R450" s="100"/>
      <c r="S450" s="100"/>
      <c r="T450" s="100"/>
      <c r="U450" s="100"/>
      <c r="V450" s="100"/>
      <c r="W450" s="100"/>
      <c r="X450" s="100"/>
      <c r="Y450" s="100"/>
      <c r="Z450" s="100"/>
      <c r="AA450" s="100"/>
      <c r="AB450" s="100"/>
      <c r="AC450" s="100"/>
      <c r="AD450" s="100"/>
      <c r="AE450" s="100"/>
      <c r="AF450" s="101"/>
      <c r="AG450" s="101"/>
      <c r="AH450" s="101"/>
      <c r="AI450" s="101"/>
      <c r="AJ450" s="101"/>
      <c r="AK450" s="101"/>
      <c r="AL450" s="101"/>
      <c r="AM450" s="101"/>
      <c r="AN450" s="101"/>
      <c r="AO450" s="101"/>
      <c r="AP450" s="101"/>
      <c r="AQ450" s="101"/>
      <c r="AR450" s="100"/>
      <c r="AS450" s="100"/>
      <c r="AT450" s="100"/>
      <c r="AU450" s="100"/>
      <c r="AV450" s="100"/>
      <c r="AW450" s="100"/>
      <c r="AX450" s="100"/>
      <c r="AY450" s="100"/>
      <c r="AZ450" s="100"/>
      <c r="BA450" s="100"/>
      <c r="BB450" s="100"/>
      <c r="BC450" s="100"/>
    </row>
    <row r="451" spans="17:55" x14ac:dyDescent="0.35">
      <c r="Q451" s="100"/>
      <c r="R451" s="100"/>
      <c r="S451" s="100"/>
      <c r="T451" s="100"/>
      <c r="U451" s="100"/>
      <c r="V451" s="100"/>
      <c r="W451" s="100"/>
      <c r="X451" s="100"/>
      <c r="Y451" s="100"/>
      <c r="Z451" s="100"/>
      <c r="AA451" s="100"/>
      <c r="AB451" s="100"/>
      <c r="AC451" s="100"/>
      <c r="AD451" s="100"/>
      <c r="AE451" s="100"/>
      <c r="AF451" s="101"/>
      <c r="AG451" s="101"/>
      <c r="AH451" s="101"/>
      <c r="AI451" s="101"/>
      <c r="AJ451" s="101"/>
      <c r="AK451" s="101"/>
      <c r="AL451" s="101"/>
      <c r="AM451" s="101"/>
      <c r="AN451" s="101"/>
      <c r="AO451" s="101"/>
      <c r="AP451" s="101"/>
      <c r="AQ451" s="101"/>
      <c r="AR451" s="100"/>
      <c r="AS451" s="100"/>
      <c r="AT451" s="100"/>
      <c r="AU451" s="100"/>
      <c r="AV451" s="100"/>
      <c r="AW451" s="100"/>
      <c r="AX451" s="100"/>
      <c r="AY451" s="100"/>
      <c r="AZ451" s="100"/>
      <c r="BA451" s="100"/>
      <c r="BB451" s="100"/>
      <c r="BC451" s="100"/>
    </row>
    <row r="452" spans="17:55" x14ac:dyDescent="0.35">
      <c r="Q452" s="100"/>
      <c r="R452" s="100"/>
      <c r="S452" s="100"/>
      <c r="T452" s="100"/>
      <c r="U452" s="100"/>
      <c r="V452" s="100"/>
      <c r="W452" s="100"/>
      <c r="X452" s="100"/>
      <c r="Y452" s="100"/>
      <c r="Z452" s="100"/>
      <c r="AA452" s="100"/>
      <c r="AB452" s="100"/>
      <c r="AC452" s="100"/>
      <c r="AD452" s="100"/>
      <c r="AE452" s="100"/>
      <c r="AF452" s="101"/>
      <c r="AG452" s="101"/>
      <c r="AH452" s="101"/>
      <c r="AI452" s="101"/>
      <c r="AJ452" s="101"/>
      <c r="AK452" s="101"/>
      <c r="AL452" s="101"/>
      <c r="AM452" s="101"/>
      <c r="AN452" s="101"/>
      <c r="AO452" s="101"/>
      <c r="AP452" s="101"/>
      <c r="AQ452" s="101"/>
      <c r="AR452" s="100"/>
      <c r="AS452" s="100"/>
      <c r="AT452" s="100"/>
      <c r="AU452" s="100"/>
      <c r="AV452" s="100"/>
      <c r="AW452" s="100"/>
      <c r="AX452" s="100"/>
      <c r="AY452" s="100"/>
      <c r="AZ452" s="100"/>
      <c r="BA452" s="100"/>
      <c r="BB452" s="100"/>
      <c r="BC452" s="100"/>
    </row>
    <row r="453" spans="17:55" x14ac:dyDescent="0.35">
      <c r="Q453" s="100"/>
      <c r="R453" s="100"/>
      <c r="S453" s="100"/>
      <c r="T453" s="100"/>
      <c r="U453" s="100"/>
      <c r="V453" s="100"/>
      <c r="W453" s="100"/>
      <c r="X453" s="100"/>
      <c r="Y453" s="100"/>
      <c r="Z453" s="100"/>
      <c r="AA453" s="100"/>
      <c r="AB453" s="100"/>
      <c r="AC453" s="100"/>
      <c r="AD453" s="100"/>
      <c r="AE453" s="100"/>
      <c r="AF453" s="101"/>
      <c r="AG453" s="101"/>
      <c r="AH453" s="101"/>
      <c r="AI453" s="101"/>
      <c r="AJ453" s="101"/>
      <c r="AK453" s="101"/>
      <c r="AL453" s="101"/>
      <c r="AM453" s="101"/>
      <c r="AN453" s="101"/>
      <c r="AO453" s="101"/>
      <c r="AP453" s="101"/>
      <c r="AQ453" s="101"/>
      <c r="AR453" s="100"/>
      <c r="AS453" s="100"/>
      <c r="AT453" s="100"/>
      <c r="AU453" s="100"/>
      <c r="AV453" s="100"/>
      <c r="AW453" s="100"/>
      <c r="AX453" s="100"/>
      <c r="AY453" s="100"/>
      <c r="AZ453" s="100"/>
      <c r="BA453" s="100"/>
      <c r="BB453" s="100"/>
      <c r="BC453" s="100"/>
    </row>
    <row r="454" spans="17:55" x14ac:dyDescent="0.35">
      <c r="Q454" s="100"/>
      <c r="R454" s="100"/>
      <c r="S454" s="100"/>
      <c r="T454" s="100"/>
      <c r="U454" s="100"/>
      <c r="V454" s="100"/>
      <c r="W454" s="100"/>
      <c r="X454" s="100"/>
      <c r="Y454" s="100"/>
      <c r="Z454" s="100"/>
      <c r="AA454" s="100"/>
      <c r="AB454" s="100"/>
      <c r="AC454" s="100"/>
      <c r="AD454" s="100"/>
      <c r="AE454" s="100"/>
      <c r="AF454" s="101"/>
      <c r="AG454" s="101"/>
      <c r="AH454" s="101"/>
      <c r="AI454" s="101"/>
      <c r="AJ454" s="101"/>
      <c r="AK454" s="101"/>
      <c r="AL454" s="101"/>
      <c r="AM454" s="101"/>
      <c r="AN454" s="101"/>
      <c r="AO454" s="101"/>
      <c r="AP454" s="101"/>
      <c r="AQ454" s="101"/>
      <c r="AR454" s="100"/>
      <c r="AS454" s="100"/>
      <c r="AT454" s="100"/>
      <c r="AU454" s="100"/>
      <c r="AV454" s="100"/>
      <c r="AW454" s="100"/>
      <c r="AX454" s="100"/>
      <c r="AY454" s="100"/>
      <c r="AZ454" s="100"/>
      <c r="BA454" s="100"/>
      <c r="BB454" s="100"/>
      <c r="BC454" s="100"/>
    </row>
    <row r="455" spans="17:55" x14ac:dyDescent="0.35">
      <c r="Q455" s="100"/>
      <c r="R455" s="100"/>
      <c r="S455" s="100"/>
      <c r="T455" s="100"/>
      <c r="U455" s="100"/>
      <c r="V455" s="100"/>
      <c r="W455" s="100"/>
      <c r="X455" s="100"/>
      <c r="Y455" s="100"/>
      <c r="Z455" s="100"/>
      <c r="AA455" s="100"/>
      <c r="AB455" s="100"/>
      <c r="AC455" s="100"/>
      <c r="AD455" s="100"/>
      <c r="AE455" s="100"/>
      <c r="AF455" s="101"/>
      <c r="AG455" s="101"/>
      <c r="AH455" s="101"/>
      <c r="AI455" s="101"/>
      <c r="AJ455" s="101"/>
      <c r="AK455" s="101"/>
      <c r="AL455" s="101"/>
      <c r="AM455" s="101"/>
      <c r="AN455" s="101"/>
      <c r="AO455" s="101"/>
      <c r="AP455" s="101"/>
      <c r="AQ455" s="101"/>
      <c r="AR455" s="100"/>
      <c r="AS455" s="100"/>
      <c r="AT455" s="100"/>
      <c r="AU455" s="100"/>
      <c r="AV455" s="100"/>
      <c r="AW455" s="100"/>
      <c r="AX455" s="100"/>
      <c r="AY455" s="100"/>
      <c r="AZ455" s="100"/>
      <c r="BA455" s="100"/>
      <c r="BB455" s="100"/>
      <c r="BC455" s="100"/>
    </row>
    <row r="456" spans="17:55" x14ac:dyDescent="0.35">
      <c r="Q456" s="100"/>
      <c r="R456" s="100"/>
      <c r="S456" s="100"/>
      <c r="T456" s="100"/>
      <c r="U456" s="100"/>
      <c r="V456" s="100"/>
      <c r="W456" s="100"/>
      <c r="X456" s="100"/>
      <c r="Y456" s="100"/>
      <c r="Z456" s="100"/>
      <c r="AA456" s="100"/>
      <c r="AB456" s="100"/>
      <c r="AC456" s="100"/>
      <c r="AD456" s="100"/>
      <c r="AE456" s="100"/>
      <c r="AF456" s="101"/>
      <c r="AG456" s="101"/>
      <c r="AH456" s="101"/>
      <c r="AI456" s="101"/>
      <c r="AJ456" s="101"/>
      <c r="AK456" s="101"/>
      <c r="AL456" s="101"/>
      <c r="AM456" s="101"/>
      <c r="AN456" s="101"/>
      <c r="AO456" s="101"/>
      <c r="AP456" s="101"/>
      <c r="AQ456" s="101"/>
      <c r="AR456" s="100"/>
      <c r="AS456" s="100"/>
      <c r="AT456" s="100"/>
      <c r="AU456" s="100"/>
      <c r="AV456" s="100"/>
      <c r="AW456" s="100"/>
      <c r="AX456" s="100"/>
      <c r="AY456" s="100"/>
      <c r="AZ456" s="100"/>
      <c r="BA456" s="100"/>
      <c r="BB456" s="100"/>
      <c r="BC456" s="100"/>
    </row>
    <row r="457" spans="17:55" x14ac:dyDescent="0.35">
      <c r="Q457" s="100"/>
      <c r="R457" s="100"/>
      <c r="S457" s="100"/>
      <c r="T457" s="100"/>
      <c r="U457" s="100"/>
      <c r="V457" s="100"/>
      <c r="W457" s="100"/>
      <c r="X457" s="100"/>
      <c r="Y457" s="100"/>
      <c r="Z457" s="100"/>
      <c r="AA457" s="100"/>
      <c r="AB457" s="100"/>
      <c r="AC457" s="100"/>
      <c r="AD457" s="100"/>
      <c r="AE457" s="100"/>
      <c r="AF457" s="101"/>
      <c r="AG457" s="101"/>
      <c r="AH457" s="101"/>
      <c r="AI457" s="101"/>
      <c r="AJ457" s="101"/>
      <c r="AK457" s="101"/>
      <c r="AL457" s="101"/>
      <c r="AM457" s="101"/>
      <c r="AN457" s="101"/>
      <c r="AO457" s="101"/>
      <c r="AP457" s="101"/>
      <c r="AQ457" s="101"/>
      <c r="AR457" s="100"/>
      <c r="AS457" s="100"/>
      <c r="AT457" s="100"/>
      <c r="AU457" s="100"/>
      <c r="AV457" s="100"/>
      <c r="AW457" s="100"/>
      <c r="AX457" s="100"/>
      <c r="AY457" s="100"/>
      <c r="AZ457" s="100"/>
      <c r="BA457" s="100"/>
      <c r="BB457" s="100"/>
      <c r="BC457" s="100"/>
    </row>
    <row r="458" spans="17:55" x14ac:dyDescent="0.35">
      <c r="Q458" s="100"/>
      <c r="R458" s="100"/>
      <c r="S458" s="100"/>
      <c r="T458" s="100"/>
      <c r="U458" s="100"/>
      <c r="V458" s="100"/>
      <c r="W458" s="100"/>
      <c r="X458" s="100"/>
      <c r="Y458" s="100"/>
      <c r="Z458" s="100"/>
      <c r="AA458" s="100"/>
      <c r="AB458" s="100"/>
      <c r="AC458" s="100"/>
      <c r="AD458" s="100"/>
      <c r="AE458" s="100"/>
      <c r="AF458" s="101"/>
      <c r="AG458" s="101"/>
      <c r="AH458" s="101"/>
      <c r="AI458" s="101"/>
      <c r="AJ458" s="101"/>
      <c r="AK458" s="101"/>
      <c r="AL458" s="101"/>
      <c r="AM458" s="101"/>
      <c r="AN458" s="101"/>
      <c r="AO458" s="101"/>
      <c r="AP458" s="101"/>
      <c r="AQ458" s="101"/>
      <c r="AR458" s="100"/>
      <c r="AS458" s="100"/>
      <c r="AT458" s="100"/>
      <c r="AU458" s="100"/>
      <c r="AV458" s="100"/>
      <c r="AW458" s="100"/>
      <c r="AX458" s="100"/>
      <c r="AY458" s="100"/>
      <c r="AZ458" s="100"/>
      <c r="BA458" s="100"/>
      <c r="BB458" s="100"/>
      <c r="BC458" s="100"/>
    </row>
    <row r="459" spans="17:55" x14ac:dyDescent="0.35">
      <c r="Q459" s="100"/>
      <c r="R459" s="100"/>
      <c r="S459" s="100"/>
      <c r="T459" s="100"/>
      <c r="U459" s="100"/>
      <c r="V459" s="100"/>
      <c r="W459" s="100"/>
      <c r="X459" s="100"/>
      <c r="Y459" s="100"/>
      <c r="Z459" s="100"/>
      <c r="AA459" s="100"/>
      <c r="AB459" s="100"/>
      <c r="AC459" s="100"/>
      <c r="AD459" s="100"/>
      <c r="AE459" s="100"/>
      <c r="AF459" s="101"/>
      <c r="AG459" s="101"/>
      <c r="AH459" s="101"/>
      <c r="AI459" s="101"/>
      <c r="AJ459" s="101"/>
      <c r="AK459" s="101"/>
      <c r="AL459" s="101"/>
      <c r="AM459" s="101"/>
      <c r="AN459" s="101"/>
      <c r="AO459" s="101"/>
      <c r="AP459" s="101"/>
      <c r="AQ459" s="101"/>
      <c r="AR459" s="100"/>
      <c r="AS459" s="100"/>
      <c r="AT459" s="100"/>
      <c r="AU459" s="100"/>
      <c r="AV459" s="100"/>
      <c r="AW459" s="100"/>
      <c r="AX459" s="100"/>
      <c r="AY459" s="100"/>
      <c r="AZ459" s="100"/>
      <c r="BA459" s="100"/>
      <c r="BB459" s="100"/>
      <c r="BC459" s="100"/>
    </row>
    <row r="460" spans="17:55" x14ac:dyDescent="0.35">
      <c r="Q460" s="100"/>
      <c r="R460" s="100"/>
      <c r="S460" s="100"/>
      <c r="T460" s="100"/>
      <c r="U460" s="100"/>
      <c r="V460" s="100"/>
      <c r="W460" s="100"/>
      <c r="X460" s="100"/>
      <c r="Y460" s="100"/>
      <c r="Z460" s="100"/>
      <c r="AA460" s="100"/>
      <c r="AB460" s="100"/>
      <c r="AC460" s="100"/>
      <c r="AD460" s="100"/>
      <c r="AE460" s="100"/>
      <c r="AF460" s="101"/>
      <c r="AG460" s="101"/>
      <c r="AH460" s="101"/>
      <c r="AI460" s="101"/>
      <c r="AJ460" s="101"/>
      <c r="AK460" s="101"/>
      <c r="AL460" s="101"/>
      <c r="AM460" s="101"/>
      <c r="AN460" s="101"/>
      <c r="AO460" s="101"/>
      <c r="AP460" s="101"/>
      <c r="AQ460" s="101"/>
      <c r="AR460" s="100"/>
      <c r="AS460" s="100"/>
      <c r="AT460" s="100"/>
      <c r="AU460" s="100"/>
      <c r="AV460" s="100"/>
      <c r="AW460" s="100"/>
      <c r="AX460" s="100"/>
      <c r="AY460" s="100"/>
      <c r="AZ460" s="100"/>
      <c r="BA460" s="100"/>
      <c r="BB460" s="100"/>
      <c r="BC460" s="100"/>
    </row>
    <row r="461" spans="17:55" x14ac:dyDescent="0.35">
      <c r="Q461" s="100"/>
      <c r="R461" s="100"/>
      <c r="S461" s="100"/>
      <c r="T461" s="100"/>
      <c r="U461" s="100"/>
      <c r="V461" s="100"/>
      <c r="W461" s="100"/>
      <c r="X461" s="100"/>
      <c r="Y461" s="100"/>
      <c r="Z461" s="100"/>
      <c r="AA461" s="100"/>
      <c r="AB461" s="100"/>
      <c r="AC461" s="100"/>
      <c r="AD461" s="100"/>
      <c r="AE461" s="100"/>
      <c r="AF461" s="101"/>
      <c r="AG461" s="101"/>
      <c r="AH461" s="101"/>
      <c r="AI461" s="101"/>
      <c r="AJ461" s="101"/>
      <c r="AK461" s="101"/>
      <c r="AL461" s="101"/>
      <c r="AM461" s="101"/>
      <c r="AN461" s="101"/>
      <c r="AO461" s="101"/>
      <c r="AP461" s="101"/>
      <c r="AQ461" s="101"/>
      <c r="AR461" s="100"/>
      <c r="AS461" s="100"/>
      <c r="AT461" s="100"/>
      <c r="AU461" s="100"/>
      <c r="AV461" s="100"/>
      <c r="AW461" s="100"/>
      <c r="AX461" s="100"/>
      <c r="AY461" s="100"/>
      <c r="AZ461" s="100"/>
      <c r="BA461" s="100"/>
      <c r="BB461" s="100"/>
      <c r="BC461" s="100"/>
    </row>
    <row r="462" spans="17:55" x14ac:dyDescent="0.35">
      <c r="Q462" s="100"/>
      <c r="R462" s="100"/>
      <c r="S462" s="100"/>
      <c r="T462" s="100"/>
      <c r="U462" s="100"/>
      <c r="V462" s="100"/>
      <c r="W462" s="100"/>
      <c r="X462" s="100"/>
      <c r="Y462" s="100"/>
      <c r="Z462" s="100"/>
      <c r="AA462" s="100"/>
      <c r="AB462" s="100"/>
      <c r="AC462" s="100"/>
      <c r="AD462" s="100"/>
      <c r="AE462" s="100"/>
      <c r="AF462" s="101"/>
      <c r="AG462" s="101"/>
      <c r="AH462" s="101"/>
      <c r="AI462" s="101"/>
      <c r="AJ462" s="101"/>
      <c r="AK462" s="101"/>
      <c r="AL462" s="101"/>
      <c r="AM462" s="101"/>
      <c r="AN462" s="101"/>
      <c r="AO462" s="101"/>
      <c r="AP462" s="101"/>
      <c r="AQ462" s="101"/>
      <c r="AR462" s="100"/>
      <c r="AS462" s="100"/>
      <c r="AT462" s="100"/>
      <c r="AU462" s="100"/>
      <c r="AV462" s="100"/>
      <c r="AW462" s="100"/>
      <c r="AX462" s="100"/>
      <c r="AY462" s="100"/>
      <c r="AZ462" s="100"/>
      <c r="BA462" s="100"/>
      <c r="BB462" s="100"/>
      <c r="BC462" s="100"/>
    </row>
    <row r="463" spans="17:55" x14ac:dyDescent="0.35">
      <c r="Q463" s="100"/>
      <c r="R463" s="100"/>
      <c r="S463" s="100"/>
      <c r="T463" s="100"/>
      <c r="U463" s="100"/>
      <c r="V463" s="100"/>
      <c r="W463" s="100"/>
      <c r="X463" s="100"/>
      <c r="Y463" s="100"/>
      <c r="Z463" s="100"/>
      <c r="AA463" s="100"/>
      <c r="AB463" s="100"/>
      <c r="AC463" s="100"/>
      <c r="AD463" s="100"/>
      <c r="AE463" s="100"/>
      <c r="AF463" s="101"/>
      <c r="AG463" s="101"/>
      <c r="AH463" s="101"/>
      <c r="AI463" s="101"/>
      <c r="AJ463" s="101"/>
      <c r="AK463" s="101"/>
      <c r="AL463" s="101"/>
      <c r="AM463" s="101"/>
      <c r="AN463" s="101"/>
      <c r="AO463" s="101"/>
      <c r="AP463" s="101"/>
      <c r="AQ463" s="101"/>
      <c r="AR463" s="100"/>
      <c r="AS463" s="100"/>
      <c r="AT463" s="100"/>
      <c r="AU463" s="100"/>
      <c r="AV463" s="100"/>
      <c r="AW463" s="100"/>
      <c r="AX463" s="100"/>
      <c r="AY463" s="100"/>
      <c r="AZ463" s="100"/>
      <c r="BA463" s="100"/>
      <c r="BB463" s="100"/>
      <c r="BC463" s="100"/>
    </row>
    <row r="464" spans="17:55" x14ac:dyDescent="0.35">
      <c r="Q464" s="100"/>
      <c r="R464" s="100"/>
      <c r="S464" s="100"/>
      <c r="T464" s="100"/>
      <c r="U464" s="100"/>
      <c r="V464" s="100"/>
      <c r="W464" s="100"/>
      <c r="X464" s="100"/>
      <c r="Y464" s="100"/>
      <c r="Z464" s="100"/>
      <c r="AA464" s="100"/>
      <c r="AB464" s="100"/>
      <c r="AC464" s="100"/>
      <c r="AD464" s="100"/>
      <c r="AE464" s="100"/>
      <c r="AF464" s="101"/>
      <c r="AG464" s="101"/>
      <c r="AH464" s="101"/>
      <c r="AI464" s="101"/>
      <c r="AJ464" s="101"/>
      <c r="AK464" s="101"/>
      <c r="AL464" s="101"/>
      <c r="AM464" s="101"/>
      <c r="AN464" s="101"/>
      <c r="AO464" s="101"/>
      <c r="AP464" s="101"/>
      <c r="AQ464" s="101"/>
      <c r="AR464" s="100"/>
      <c r="AS464" s="100"/>
      <c r="AT464" s="100"/>
      <c r="AU464" s="100"/>
      <c r="AV464" s="100"/>
      <c r="AW464" s="100"/>
      <c r="AX464" s="100"/>
      <c r="AY464" s="100"/>
      <c r="AZ464" s="100"/>
      <c r="BA464" s="100"/>
      <c r="BB464" s="100"/>
      <c r="BC464" s="100"/>
    </row>
    <row r="465" spans="17:55" x14ac:dyDescent="0.35">
      <c r="Q465" s="100"/>
      <c r="R465" s="100"/>
      <c r="S465" s="100"/>
      <c r="T465" s="100"/>
      <c r="U465" s="100"/>
      <c r="V465" s="100"/>
      <c r="W465" s="100"/>
      <c r="X465" s="100"/>
      <c r="Y465" s="100"/>
      <c r="Z465" s="100"/>
      <c r="AA465" s="100"/>
      <c r="AB465" s="100"/>
      <c r="AC465" s="100"/>
      <c r="AD465" s="100"/>
      <c r="AE465" s="100"/>
      <c r="AF465" s="101"/>
      <c r="AG465" s="101"/>
      <c r="AH465" s="101"/>
      <c r="AI465" s="101"/>
      <c r="AJ465" s="101"/>
      <c r="AK465" s="101"/>
      <c r="AL465" s="101"/>
      <c r="AM465" s="101"/>
      <c r="AN465" s="101"/>
      <c r="AO465" s="101"/>
      <c r="AP465" s="101"/>
      <c r="AQ465" s="101"/>
      <c r="AR465" s="100"/>
      <c r="AS465" s="100"/>
      <c r="AT465" s="100"/>
      <c r="AU465" s="100"/>
      <c r="AV465" s="100"/>
      <c r="AW465" s="100"/>
      <c r="AX465" s="100"/>
      <c r="AY465" s="100"/>
      <c r="AZ465" s="100"/>
      <c r="BA465" s="100"/>
      <c r="BB465" s="100"/>
      <c r="BC465" s="100"/>
    </row>
    <row r="466" spans="17:55" x14ac:dyDescent="0.35">
      <c r="Q466" s="100"/>
      <c r="R466" s="100"/>
      <c r="S466" s="100"/>
      <c r="T466" s="100"/>
      <c r="U466" s="100"/>
      <c r="V466" s="100"/>
      <c r="W466" s="100"/>
      <c r="X466" s="100"/>
      <c r="Y466" s="100"/>
      <c r="Z466" s="100"/>
      <c r="AA466" s="100"/>
      <c r="AB466" s="100"/>
      <c r="AC466" s="100"/>
      <c r="AD466" s="100"/>
      <c r="AE466" s="100"/>
      <c r="AF466" s="101"/>
      <c r="AG466" s="101"/>
      <c r="AH466" s="101"/>
      <c r="AI466" s="101"/>
      <c r="AJ466" s="101"/>
      <c r="AK466" s="101"/>
      <c r="AL466" s="101"/>
      <c r="AM466" s="101"/>
      <c r="AN466" s="101"/>
      <c r="AO466" s="101"/>
      <c r="AP466" s="101"/>
      <c r="AQ466" s="101"/>
      <c r="AR466" s="100"/>
      <c r="AS466" s="100"/>
      <c r="AT466" s="100"/>
      <c r="AU466" s="100"/>
      <c r="AV466" s="100"/>
      <c r="AW466" s="100"/>
      <c r="AX466" s="100"/>
      <c r="AY466" s="100"/>
      <c r="AZ466" s="100"/>
      <c r="BA466" s="100"/>
      <c r="BB466" s="100"/>
      <c r="BC466" s="100"/>
    </row>
    <row r="467" spans="17:55" x14ac:dyDescent="0.35">
      <c r="Q467" s="100"/>
      <c r="R467" s="100"/>
      <c r="S467" s="100"/>
      <c r="T467" s="100"/>
      <c r="U467" s="100"/>
      <c r="V467" s="100"/>
      <c r="W467" s="100"/>
      <c r="X467" s="100"/>
      <c r="Y467" s="100"/>
      <c r="Z467" s="100"/>
      <c r="AA467" s="100"/>
      <c r="AB467" s="100"/>
      <c r="AC467" s="100"/>
      <c r="AD467" s="100"/>
      <c r="AE467" s="100"/>
      <c r="AF467" s="101"/>
      <c r="AG467" s="101"/>
      <c r="AH467" s="101"/>
      <c r="AI467" s="101"/>
      <c r="AJ467" s="101"/>
      <c r="AK467" s="101"/>
      <c r="AL467" s="101"/>
      <c r="AM467" s="101"/>
      <c r="AN467" s="101"/>
      <c r="AO467" s="101"/>
      <c r="AP467" s="101"/>
      <c r="AQ467" s="101"/>
      <c r="AR467" s="100"/>
      <c r="AS467" s="100"/>
      <c r="AT467" s="100"/>
      <c r="AU467" s="100"/>
      <c r="AV467" s="100"/>
      <c r="AW467" s="100"/>
      <c r="AX467" s="100"/>
      <c r="AY467" s="100"/>
      <c r="AZ467" s="100"/>
      <c r="BA467" s="100"/>
      <c r="BB467" s="100"/>
      <c r="BC467" s="100"/>
    </row>
    <row r="468" spans="17:55" x14ac:dyDescent="0.35">
      <c r="Q468" s="100"/>
      <c r="R468" s="100"/>
      <c r="S468" s="100"/>
      <c r="T468" s="100"/>
      <c r="U468" s="100"/>
      <c r="V468" s="100"/>
      <c r="W468" s="100"/>
      <c r="X468" s="100"/>
      <c r="Y468" s="100"/>
      <c r="Z468" s="100"/>
      <c r="AA468" s="100"/>
      <c r="AB468" s="100"/>
      <c r="AC468" s="100"/>
      <c r="AD468" s="100"/>
      <c r="AE468" s="100"/>
      <c r="AF468" s="101"/>
      <c r="AG468" s="101"/>
      <c r="AH468" s="101"/>
      <c r="AI468" s="101"/>
      <c r="AJ468" s="101"/>
      <c r="AK468" s="101"/>
      <c r="AL468" s="101"/>
      <c r="AM468" s="101"/>
      <c r="AN468" s="101"/>
      <c r="AO468" s="101"/>
      <c r="AP468" s="101"/>
      <c r="AQ468" s="101"/>
      <c r="AR468" s="100"/>
      <c r="AS468" s="100"/>
      <c r="AT468" s="100"/>
      <c r="AU468" s="100"/>
      <c r="AV468" s="100"/>
      <c r="AW468" s="100"/>
      <c r="AX468" s="100"/>
      <c r="AY468" s="100"/>
      <c r="AZ468" s="100"/>
      <c r="BA468" s="100"/>
      <c r="BB468" s="100"/>
      <c r="BC468" s="100"/>
    </row>
    <row r="469" spans="17:55" x14ac:dyDescent="0.35">
      <c r="Q469" s="100"/>
      <c r="R469" s="100"/>
      <c r="S469" s="100"/>
      <c r="T469" s="100"/>
      <c r="U469" s="100"/>
      <c r="V469" s="100"/>
      <c r="W469" s="100"/>
      <c r="X469" s="100"/>
      <c r="Y469" s="100"/>
      <c r="Z469" s="100"/>
      <c r="AA469" s="100"/>
      <c r="AB469" s="100"/>
      <c r="AC469" s="100"/>
      <c r="AD469" s="100"/>
      <c r="AE469" s="100"/>
      <c r="AF469" s="101"/>
      <c r="AG469" s="101"/>
      <c r="AH469" s="101"/>
      <c r="AI469" s="101"/>
      <c r="AJ469" s="101"/>
      <c r="AK469" s="101"/>
      <c r="AL469" s="101"/>
      <c r="AM469" s="101"/>
      <c r="AN469" s="101"/>
      <c r="AO469" s="101"/>
      <c r="AP469" s="101"/>
      <c r="AQ469" s="101"/>
      <c r="AR469" s="100"/>
      <c r="AS469" s="100"/>
      <c r="AT469" s="100"/>
      <c r="AU469" s="100"/>
      <c r="AV469" s="100"/>
      <c r="AW469" s="100"/>
      <c r="AX469" s="100"/>
      <c r="AY469" s="100"/>
      <c r="AZ469" s="100"/>
      <c r="BA469" s="100"/>
      <c r="BB469" s="100"/>
      <c r="BC469" s="100"/>
    </row>
    <row r="470" spans="17:55" x14ac:dyDescent="0.35">
      <c r="Q470" s="100"/>
      <c r="R470" s="100"/>
      <c r="S470" s="100"/>
      <c r="T470" s="100"/>
      <c r="U470" s="100"/>
      <c r="V470" s="100"/>
      <c r="W470" s="100"/>
      <c r="X470" s="100"/>
      <c r="Y470" s="100"/>
      <c r="Z470" s="100"/>
      <c r="AA470" s="100"/>
      <c r="AB470" s="100"/>
      <c r="AC470" s="100"/>
      <c r="AD470" s="100"/>
      <c r="AE470" s="100"/>
      <c r="AF470" s="101"/>
      <c r="AG470" s="101"/>
      <c r="AH470" s="101"/>
      <c r="AI470" s="101"/>
      <c r="AJ470" s="101"/>
      <c r="AK470" s="101"/>
      <c r="AL470" s="101"/>
      <c r="AM470" s="101"/>
      <c r="AN470" s="101"/>
      <c r="AO470" s="101"/>
      <c r="AP470" s="101"/>
      <c r="AQ470" s="101"/>
      <c r="AR470" s="100"/>
      <c r="AS470" s="100"/>
      <c r="AT470" s="100"/>
      <c r="AU470" s="100"/>
      <c r="AV470" s="100"/>
      <c r="AW470" s="100"/>
      <c r="AX470" s="100"/>
      <c r="AY470" s="100"/>
      <c r="AZ470" s="100"/>
      <c r="BA470" s="100"/>
      <c r="BB470" s="100"/>
      <c r="BC470" s="100"/>
    </row>
    <row r="471" spans="17:55" x14ac:dyDescent="0.35">
      <c r="Q471" s="100"/>
      <c r="R471" s="100"/>
      <c r="S471" s="100"/>
      <c r="T471" s="100"/>
      <c r="U471" s="100"/>
      <c r="V471" s="100"/>
      <c r="W471" s="100"/>
      <c r="X471" s="100"/>
      <c r="Y471" s="100"/>
      <c r="Z471" s="100"/>
      <c r="AA471" s="100"/>
      <c r="AB471" s="100"/>
      <c r="AC471" s="100"/>
      <c r="AD471" s="100"/>
      <c r="AE471" s="100"/>
      <c r="AF471" s="101"/>
      <c r="AG471" s="101"/>
      <c r="AH471" s="101"/>
      <c r="AI471" s="101"/>
      <c r="AJ471" s="101"/>
      <c r="AK471" s="101"/>
      <c r="AL471" s="101"/>
      <c r="AM471" s="101"/>
      <c r="AN471" s="101"/>
      <c r="AO471" s="101"/>
      <c r="AP471" s="101"/>
      <c r="AQ471" s="101"/>
      <c r="AR471" s="100"/>
      <c r="AS471" s="100"/>
      <c r="AT471" s="100"/>
      <c r="AU471" s="100"/>
      <c r="AV471" s="100"/>
      <c r="AW471" s="100"/>
      <c r="AX471" s="100"/>
      <c r="AY471" s="100"/>
      <c r="AZ471" s="100"/>
      <c r="BA471" s="100"/>
      <c r="BB471" s="100"/>
      <c r="BC471" s="100"/>
    </row>
    <row r="472" spans="17:55" x14ac:dyDescent="0.35">
      <c r="Q472" s="100"/>
      <c r="R472" s="100"/>
      <c r="S472" s="100"/>
      <c r="T472" s="100"/>
      <c r="U472" s="100"/>
      <c r="V472" s="100"/>
      <c r="W472" s="100"/>
      <c r="X472" s="100"/>
      <c r="Y472" s="100"/>
      <c r="Z472" s="100"/>
      <c r="AA472" s="100"/>
      <c r="AB472" s="100"/>
      <c r="AC472" s="100"/>
      <c r="AD472" s="100"/>
      <c r="AE472" s="100"/>
      <c r="AF472" s="101"/>
      <c r="AG472" s="101"/>
      <c r="AH472" s="101"/>
      <c r="AI472" s="101"/>
      <c r="AJ472" s="101"/>
      <c r="AK472" s="101"/>
      <c r="AL472" s="101"/>
      <c r="AM472" s="101"/>
      <c r="AN472" s="101"/>
      <c r="AO472" s="101"/>
      <c r="AP472" s="101"/>
      <c r="AQ472" s="101"/>
      <c r="AR472" s="100"/>
      <c r="AS472" s="100"/>
      <c r="AT472" s="100"/>
      <c r="AU472" s="100"/>
      <c r="AV472" s="100"/>
      <c r="AW472" s="100"/>
      <c r="AX472" s="100"/>
      <c r="AY472" s="100"/>
      <c r="AZ472" s="100"/>
      <c r="BA472" s="100"/>
      <c r="BB472" s="100"/>
      <c r="BC472" s="100"/>
    </row>
    <row r="473" spans="17:55" x14ac:dyDescent="0.35">
      <c r="Q473" s="100"/>
      <c r="R473" s="100"/>
      <c r="S473" s="100"/>
      <c r="T473" s="100"/>
      <c r="U473" s="100"/>
      <c r="V473" s="100"/>
      <c r="W473" s="100"/>
      <c r="X473" s="100"/>
      <c r="Y473" s="100"/>
      <c r="Z473" s="100"/>
      <c r="AA473" s="100"/>
      <c r="AB473" s="100"/>
      <c r="AC473" s="100"/>
      <c r="AD473" s="100"/>
      <c r="AE473" s="100"/>
      <c r="AF473" s="101"/>
      <c r="AG473" s="101"/>
      <c r="AH473" s="101"/>
      <c r="AI473" s="101"/>
      <c r="AJ473" s="101"/>
      <c r="AK473" s="101"/>
      <c r="AL473" s="101"/>
      <c r="AM473" s="101"/>
      <c r="AN473" s="101"/>
      <c r="AO473" s="101"/>
      <c r="AP473" s="101"/>
      <c r="AQ473" s="101"/>
      <c r="AR473" s="100"/>
      <c r="AS473" s="100"/>
      <c r="AT473" s="100"/>
      <c r="AU473" s="100"/>
      <c r="AV473" s="100"/>
      <c r="AW473" s="100"/>
      <c r="AX473" s="100"/>
      <c r="AY473" s="100"/>
      <c r="AZ473" s="100"/>
      <c r="BA473" s="100"/>
      <c r="BB473" s="100"/>
      <c r="BC473" s="100"/>
    </row>
    <row r="474" spans="17:55" x14ac:dyDescent="0.35">
      <c r="Q474" s="100"/>
      <c r="R474" s="100"/>
      <c r="S474" s="100"/>
      <c r="T474" s="100"/>
      <c r="U474" s="100"/>
      <c r="V474" s="100"/>
      <c r="W474" s="100"/>
      <c r="X474" s="100"/>
      <c r="Y474" s="100"/>
      <c r="Z474" s="100"/>
      <c r="AA474" s="100"/>
      <c r="AB474" s="100"/>
      <c r="AC474" s="100"/>
      <c r="AD474" s="100"/>
      <c r="AE474" s="100"/>
      <c r="AF474" s="101"/>
      <c r="AG474" s="101"/>
      <c r="AH474" s="101"/>
      <c r="AI474" s="101"/>
      <c r="AJ474" s="101"/>
      <c r="AK474" s="101"/>
      <c r="AL474" s="101"/>
      <c r="AM474" s="101"/>
      <c r="AN474" s="101"/>
      <c r="AO474" s="101"/>
      <c r="AP474" s="101"/>
      <c r="AQ474" s="101"/>
      <c r="AR474" s="100"/>
      <c r="AS474" s="100"/>
      <c r="AT474" s="100"/>
      <c r="AU474" s="100"/>
      <c r="AV474" s="100"/>
      <c r="AW474" s="100"/>
      <c r="AX474" s="100"/>
      <c r="AY474" s="100"/>
      <c r="AZ474" s="100"/>
      <c r="BA474" s="100"/>
      <c r="BB474" s="100"/>
      <c r="BC474" s="100"/>
    </row>
    <row r="475" spans="17:55" x14ac:dyDescent="0.35">
      <c r="Q475" s="100"/>
      <c r="R475" s="100"/>
      <c r="S475" s="100"/>
      <c r="T475" s="100"/>
      <c r="U475" s="100"/>
      <c r="V475" s="100"/>
      <c r="W475" s="100"/>
      <c r="X475" s="100"/>
      <c r="Y475" s="100"/>
      <c r="Z475" s="100"/>
      <c r="AA475" s="100"/>
      <c r="AB475" s="100"/>
      <c r="AC475" s="100"/>
      <c r="AD475" s="100"/>
      <c r="AE475" s="100"/>
      <c r="AF475" s="101"/>
      <c r="AG475" s="101"/>
      <c r="AH475" s="101"/>
      <c r="AI475" s="101"/>
      <c r="AJ475" s="101"/>
      <c r="AK475" s="101"/>
      <c r="AL475" s="101"/>
      <c r="AM475" s="101"/>
      <c r="AN475" s="101"/>
      <c r="AO475" s="101"/>
      <c r="AP475" s="101"/>
      <c r="AQ475" s="101"/>
      <c r="AR475" s="100"/>
      <c r="AS475" s="100"/>
      <c r="AT475" s="100"/>
      <c r="AU475" s="100"/>
      <c r="AV475" s="100"/>
      <c r="AW475" s="100"/>
      <c r="AX475" s="100"/>
      <c r="AY475" s="100"/>
      <c r="AZ475" s="100"/>
      <c r="BA475" s="100"/>
      <c r="BB475" s="100"/>
      <c r="BC475" s="100"/>
    </row>
    <row r="476" spans="17:55" x14ac:dyDescent="0.35">
      <c r="Q476" s="100"/>
      <c r="R476" s="100"/>
      <c r="S476" s="100"/>
      <c r="T476" s="100"/>
      <c r="U476" s="100"/>
      <c r="V476" s="100"/>
      <c r="W476" s="100"/>
      <c r="X476" s="100"/>
      <c r="Y476" s="100"/>
      <c r="Z476" s="100"/>
      <c r="AA476" s="100"/>
      <c r="AB476" s="100"/>
      <c r="AC476" s="100"/>
      <c r="AD476" s="100"/>
      <c r="AE476" s="100"/>
      <c r="AF476" s="101"/>
      <c r="AG476" s="101"/>
      <c r="AH476" s="101"/>
      <c r="AI476" s="101"/>
      <c r="AJ476" s="101"/>
      <c r="AK476" s="101"/>
      <c r="AL476" s="101"/>
      <c r="AM476" s="101"/>
      <c r="AN476" s="101"/>
      <c r="AO476" s="101"/>
      <c r="AP476" s="101"/>
      <c r="AQ476" s="101"/>
      <c r="AR476" s="100"/>
      <c r="AS476" s="100"/>
      <c r="AT476" s="100"/>
      <c r="AU476" s="100"/>
      <c r="AV476" s="100"/>
      <c r="AW476" s="100"/>
      <c r="AX476" s="100"/>
      <c r="AY476" s="100"/>
      <c r="AZ476" s="100"/>
      <c r="BA476" s="100"/>
      <c r="BB476" s="100"/>
      <c r="BC476" s="100"/>
    </row>
    <row r="477" spans="17:55" x14ac:dyDescent="0.35">
      <c r="Q477" s="100"/>
      <c r="R477" s="100"/>
      <c r="S477" s="100"/>
      <c r="T477" s="100"/>
      <c r="U477" s="100"/>
      <c r="V477" s="100"/>
      <c r="W477" s="100"/>
      <c r="X477" s="100"/>
      <c r="Y477" s="100"/>
      <c r="Z477" s="100"/>
      <c r="AA477" s="100"/>
      <c r="AB477" s="100"/>
      <c r="AC477" s="100"/>
      <c r="AD477" s="100"/>
      <c r="AE477" s="100"/>
      <c r="AF477" s="101"/>
      <c r="AG477" s="101"/>
      <c r="AH477" s="101"/>
      <c r="AI477" s="101"/>
      <c r="AJ477" s="101"/>
      <c r="AK477" s="101"/>
      <c r="AL477" s="101"/>
      <c r="AM477" s="101"/>
      <c r="AN477" s="101"/>
      <c r="AO477" s="101"/>
      <c r="AP477" s="101"/>
      <c r="AQ477" s="101"/>
      <c r="AR477" s="100"/>
      <c r="AS477" s="100"/>
      <c r="AT477" s="100"/>
      <c r="AU477" s="100"/>
      <c r="AV477" s="100"/>
      <c r="AW477" s="100"/>
      <c r="AX477" s="100"/>
      <c r="AY477" s="100"/>
      <c r="AZ477" s="100"/>
      <c r="BA477" s="100"/>
      <c r="BB477" s="100"/>
      <c r="BC477" s="100"/>
    </row>
    <row r="478" spans="17:55" x14ac:dyDescent="0.35">
      <c r="Q478" s="100"/>
      <c r="R478" s="100"/>
      <c r="S478" s="100"/>
      <c r="T478" s="100"/>
      <c r="U478" s="100"/>
      <c r="V478" s="100"/>
      <c r="W478" s="100"/>
      <c r="X478" s="100"/>
      <c r="Y478" s="100"/>
      <c r="Z478" s="100"/>
      <c r="AA478" s="100"/>
      <c r="AB478" s="100"/>
      <c r="AC478" s="100"/>
      <c r="AD478" s="100"/>
      <c r="AE478" s="100"/>
      <c r="AF478" s="101"/>
      <c r="AG478" s="101"/>
      <c r="AH478" s="101"/>
      <c r="AI478" s="101"/>
      <c r="AJ478" s="101"/>
      <c r="AK478" s="101"/>
      <c r="AL478" s="101"/>
      <c r="AM478" s="101"/>
      <c r="AN478" s="101"/>
      <c r="AO478" s="101"/>
      <c r="AP478" s="101"/>
      <c r="AQ478" s="101"/>
      <c r="AR478" s="100"/>
      <c r="AS478" s="100"/>
      <c r="AT478" s="100"/>
      <c r="AU478" s="100"/>
      <c r="AV478" s="100"/>
      <c r="AW478" s="100"/>
      <c r="AX478" s="100"/>
      <c r="AY478" s="100"/>
      <c r="AZ478" s="100"/>
      <c r="BA478" s="100"/>
      <c r="BB478" s="100"/>
      <c r="BC478" s="100"/>
    </row>
    <row r="479" spans="17:55" x14ac:dyDescent="0.35">
      <c r="Q479" s="100"/>
      <c r="R479" s="100"/>
      <c r="S479" s="100"/>
      <c r="T479" s="100"/>
      <c r="U479" s="100"/>
      <c r="V479" s="100"/>
      <c r="W479" s="100"/>
      <c r="X479" s="100"/>
      <c r="Y479" s="100"/>
      <c r="Z479" s="100"/>
      <c r="AA479" s="100"/>
      <c r="AB479" s="100"/>
      <c r="AC479" s="100"/>
      <c r="AD479" s="100"/>
      <c r="AE479" s="100"/>
      <c r="AF479" s="101"/>
      <c r="AG479" s="101"/>
      <c r="AH479" s="101"/>
      <c r="AI479" s="101"/>
      <c r="AJ479" s="101"/>
      <c r="AK479" s="101"/>
      <c r="AL479" s="101"/>
      <c r="AM479" s="101"/>
      <c r="AN479" s="101"/>
      <c r="AO479" s="101"/>
      <c r="AP479" s="101"/>
      <c r="AQ479" s="101"/>
      <c r="AR479" s="100"/>
      <c r="AS479" s="100"/>
      <c r="AT479" s="100"/>
      <c r="AU479" s="100"/>
      <c r="AV479" s="100"/>
      <c r="AW479" s="100"/>
      <c r="AX479" s="100"/>
      <c r="AY479" s="100"/>
      <c r="AZ479" s="100"/>
      <c r="BA479" s="100"/>
      <c r="BB479" s="100"/>
      <c r="BC479" s="100"/>
    </row>
    <row r="480" spans="17:55" x14ac:dyDescent="0.35">
      <c r="Q480" s="100"/>
      <c r="R480" s="100"/>
      <c r="S480" s="100"/>
      <c r="T480" s="100"/>
      <c r="U480" s="100"/>
      <c r="V480" s="100"/>
      <c r="W480" s="100"/>
      <c r="X480" s="100"/>
      <c r="Y480" s="100"/>
      <c r="Z480" s="100"/>
      <c r="AA480" s="100"/>
      <c r="AB480" s="100"/>
      <c r="AC480" s="100"/>
      <c r="AD480" s="100"/>
      <c r="AE480" s="100"/>
      <c r="AF480" s="101"/>
      <c r="AG480" s="101"/>
      <c r="AH480" s="101"/>
      <c r="AI480" s="101"/>
      <c r="AJ480" s="101"/>
      <c r="AK480" s="101"/>
      <c r="AL480" s="101"/>
      <c r="AM480" s="101"/>
      <c r="AN480" s="101"/>
      <c r="AO480" s="101"/>
      <c r="AP480" s="101"/>
      <c r="AQ480" s="101"/>
      <c r="AR480" s="100"/>
      <c r="AS480" s="100"/>
      <c r="AT480" s="100"/>
      <c r="AU480" s="100"/>
      <c r="AV480" s="100"/>
      <c r="AW480" s="100"/>
      <c r="AX480" s="100"/>
      <c r="AY480" s="100"/>
      <c r="AZ480" s="100"/>
      <c r="BA480" s="100"/>
      <c r="BB480" s="100"/>
      <c r="BC480" s="100"/>
    </row>
    <row r="481" spans="17:55" x14ac:dyDescent="0.35">
      <c r="Q481" s="100"/>
      <c r="R481" s="100"/>
      <c r="S481" s="100"/>
      <c r="T481" s="100"/>
      <c r="U481" s="100"/>
      <c r="V481" s="100"/>
      <c r="W481" s="100"/>
      <c r="X481" s="100"/>
      <c r="Y481" s="100"/>
      <c r="Z481" s="100"/>
      <c r="AA481" s="100"/>
      <c r="AB481" s="100"/>
      <c r="AC481" s="100"/>
      <c r="AD481" s="100"/>
      <c r="AE481" s="100"/>
      <c r="AF481" s="101"/>
      <c r="AG481" s="101"/>
      <c r="AH481" s="101"/>
      <c r="AI481" s="101"/>
      <c r="AJ481" s="101"/>
      <c r="AK481" s="101"/>
      <c r="AL481" s="101"/>
      <c r="AM481" s="101"/>
      <c r="AN481" s="101"/>
      <c r="AO481" s="101"/>
      <c r="AP481" s="101"/>
      <c r="AQ481" s="101"/>
      <c r="AR481" s="100"/>
      <c r="AS481" s="100"/>
      <c r="AT481" s="100"/>
      <c r="AU481" s="100"/>
      <c r="AV481" s="100"/>
      <c r="AW481" s="100"/>
      <c r="AX481" s="100"/>
      <c r="AY481" s="100"/>
      <c r="AZ481" s="100"/>
      <c r="BA481" s="100"/>
      <c r="BB481" s="100"/>
      <c r="BC481" s="100"/>
    </row>
    <row r="482" spans="17:55" x14ac:dyDescent="0.35">
      <c r="Q482" s="100"/>
      <c r="R482" s="100"/>
      <c r="S482" s="100"/>
      <c r="T482" s="100"/>
      <c r="U482" s="100"/>
      <c r="V482" s="100"/>
      <c r="W482" s="100"/>
      <c r="X482" s="100"/>
      <c r="Y482" s="100"/>
      <c r="Z482" s="100"/>
      <c r="AA482" s="100"/>
      <c r="AB482" s="100"/>
      <c r="AC482" s="100"/>
      <c r="AD482" s="100"/>
      <c r="AE482" s="100"/>
      <c r="AF482" s="101"/>
      <c r="AG482" s="101"/>
      <c r="AH482" s="101"/>
      <c r="AI482" s="101"/>
      <c r="AJ482" s="101"/>
      <c r="AK482" s="101"/>
      <c r="AL482" s="101"/>
      <c r="AM482" s="101"/>
      <c r="AN482" s="101"/>
      <c r="AO482" s="101"/>
      <c r="AP482" s="101"/>
      <c r="AQ482" s="101"/>
      <c r="AR482" s="100"/>
      <c r="AS482" s="100"/>
      <c r="AT482" s="100"/>
      <c r="AU482" s="100"/>
      <c r="AV482" s="100"/>
      <c r="AW482" s="100"/>
      <c r="AX482" s="100"/>
      <c r="AY482" s="100"/>
      <c r="AZ482" s="100"/>
      <c r="BA482" s="100"/>
      <c r="BB482" s="100"/>
      <c r="BC482" s="100"/>
    </row>
    <row r="483" spans="17:55" x14ac:dyDescent="0.35">
      <c r="Q483" s="100"/>
      <c r="R483" s="100"/>
      <c r="S483" s="100"/>
      <c r="T483" s="100"/>
      <c r="U483" s="100"/>
      <c r="V483" s="100"/>
      <c r="W483" s="100"/>
      <c r="X483" s="100"/>
      <c r="Y483" s="100"/>
      <c r="Z483" s="100"/>
      <c r="AA483" s="100"/>
      <c r="AB483" s="100"/>
      <c r="AC483" s="100"/>
      <c r="AD483" s="100"/>
      <c r="AE483" s="100"/>
      <c r="AF483" s="101"/>
      <c r="AG483" s="101"/>
      <c r="AH483" s="101"/>
      <c r="AI483" s="101"/>
      <c r="AJ483" s="101"/>
      <c r="AK483" s="101"/>
      <c r="AL483" s="101"/>
      <c r="AM483" s="101"/>
      <c r="AN483" s="101"/>
      <c r="AO483" s="101"/>
      <c r="AP483" s="101"/>
      <c r="AQ483" s="101"/>
      <c r="AR483" s="100"/>
      <c r="AS483" s="100"/>
      <c r="AT483" s="100"/>
      <c r="AU483" s="100"/>
      <c r="AV483" s="100"/>
      <c r="AW483" s="100"/>
      <c r="AX483" s="100"/>
      <c r="AY483" s="100"/>
      <c r="AZ483" s="100"/>
      <c r="BA483" s="100"/>
      <c r="BB483" s="100"/>
      <c r="BC483" s="100"/>
    </row>
    <row r="484" spans="17:55" x14ac:dyDescent="0.35">
      <c r="Q484" s="100"/>
      <c r="R484" s="100"/>
      <c r="S484" s="100"/>
      <c r="T484" s="100"/>
      <c r="U484" s="100"/>
      <c r="V484" s="100"/>
      <c r="W484" s="100"/>
      <c r="X484" s="100"/>
      <c r="Y484" s="100"/>
      <c r="Z484" s="100"/>
      <c r="AA484" s="100"/>
      <c r="AB484" s="100"/>
      <c r="AC484" s="100"/>
      <c r="AD484" s="100"/>
      <c r="AE484" s="100"/>
      <c r="AF484" s="101"/>
      <c r="AG484" s="101"/>
      <c r="AH484" s="101"/>
      <c r="AI484" s="101"/>
      <c r="AJ484" s="101"/>
      <c r="AK484" s="101"/>
      <c r="AL484" s="101"/>
      <c r="AM484" s="101"/>
      <c r="AN484" s="101"/>
      <c r="AO484" s="101"/>
      <c r="AP484" s="101"/>
      <c r="AQ484" s="101"/>
      <c r="AR484" s="100"/>
      <c r="AS484" s="100"/>
      <c r="AT484" s="100"/>
      <c r="AU484" s="100"/>
      <c r="AV484" s="100"/>
      <c r="AW484" s="100"/>
      <c r="AX484" s="100"/>
      <c r="AY484" s="100"/>
      <c r="AZ484" s="100"/>
      <c r="BA484" s="100"/>
      <c r="BB484" s="100"/>
      <c r="BC484" s="100"/>
    </row>
    <row r="485" spans="17:55" x14ac:dyDescent="0.35">
      <c r="Q485" s="100"/>
      <c r="R485" s="100"/>
      <c r="S485" s="100"/>
      <c r="T485" s="100"/>
      <c r="U485" s="100"/>
      <c r="V485" s="100"/>
      <c r="W485" s="100"/>
      <c r="X485" s="100"/>
      <c r="Y485" s="100"/>
      <c r="Z485" s="100"/>
      <c r="AA485" s="100"/>
      <c r="AB485" s="100"/>
      <c r="AC485" s="100"/>
      <c r="AD485" s="100"/>
      <c r="AE485" s="100"/>
      <c r="AF485" s="101"/>
      <c r="AG485" s="101"/>
      <c r="AH485" s="101"/>
      <c r="AI485" s="101"/>
      <c r="AJ485" s="101"/>
      <c r="AK485" s="101"/>
      <c r="AL485" s="101"/>
      <c r="AM485" s="101"/>
      <c r="AN485" s="101"/>
      <c r="AO485" s="101"/>
      <c r="AP485" s="101"/>
      <c r="AQ485" s="101"/>
      <c r="AR485" s="100"/>
      <c r="AS485" s="100"/>
      <c r="AT485" s="100"/>
      <c r="AU485" s="100"/>
      <c r="AV485" s="100"/>
      <c r="AW485" s="100"/>
      <c r="AX485" s="100"/>
      <c r="AY485" s="100"/>
      <c r="AZ485" s="100"/>
      <c r="BA485" s="100"/>
      <c r="BB485" s="100"/>
      <c r="BC485" s="100"/>
    </row>
    <row r="486" spans="17:55" x14ac:dyDescent="0.35">
      <c r="Q486" s="100"/>
      <c r="R486" s="100"/>
      <c r="S486" s="100"/>
      <c r="T486" s="100"/>
      <c r="U486" s="100"/>
      <c r="V486" s="100"/>
      <c r="W486" s="100"/>
      <c r="X486" s="100"/>
      <c r="Y486" s="100"/>
      <c r="Z486" s="100"/>
      <c r="AA486" s="100"/>
      <c r="AB486" s="100"/>
      <c r="AC486" s="100"/>
      <c r="AD486" s="100"/>
      <c r="AE486" s="100"/>
      <c r="AF486" s="101"/>
      <c r="AG486" s="101"/>
      <c r="AH486" s="101"/>
      <c r="AI486" s="101"/>
      <c r="AJ486" s="101"/>
      <c r="AK486" s="101"/>
      <c r="AL486" s="101"/>
      <c r="AM486" s="101"/>
      <c r="AN486" s="101"/>
      <c r="AO486" s="101"/>
      <c r="AP486" s="101"/>
      <c r="AQ486" s="101"/>
      <c r="AR486" s="100"/>
      <c r="AS486" s="100"/>
      <c r="AT486" s="100"/>
      <c r="AU486" s="100"/>
      <c r="AV486" s="100"/>
      <c r="AW486" s="100"/>
      <c r="AX486" s="100"/>
      <c r="AY486" s="100"/>
      <c r="AZ486" s="100"/>
      <c r="BA486" s="100"/>
      <c r="BB486" s="100"/>
      <c r="BC486" s="100"/>
    </row>
    <row r="487" spans="17:55" x14ac:dyDescent="0.35">
      <c r="Q487" s="100"/>
      <c r="R487" s="100"/>
      <c r="S487" s="100"/>
      <c r="T487" s="100"/>
      <c r="U487" s="100"/>
      <c r="V487" s="100"/>
      <c r="W487" s="100"/>
      <c r="X487" s="100"/>
      <c r="Y487" s="100"/>
      <c r="Z487" s="100"/>
      <c r="AA487" s="100"/>
      <c r="AB487" s="100"/>
      <c r="AC487" s="100"/>
      <c r="AD487" s="100"/>
      <c r="AE487" s="100"/>
      <c r="AF487" s="101"/>
      <c r="AG487" s="101"/>
      <c r="AH487" s="101"/>
      <c r="AI487" s="101"/>
      <c r="AJ487" s="101"/>
      <c r="AK487" s="101"/>
      <c r="AL487" s="101"/>
      <c r="AM487" s="101"/>
      <c r="AN487" s="101"/>
      <c r="AO487" s="101"/>
      <c r="AP487" s="101"/>
      <c r="AQ487" s="101"/>
      <c r="AR487" s="100"/>
      <c r="AS487" s="100"/>
      <c r="AT487" s="100"/>
      <c r="AU487" s="100"/>
      <c r="AV487" s="100"/>
      <c r="AW487" s="100"/>
      <c r="AX487" s="100"/>
      <c r="AY487" s="100"/>
      <c r="AZ487" s="100"/>
      <c r="BA487" s="100"/>
      <c r="BB487" s="100"/>
      <c r="BC487" s="100"/>
    </row>
    <row r="488" spans="17:55" x14ac:dyDescent="0.35">
      <c r="Q488" s="100"/>
      <c r="R488" s="100"/>
      <c r="S488" s="100"/>
      <c r="T488" s="100"/>
      <c r="U488" s="100"/>
      <c r="V488" s="100"/>
      <c r="W488" s="100"/>
      <c r="X488" s="100"/>
      <c r="Y488" s="100"/>
      <c r="Z488" s="100"/>
      <c r="AA488" s="100"/>
      <c r="AB488" s="100"/>
      <c r="AC488" s="100"/>
      <c r="AD488" s="100"/>
      <c r="AE488" s="100"/>
      <c r="AF488" s="101"/>
      <c r="AG488" s="101"/>
      <c r="AH488" s="101"/>
      <c r="AI488" s="101"/>
      <c r="AJ488" s="101"/>
      <c r="AK488" s="101"/>
      <c r="AL488" s="101"/>
      <c r="AM488" s="101"/>
      <c r="AN488" s="101"/>
      <c r="AO488" s="101"/>
      <c r="AP488" s="101"/>
      <c r="AQ488" s="101"/>
      <c r="AR488" s="100"/>
      <c r="AS488" s="100"/>
      <c r="AT488" s="100"/>
      <c r="AU488" s="100"/>
      <c r="AV488" s="100"/>
      <c r="AW488" s="100"/>
      <c r="AX488" s="100"/>
      <c r="AY488" s="100"/>
      <c r="AZ488" s="100"/>
      <c r="BA488" s="100"/>
      <c r="BB488" s="100"/>
      <c r="BC488" s="100"/>
    </row>
    <row r="489" spans="17:55" x14ac:dyDescent="0.35">
      <c r="Q489" s="100"/>
      <c r="R489" s="100"/>
      <c r="S489" s="100"/>
      <c r="T489" s="100"/>
      <c r="U489" s="100"/>
      <c r="V489" s="100"/>
      <c r="W489" s="100"/>
      <c r="X489" s="100"/>
      <c r="Y489" s="100"/>
      <c r="Z489" s="100"/>
      <c r="AA489" s="100"/>
      <c r="AB489" s="100"/>
      <c r="AC489" s="100"/>
      <c r="AD489" s="100"/>
      <c r="AE489" s="100"/>
      <c r="AF489" s="101"/>
      <c r="AG489" s="101"/>
      <c r="AH489" s="101"/>
      <c r="AI489" s="101"/>
      <c r="AJ489" s="101"/>
      <c r="AK489" s="101"/>
      <c r="AL489" s="101"/>
      <c r="AM489" s="101"/>
      <c r="AN489" s="101"/>
      <c r="AO489" s="101"/>
      <c r="AP489" s="101"/>
      <c r="AQ489" s="101"/>
      <c r="AR489" s="100"/>
      <c r="AS489" s="100"/>
      <c r="AT489" s="100"/>
      <c r="AU489" s="100"/>
      <c r="AV489" s="100"/>
      <c r="AW489" s="100"/>
      <c r="AX489" s="100"/>
      <c r="AY489" s="100"/>
      <c r="AZ489" s="100"/>
      <c r="BA489" s="100"/>
      <c r="BB489" s="100"/>
      <c r="BC489" s="100"/>
    </row>
    <row r="490" spans="17:55" x14ac:dyDescent="0.35">
      <c r="Q490" s="100"/>
      <c r="R490" s="100"/>
      <c r="S490" s="100"/>
      <c r="T490" s="100"/>
      <c r="U490" s="100"/>
      <c r="V490" s="100"/>
      <c r="W490" s="100"/>
      <c r="X490" s="100"/>
      <c r="Y490" s="100"/>
      <c r="Z490" s="100"/>
      <c r="AA490" s="100"/>
      <c r="AB490" s="100"/>
      <c r="AC490" s="100"/>
      <c r="AD490" s="100"/>
      <c r="AE490" s="100"/>
      <c r="AF490" s="101"/>
      <c r="AG490" s="101"/>
      <c r="AH490" s="101"/>
      <c r="AI490" s="101"/>
      <c r="AJ490" s="101"/>
      <c r="AK490" s="101"/>
      <c r="AL490" s="101"/>
      <c r="AM490" s="101"/>
      <c r="AN490" s="101"/>
      <c r="AO490" s="101"/>
      <c r="AP490" s="101"/>
      <c r="AQ490" s="101"/>
      <c r="AR490" s="100"/>
      <c r="AS490" s="100"/>
      <c r="AT490" s="100"/>
      <c r="AU490" s="100"/>
      <c r="AV490" s="100"/>
      <c r="AW490" s="100"/>
      <c r="AX490" s="100"/>
      <c r="AY490" s="100"/>
      <c r="AZ490" s="100"/>
      <c r="BA490" s="100"/>
      <c r="BB490" s="100"/>
      <c r="BC490" s="100"/>
    </row>
    <row r="491" spans="17:55" x14ac:dyDescent="0.35">
      <c r="Q491" s="100"/>
      <c r="R491" s="100"/>
      <c r="S491" s="100"/>
      <c r="T491" s="100"/>
      <c r="U491" s="100"/>
      <c r="V491" s="100"/>
      <c r="W491" s="100"/>
      <c r="X491" s="100"/>
      <c r="Y491" s="100"/>
      <c r="Z491" s="100"/>
      <c r="AA491" s="100"/>
      <c r="AB491" s="100"/>
      <c r="AC491" s="100"/>
      <c r="AD491" s="100"/>
      <c r="AE491" s="100"/>
      <c r="AF491" s="101"/>
      <c r="AG491" s="101"/>
      <c r="AH491" s="101"/>
      <c r="AI491" s="101"/>
      <c r="AJ491" s="101"/>
      <c r="AK491" s="101"/>
      <c r="AL491" s="101"/>
      <c r="AM491" s="101"/>
      <c r="AN491" s="101"/>
      <c r="AO491" s="101"/>
      <c r="AP491" s="101"/>
      <c r="AQ491" s="101"/>
      <c r="AR491" s="100"/>
      <c r="AS491" s="100"/>
      <c r="AT491" s="100"/>
      <c r="AU491" s="100"/>
      <c r="AV491" s="100"/>
      <c r="AW491" s="100"/>
      <c r="AX491" s="100"/>
      <c r="AY491" s="100"/>
      <c r="AZ491" s="100"/>
      <c r="BA491" s="100"/>
      <c r="BB491" s="100"/>
      <c r="BC491" s="100"/>
    </row>
    <row r="492" spans="17:55" x14ac:dyDescent="0.35">
      <c r="Q492" s="100"/>
      <c r="R492" s="100"/>
      <c r="S492" s="100"/>
      <c r="T492" s="100"/>
      <c r="U492" s="100"/>
      <c r="V492" s="100"/>
      <c r="W492" s="100"/>
      <c r="X492" s="100"/>
      <c r="Y492" s="100"/>
      <c r="Z492" s="100"/>
      <c r="AA492" s="100"/>
      <c r="AB492" s="100"/>
      <c r="AC492" s="100"/>
      <c r="AD492" s="100"/>
      <c r="AE492" s="100"/>
      <c r="AF492" s="101"/>
      <c r="AG492" s="101"/>
      <c r="AH492" s="101"/>
      <c r="AI492" s="101"/>
      <c r="AJ492" s="101"/>
      <c r="AK492" s="101"/>
      <c r="AL492" s="101"/>
      <c r="AM492" s="101"/>
      <c r="AN492" s="101"/>
      <c r="AO492" s="101"/>
      <c r="AP492" s="101"/>
      <c r="AQ492" s="101"/>
      <c r="AR492" s="100"/>
      <c r="AS492" s="100"/>
      <c r="AT492" s="100"/>
      <c r="AU492" s="100"/>
      <c r="AV492" s="100"/>
      <c r="AW492" s="100"/>
      <c r="AX492" s="100"/>
      <c r="AY492" s="100"/>
      <c r="AZ492" s="100"/>
      <c r="BA492" s="100"/>
      <c r="BB492" s="100"/>
      <c r="BC492" s="100"/>
    </row>
    <row r="493" spans="17:55" x14ac:dyDescent="0.35">
      <c r="Q493" s="100"/>
      <c r="R493" s="100"/>
      <c r="S493" s="100"/>
      <c r="T493" s="100"/>
      <c r="U493" s="100"/>
      <c r="V493" s="100"/>
      <c r="W493" s="100"/>
      <c r="X493" s="100"/>
      <c r="Y493" s="100"/>
      <c r="Z493" s="100"/>
      <c r="AA493" s="100"/>
      <c r="AB493" s="100"/>
      <c r="AC493" s="100"/>
      <c r="AD493" s="100"/>
      <c r="AE493" s="100"/>
      <c r="AF493" s="101"/>
      <c r="AG493" s="101"/>
      <c r="AH493" s="101"/>
      <c r="AI493" s="101"/>
      <c r="AJ493" s="101"/>
      <c r="AK493" s="101"/>
      <c r="AL493" s="101"/>
      <c r="AM493" s="101"/>
      <c r="AN493" s="101"/>
      <c r="AO493" s="101"/>
      <c r="AP493" s="101"/>
      <c r="AQ493" s="101"/>
      <c r="AR493" s="100"/>
      <c r="AS493" s="100"/>
      <c r="AT493" s="100"/>
      <c r="AU493" s="100"/>
      <c r="AV493" s="100"/>
      <c r="AW493" s="100"/>
      <c r="AX493" s="100"/>
      <c r="AY493" s="100"/>
      <c r="AZ493" s="100"/>
      <c r="BA493" s="100"/>
      <c r="BB493" s="100"/>
      <c r="BC493" s="100"/>
    </row>
    <row r="494" spans="17:55" x14ac:dyDescent="0.35">
      <c r="Q494" s="100"/>
      <c r="R494" s="100"/>
      <c r="S494" s="100"/>
      <c r="T494" s="100"/>
      <c r="U494" s="100"/>
      <c r="V494" s="100"/>
      <c r="W494" s="100"/>
      <c r="X494" s="100"/>
      <c r="Y494" s="100"/>
      <c r="Z494" s="100"/>
      <c r="AA494" s="100"/>
      <c r="AB494" s="100"/>
      <c r="AC494" s="100"/>
      <c r="AD494" s="100"/>
      <c r="AE494" s="100"/>
      <c r="AF494" s="101"/>
      <c r="AG494" s="101"/>
      <c r="AH494" s="101"/>
      <c r="AI494" s="101"/>
      <c r="AJ494" s="101"/>
      <c r="AK494" s="101"/>
      <c r="AL494" s="101"/>
      <c r="AM494" s="101"/>
      <c r="AN494" s="101"/>
      <c r="AO494" s="101"/>
      <c r="AP494" s="101"/>
      <c r="AQ494" s="101"/>
      <c r="AR494" s="100"/>
      <c r="AS494" s="100"/>
      <c r="AT494" s="100"/>
      <c r="AU494" s="100"/>
      <c r="AV494" s="100"/>
      <c r="AW494" s="100"/>
      <c r="AX494" s="100"/>
      <c r="AY494" s="100"/>
      <c r="AZ494" s="100"/>
      <c r="BA494" s="100"/>
      <c r="BB494" s="100"/>
      <c r="BC494" s="100"/>
    </row>
    <row r="495" spans="17:55" x14ac:dyDescent="0.35">
      <c r="Q495" s="100"/>
      <c r="R495" s="100"/>
      <c r="S495" s="100"/>
      <c r="T495" s="100"/>
      <c r="U495" s="100"/>
      <c r="V495" s="100"/>
      <c r="W495" s="100"/>
      <c r="X495" s="100"/>
      <c r="Y495" s="100"/>
      <c r="Z495" s="100"/>
      <c r="AA495" s="100"/>
      <c r="AB495" s="100"/>
      <c r="AC495" s="100"/>
      <c r="AD495" s="100"/>
      <c r="AE495" s="100"/>
      <c r="AF495" s="101"/>
      <c r="AG495" s="101"/>
      <c r="AH495" s="101"/>
      <c r="AI495" s="101"/>
      <c r="AJ495" s="101"/>
      <c r="AK495" s="101"/>
      <c r="AL495" s="101"/>
      <c r="AM495" s="101"/>
      <c r="AN495" s="101"/>
      <c r="AO495" s="101"/>
      <c r="AP495" s="101"/>
      <c r="AQ495" s="101"/>
      <c r="AR495" s="100"/>
      <c r="AS495" s="100"/>
      <c r="AT495" s="100"/>
      <c r="AU495" s="100"/>
      <c r="AV495" s="100"/>
      <c r="AW495" s="100"/>
      <c r="AX495" s="100"/>
      <c r="AY495" s="100"/>
      <c r="AZ495" s="100"/>
      <c r="BA495" s="100"/>
      <c r="BB495" s="100"/>
      <c r="BC495" s="100"/>
    </row>
    <row r="496" spans="17:55" x14ac:dyDescent="0.35">
      <c r="Q496" s="100"/>
      <c r="R496" s="100"/>
      <c r="S496" s="100"/>
      <c r="T496" s="100"/>
      <c r="U496" s="100"/>
      <c r="V496" s="100"/>
      <c r="W496" s="100"/>
      <c r="X496" s="100"/>
      <c r="Y496" s="100"/>
      <c r="Z496" s="100"/>
      <c r="AA496" s="100"/>
      <c r="AB496" s="100"/>
      <c r="AC496" s="100"/>
      <c r="AD496" s="100"/>
      <c r="AE496" s="100"/>
      <c r="AF496" s="101"/>
      <c r="AG496" s="101"/>
      <c r="AH496" s="101"/>
      <c r="AI496" s="101"/>
      <c r="AJ496" s="101"/>
      <c r="AK496" s="101"/>
      <c r="AL496" s="101"/>
      <c r="AM496" s="101"/>
      <c r="AN496" s="101"/>
      <c r="AO496" s="101"/>
      <c r="AP496" s="101"/>
      <c r="AQ496" s="101"/>
      <c r="AR496" s="100"/>
      <c r="AS496" s="100"/>
      <c r="AT496" s="100"/>
      <c r="AU496" s="100"/>
      <c r="AV496" s="100"/>
      <c r="AW496" s="100"/>
      <c r="AX496" s="100"/>
      <c r="AY496" s="100"/>
      <c r="AZ496" s="100"/>
      <c r="BA496" s="100"/>
      <c r="BB496" s="100"/>
      <c r="BC496" s="100"/>
    </row>
    <row r="497" spans="17:55" x14ac:dyDescent="0.35">
      <c r="Q497" s="100"/>
      <c r="R497" s="100"/>
      <c r="S497" s="100"/>
      <c r="T497" s="100"/>
      <c r="U497" s="100"/>
      <c r="V497" s="100"/>
      <c r="W497" s="100"/>
      <c r="X497" s="100"/>
      <c r="Y497" s="100"/>
      <c r="Z497" s="100"/>
      <c r="AA497" s="100"/>
      <c r="AB497" s="100"/>
      <c r="AC497" s="100"/>
      <c r="AD497" s="100"/>
      <c r="AE497" s="100"/>
      <c r="AF497" s="101"/>
      <c r="AG497" s="101"/>
      <c r="AH497" s="101"/>
      <c r="AI497" s="101"/>
      <c r="AJ497" s="101"/>
      <c r="AK497" s="101"/>
      <c r="AL497" s="101"/>
      <c r="AM497" s="101"/>
      <c r="AN497" s="101"/>
      <c r="AO497" s="101"/>
      <c r="AP497" s="101"/>
      <c r="AQ497" s="101"/>
      <c r="AR497" s="100"/>
      <c r="AS497" s="100"/>
      <c r="AT497" s="100"/>
      <c r="AU497" s="100"/>
      <c r="AV497" s="100"/>
      <c r="AW497" s="100"/>
      <c r="AX497" s="100"/>
      <c r="AY497" s="100"/>
      <c r="AZ497" s="100"/>
      <c r="BA497" s="100"/>
      <c r="BB497" s="100"/>
      <c r="BC497" s="100"/>
    </row>
    <row r="498" spans="17:55" x14ac:dyDescent="0.35">
      <c r="Q498" s="100"/>
      <c r="R498" s="100"/>
      <c r="S498" s="100"/>
      <c r="T498" s="100"/>
      <c r="U498" s="100"/>
      <c r="V498" s="100"/>
      <c r="W498" s="100"/>
      <c r="X498" s="100"/>
      <c r="Y498" s="100"/>
      <c r="Z498" s="100"/>
      <c r="AA498" s="100"/>
      <c r="AB498" s="100"/>
      <c r="AC498" s="100"/>
      <c r="AD498" s="100"/>
      <c r="AE498" s="100"/>
      <c r="AF498" s="101"/>
      <c r="AG498" s="101"/>
      <c r="AH498" s="101"/>
      <c r="AI498" s="101"/>
      <c r="AJ498" s="101"/>
      <c r="AK498" s="101"/>
      <c r="AL498" s="101"/>
      <c r="AM498" s="101"/>
      <c r="AN498" s="101"/>
      <c r="AO498" s="101"/>
      <c r="AP498" s="101"/>
      <c r="AQ498" s="101"/>
      <c r="AR498" s="100"/>
      <c r="AS498" s="100"/>
      <c r="AT498" s="100"/>
      <c r="AU498" s="100"/>
      <c r="AV498" s="100"/>
      <c r="AW498" s="100"/>
      <c r="AX498" s="100"/>
      <c r="AY498" s="100"/>
      <c r="AZ498" s="100"/>
      <c r="BA498" s="100"/>
      <c r="BB498" s="100"/>
      <c r="BC498" s="100"/>
    </row>
    <row r="499" spans="17:55" x14ac:dyDescent="0.35">
      <c r="Q499" s="100"/>
      <c r="R499" s="100"/>
      <c r="S499" s="100"/>
      <c r="T499" s="100"/>
      <c r="U499" s="100"/>
      <c r="V499" s="100"/>
      <c r="W499" s="100"/>
      <c r="X499" s="100"/>
      <c r="Y499" s="100"/>
      <c r="Z499" s="100"/>
      <c r="AA499" s="100"/>
      <c r="AB499" s="100"/>
      <c r="AC499" s="100"/>
      <c r="AD499" s="100"/>
      <c r="AE499" s="100"/>
      <c r="AF499" s="101"/>
      <c r="AG499" s="101"/>
      <c r="AH499" s="101"/>
      <c r="AI499" s="101"/>
      <c r="AJ499" s="101"/>
      <c r="AK499" s="101"/>
      <c r="AL499" s="101"/>
      <c r="AM499" s="101"/>
      <c r="AN499" s="101"/>
      <c r="AO499" s="101"/>
      <c r="AP499" s="101"/>
      <c r="AQ499" s="101"/>
      <c r="AR499" s="100"/>
      <c r="AS499" s="100"/>
      <c r="AT499" s="100"/>
      <c r="AU499" s="100"/>
      <c r="AV499" s="100"/>
      <c r="AW499" s="100"/>
      <c r="AX499" s="100"/>
      <c r="AY499" s="100"/>
      <c r="AZ499" s="100"/>
      <c r="BA499" s="100"/>
      <c r="BB499" s="100"/>
      <c r="BC499" s="100"/>
    </row>
    <row r="500" spans="17:55" x14ac:dyDescent="0.35">
      <c r="Q500" s="100"/>
      <c r="R500" s="100"/>
      <c r="S500" s="100"/>
      <c r="T500" s="100"/>
      <c r="U500" s="100"/>
      <c r="V500" s="100"/>
      <c r="W500" s="100"/>
      <c r="X500" s="100"/>
      <c r="Y500" s="100"/>
      <c r="Z500" s="100"/>
      <c r="AA500" s="100"/>
      <c r="AB500" s="100"/>
      <c r="AC500" s="100"/>
      <c r="AD500" s="100"/>
      <c r="AE500" s="100"/>
      <c r="AF500" s="101"/>
      <c r="AG500" s="101"/>
      <c r="AH500" s="101"/>
      <c r="AI500" s="101"/>
      <c r="AJ500" s="101"/>
      <c r="AK500" s="101"/>
      <c r="AL500" s="101"/>
      <c r="AM500" s="101"/>
      <c r="AN500" s="101"/>
      <c r="AO500" s="101"/>
      <c r="AP500" s="101"/>
      <c r="AQ500" s="101"/>
      <c r="AR500" s="100"/>
      <c r="AS500" s="100"/>
      <c r="AT500" s="100"/>
      <c r="AU500" s="100"/>
      <c r="AV500" s="100"/>
      <c r="AW500" s="100"/>
      <c r="AX500" s="100"/>
      <c r="AY500" s="100"/>
      <c r="AZ500" s="100"/>
      <c r="BA500" s="100"/>
      <c r="BB500" s="100"/>
      <c r="BC500" s="100"/>
    </row>
    <row r="501" spans="17:55" x14ac:dyDescent="0.35">
      <c r="Q501" s="100"/>
      <c r="R501" s="100"/>
      <c r="S501" s="100"/>
      <c r="T501" s="100"/>
      <c r="U501" s="100"/>
      <c r="V501" s="100"/>
      <c r="W501" s="100"/>
      <c r="X501" s="100"/>
      <c r="Y501" s="100"/>
      <c r="Z501" s="100"/>
      <c r="AA501" s="100"/>
      <c r="AB501" s="100"/>
      <c r="AC501" s="100"/>
      <c r="AD501" s="100"/>
      <c r="AE501" s="100"/>
      <c r="AF501" s="101"/>
      <c r="AG501" s="101"/>
      <c r="AH501" s="101"/>
      <c r="AI501" s="101"/>
      <c r="AJ501" s="101"/>
      <c r="AK501" s="101"/>
      <c r="AL501" s="101"/>
      <c r="AM501" s="101"/>
      <c r="AN501" s="101"/>
      <c r="AO501" s="101"/>
      <c r="AP501" s="101"/>
      <c r="AQ501" s="101"/>
      <c r="AR501" s="100"/>
      <c r="AS501" s="100"/>
      <c r="AT501" s="100"/>
      <c r="AU501" s="100"/>
      <c r="AV501" s="100"/>
      <c r="AW501" s="100"/>
      <c r="AX501" s="100"/>
      <c r="AY501" s="100"/>
      <c r="AZ501" s="100"/>
      <c r="BA501" s="100"/>
      <c r="BB501" s="100"/>
      <c r="BC501" s="100"/>
    </row>
    <row r="502" spans="17:55" x14ac:dyDescent="0.35">
      <c r="Q502" s="100"/>
      <c r="R502" s="100"/>
      <c r="S502" s="100"/>
      <c r="T502" s="100"/>
      <c r="U502" s="100"/>
      <c r="V502" s="100"/>
      <c r="W502" s="100"/>
      <c r="X502" s="100"/>
      <c r="Y502" s="100"/>
      <c r="Z502" s="100"/>
      <c r="AA502" s="100"/>
      <c r="AB502" s="100"/>
      <c r="AC502" s="100"/>
      <c r="AD502" s="100"/>
      <c r="AE502" s="100"/>
      <c r="AF502" s="101"/>
      <c r="AG502" s="101"/>
      <c r="AH502" s="101"/>
      <c r="AI502" s="101"/>
      <c r="AJ502" s="101"/>
      <c r="AK502" s="101"/>
      <c r="AL502" s="101"/>
      <c r="AM502" s="101"/>
      <c r="AN502" s="101"/>
      <c r="AO502" s="101"/>
      <c r="AP502" s="101"/>
      <c r="AQ502" s="101"/>
      <c r="AR502" s="100"/>
      <c r="AS502" s="100"/>
      <c r="AT502" s="100"/>
      <c r="AU502" s="100"/>
      <c r="AV502" s="100"/>
      <c r="AW502" s="100"/>
      <c r="AX502" s="100"/>
      <c r="AY502" s="100"/>
      <c r="AZ502" s="100"/>
      <c r="BA502" s="100"/>
      <c r="BB502" s="100"/>
      <c r="BC502" s="100"/>
    </row>
    <row r="503" spans="17:55" x14ac:dyDescent="0.35">
      <c r="Q503" s="100"/>
      <c r="R503" s="100"/>
      <c r="S503" s="100"/>
      <c r="T503" s="100"/>
      <c r="U503" s="100"/>
      <c r="V503" s="100"/>
      <c r="W503" s="100"/>
      <c r="X503" s="100"/>
      <c r="Y503" s="100"/>
      <c r="Z503" s="100"/>
      <c r="AA503" s="100"/>
      <c r="AB503" s="100"/>
      <c r="AC503" s="100"/>
      <c r="AD503" s="100"/>
      <c r="AE503" s="100"/>
      <c r="AF503" s="101"/>
      <c r="AG503" s="101"/>
      <c r="AH503" s="101"/>
      <c r="AI503" s="101"/>
      <c r="AJ503" s="101"/>
      <c r="AK503" s="101"/>
      <c r="AL503" s="101"/>
      <c r="AM503" s="101"/>
      <c r="AN503" s="101"/>
      <c r="AO503" s="101"/>
      <c r="AP503" s="101"/>
      <c r="AQ503" s="101"/>
      <c r="AR503" s="100"/>
      <c r="AS503" s="100"/>
      <c r="AT503" s="100"/>
      <c r="AU503" s="100"/>
      <c r="AV503" s="100"/>
      <c r="AW503" s="100"/>
      <c r="AX503" s="100"/>
      <c r="AY503" s="100"/>
      <c r="AZ503" s="100"/>
      <c r="BA503" s="100"/>
      <c r="BB503" s="100"/>
      <c r="BC503" s="100"/>
    </row>
    <row r="504" spans="17:55" x14ac:dyDescent="0.35">
      <c r="Q504" s="100"/>
      <c r="R504" s="100"/>
      <c r="S504" s="100"/>
      <c r="T504" s="100"/>
      <c r="U504" s="100"/>
      <c r="V504" s="100"/>
      <c r="W504" s="100"/>
      <c r="X504" s="100"/>
      <c r="Y504" s="100"/>
      <c r="Z504" s="100"/>
      <c r="AA504" s="100"/>
      <c r="AB504" s="100"/>
      <c r="AC504" s="100"/>
      <c r="AD504" s="100"/>
      <c r="AE504" s="100"/>
      <c r="AF504" s="101"/>
      <c r="AG504" s="101"/>
      <c r="AH504" s="101"/>
      <c r="AI504" s="101"/>
      <c r="AJ504" s="101"/>
      <c r="AK504" s="101"/>
      <c r="AL504" s="101"/>
      <c r="AM504" s="101"/>
      <c r="AN504" s="101"/>
      <c r="AO504" s="101"/>
      <c r="AP504" s="101"/>
      <c r="AQ504" s="101"/>
      <c r="AR504" s="100"/>
      <c r="AS504" s="100"/>
      <c r="AT504" s="100"/>
      <c r="AU504" s="100"/>
      <c r="AV504" s="100"/>
      <c r="AW504" s="100"/>
      <c r="AX504" s="100"/>
      <c r="AY504" s="100"/>
      <c r="AZ504" s="100"/>
      <c r="BA504" s="100"/>
      <c r="BB504" s="100"/>
      <c r="BC504" s="100"/>
    </row>
    <row r="505" spans="17:55" x14ac:dyDescent="0.35">
      <c r="Q505" s="100"/>
      <c r="R505" s="100"/>
      <c r="S505" s="100"/>
      <c r="T505" s="100"/>
      <c r="U505" s="100"/>
      <c r="V505" s="100"/>
      <c r="W505" s="100"/>
      <c r="X505" s="100"/>
      <c r="Y505" s="100"/>
      <c r="Z505" s="100"/>
      <c r="AA505" s="100"/>
      <c r="AB505" s="100"/>
      <c r="AC505" s="100"/>
      <c r="AD505" s="100"/>
      <c r="AE505" s="100"/>
      <c r="AF505" s="101"/>
      <c r="AG505" s="101"/>
      <c r="AH505" s="101"/>
      <c r="AI505" s="101"/>
      <c r="AJ505" s="101"/>
      <c r="AK505" s="101"/>
      <c r="AL505" s="101"/>
      <c r="AM505" s="101"/>
      <c r="AN505" s="101"/>
      <c r="AO505" s="101"/>
      <c r="AP505" s="101"/>
      <c r="AQ505" s="101"/>
      <c r="AR505" s="100"/>
      <c r="AS505" s="100"/>
      <c r="AT505" s="100"/>
      <c r="AU505" s="100"/>
      <c r="AV505" s="100"/>
      <c r="AW505" s="100"/>
      <c r="AX505" s="100"/>
      <c r="AY505" s="100"/>
      <c r="AZ505" s="100"/>
      <c r="BA505" s="100"/>
      <c r="BB505" s="100"/>
      <c r="BC505" s="100"/>
    </row>
    <row r="506" spans="17:55" x14ac:dyDescent="0.35">
      <c r="Q506" s="100"/>
      <c r="R506" s="100"/>
      <c r="S506" s="100"/>
      <c r="T506" s="100"/>
      <c r="U506" s="100"/>
      <c r="V506" s="100"/>
      <c r="W506" s="100"/>
      <c r="X506" s="100"/>
      <c r="Y506" s="100"/>
      <c r="Z506" s="100"/>
      <c r="AA506" s="100"/>
      <c r="AB506" s="100"/>
      <c r="AC506" s="100"/>
      <c r="AD506" s="100"/>
      <c r="AE506" s="100"/>
      <c r="AF506" s="101"/>
      <c r="AG506" s="101"/>
      <c r="AH506" s="101"/>
      <c r="AI506" s="101"/>
      <c r="AJ506" s="101"/>
      <c r="AK506" s="101"/>
      <c r="AL506" s="101"/>
      <c r="AM506" s="101"/>
      <c r="AN506" s="101"/>
      <c r="AO506" s="101"/>
      <c r="AP506" s="101"/>
      <c r="AQ506" s="101"/>
      <c r="AR506" s="100"/>
      <c r="AS506" s="100"/>
      <c r="AT506" s="100"/>
      <c r="AU506" s="100"/>
      <c r="AV506" s="100"/>
      <c r="AW506" s="100"/>
      <c r="AX506" s="100"/>
      <c r="AY506" s="100"/>
      <c r="AZ506" s="100"/>
      <c r="BA506" s="100"/>
      <c r="BB506" s="100"/>
      <c r="BC506" s="100"/>
    </row>
    <row r="507" spans="17:55" x14ac:dyDescent="0.35">
      <c r="Q507" s="100"/>
      <c r="R507" s="100"/>
      <c r="S507" s="100"/>
      <c r="T507" s="100"/>
      <c r="U507" s="100"/>
      <c r="V507" s="100"/>
      <c r="W507" s="100"/>
      <c r="X507" s="100"/>
      <c r="Y507" s="100"/>
      <c r="Z507" s="100"/>
      <c r="AA507" s="100"/>
      <c r="AB507" s="100"/>
      <c r="AC507" s="100"/>
      <c r="AD507" s="100"/>
      <c r="AE507" s="100"/>
      <c r="AF507" s="101"/>
      <c r="AG507" s="101"/>
      <c r="AH507" s="101"/>
      <c r="AI507" s="101"/>
      <c r="AJ507" s="101"/>
      <c r="AK507" s="101"/>
      <c r="AL507" s="101"/>
      <c r="AM507" s="101"/>
      <c r="AN507" s="101"/>
      <c r="AO507" s="101"/>
      <c r="AP507" s="101"/>
      <c r="AQ507" s="101"/>
      <c r="AR507" s="100"/>
      <c r="AS507" s="100"/>
      <c r="AT507" s="100"/>
      <c r="AU507" s="100"/>
      <c r="AV507" s="100"/>
      <c r="AW507" s="100"/>
      <c r="AX507" s="100"/>
      <c r="AY507" s="100"/>
      <c r="AZ507" s="100"/>
      <c r="BA507" s="100"/>
      <c r="BB507" s="100"/>
      <c r="BC507" s="100"/>
    </row>
    <row r="508" spans="17:55" x14ac:dyDescent="0.35">
      <c r="Q508" s="100"/>
      <c r="R508" s="100"/>
      <c r="S508" s="100"/>
      <c r="T508" s="100"/>
      <c r="U508" s="100"/>
      <c r="V508" s="100"/>
      <c r="W508" s="100"/>
      <c r="X508" s="100"/>
      <c r="Y508" s="100"/>
      <c r="Z508" s="100"/>
      <c r="AA508" s="100"/>
      <c r="AB508" s="100"/>
      <c r="AC508" s="100"/>
      <c r="AD508" s="100"/>
      <c r="AE508" s="100"/>
      <c r="AF508" s="101"/>
      <c r="AG508" s="101"/>
      <c r="AH508" s="101"/>
      <c r="AI508" s="101"/>
      <c r="AJ508" s="101"/>
      <c r="AK508" s="101"/>
      <c r="AL508" s="101"/>
      <c r="AM508" s="101"/>
      <c r="AN508" s="101"/>
      <c r="AO508" s="101"/>
      <c r="AP508" s="101"/>
      <c r="AQ508" s="101"/>
      <c r="AR508" s="100"/>
      <c r="AS508" s="100"/>
      <c r="AT508" s="100"/>
      <c r="AU508" s="100"/>
      <c r="AV508" s="100"/>
      <c r="AW508" s="100"/>
      <c r="AX508" s="100"/>
      <c r="AY508" s="100"/>
      <c r="AZ508" s="100"/>
      <c r="BA508" s="100"/>
      <c r="BB508" s="100"/>
      <c r="BC508" s="100"/>
    </row>
    <row r="509" spans="17:55" x14ac:dyDescent="0.35">
      <c r="Q509" s="100"/>
      <c r="R509" s="100"/>
      <c r="S509" s="100"/>
      <c r="T509" s="100"/>
      <c r="U509" s="100"/>
      <c r="V509" s="100"/>
      <c r="W509" s="100"/>
      <c r="X509" s="100"/>
      <c r="Y509" s="100"/>
      <c r="Z509" s="100"/>
      <c r="AA509" s="100"/>
      <c r="AB509" s="100"/>
      <c r="AC509" s="100"/>
      <c r="AD509" s="100"/>
      <c r="AE509" s="100"/>
      <c r="AF509" s="101"/>
      <c r="AG509" s="101"/>
      <c r="AH509" s="101"/>
      <c r="AI509" s="101"/>
      <c r="AJ509" s="101"/>
      <c r="AK509" s="101"/>
      <c r="AL509" s="101"/>
      <c r="AM509" s="101"/>
      <c r="AN509" s="101"/>
      <c r="AO509" s="101"/>
      <c r="AP509" s="101"/>
      <c r="AQ509" s="101"/>
      <c r="AR509" s="100"/>
      <c r="AS509" s="100"/>
      <c r="AT509" s="100"/>
      <c r="AU509" s="100"/>
      <c r="AV509" s="100"/>
      <c r="AW509" s="100"/>
      <c r="AX509" s="100"/>
      <c r="AY509" s="100"/>
      <c r="AZ509" s="100"/>
      <c r="BA509" s="100"/>
      <c r="BB509" s="100"/>
      <c r="BC509" s="100"/>
    </row>
    <row r="510" spans="17:55" x14ac:dyDescent="0.35">
      <c r="Q510" s="100"/>
      <c r="R510" s="100"/>
      <c r="S510" s="100"/>
      <c r="T510" s="100"/>
      <c r="U510" s="100"/>
      <c r="V510" s="100"/>
      <c r="W510" s="100"/>
      <c r="X510" s="100"/>
      <c r="Y510" s="100"/>
      <c r="Z510" s="100"/>
      <c r="AA510" s="100"/>
      <c r="AB510" s="100"/>
      <c r="AC510" s="100"/>
      <c r="AD510" s="100"/>
      <c r="AE510" s="100"/>
      <c r="AF510" s="101"/>
      <c r="AG510" s="101"/>
      <c r="AH510" s="101"/>
      <c r="AI510" s="101"/>
      <c r="AJ510" s="101"/>
      <c r="AK510" s="101"/>
      <c r="AL510" s="101"/>
      <c r="AM510" s="101"/>
      <c r="AN510" s="101"/>
      <c r="AO510" s="101"/>
      <c r="AP510" s="101"/>
      <c r="AQ510" s="101"/>
      <c r="AR510" s="100"/>
      <c r="AS510" s="100"/>
      <c r="AT510" s="100"/>
      <c r="AU510" s="100"/>
      <c r="AV510" s="100"/>
      <c r="AW510" s="100"/>
      <c r="AX510" s="100"/>
      <c r="AY510" s="100"/>
      <c r="AZ510" s="100"/>
      <c r="BA510" s="100"/>
      <c r="BB510" s="100"/>
      <c r="BC510" s="100"/>
    </row>
    <row r="511" spans="17:55" x14ac:dyDescent="0.35">
      <c r="Q511" s="100"/>
      <c r="R511" s="100"/>
      <c r="S511" s="100"/>
      <c r="T511" s="100"/>
      <c r="U511" s="100"/>
      <c r="V511" s="100"/>
      <c r="W511" s="100"/>
      <c r="X511" s="100"/>
      <c r="Y511" s="100"/>
      <c r="Z511" s="100"/>
      <c r="AA511" s="100"/>
      <c r="AB511" s="100"/>
      <c r="AC511" s="100"/>
      <c r="AD511" s="100"/>
      <c r="AE511" s="100"/>
      <c r="AF511" s="101"/>
      <c r="AG511" s="101"/>
      <c r="AH511" s="101"/>
      <c r="AI511" s="101"/>
      <c r="AJ511" s="101"/>
      <c r="AK511" s="101"/>
      <c r="AL511" s="101"/>
      <c r="AM511" s="101"/>
      <c r="AN511" s="101"/>
      <c r="AO511" s="101"/>
      <c r="AP511" s="101"/>
      <c r="AQ511" s="101"/>
      <c r="AR511" s="100"/>
      <c r="AS511" s="100"/>
      <c r="AT511" s="100"/>
      <c r="AU511" s="100"/>
      <c r="AV511" s="100"/>
      <c r="AW511" s="100"/>
      <c r="AX511" s="100"/>
      <c r="AY511" s="100"/>
      <c r="AZ511" s="100"/>
      <c r="BA511" s="100"/>
      <c r="BB511" s="100"/>
      <c r="BC511" s="100"/>
    </row>
    <row r="512" spans="17:55" x14ac:dyDescent="0.35">
      <c r="Q512" s="100"/>
      <c r="R512" s="100"/>
      <c r="S512" s="100"/>
      <c r="T512" s="100"/>
      <c r="U512" s="100"/>
      <c r="V512" s="100"/>
      <c r="W512" s="100"/>
      <c r="X512" s="100"/>
      <c r="Y512" s="100"/>
      <c r="Z512" s="100"/>
      <c r="AA512" s="100"/>
      <c r="AB512" s="100"/>
      <c r="AC512" s="100"/>
      <c r="AD512" s="100"/>
      <c r="AE512" s="100"/>
      <c r="AF512" s="101"/>
      <c r="AG512" s="101"/>
      <c r="AH512" s="101"/>
      <c r="AI512" s="101"/>
      <c r="AJ512" s="101"/>
      <c r="AK512" s="101"/>
      <c r="AL512" s="101"/>
      <c r="AM512" s="101"/>
      <c r="AN512" s="101"/>
      <c r="AO512" s="101"/>
      <c r="AP512" s="101"/>
      <c r="AQ512" s="101"/>
      <c r="AR512" s="100"/>
      <c r="AS512" s="100"/>
      <c r="AT512" s="100"/>
      <c r="AU512" s="100"/>
      <c r="AV512" s="100"/>
      <c r="AW512" s="100"/>
      <c r="AX512" s="100"/>
      <c r="AY512" s="100"/>
      <c r="AZ512" s="100"/>
      <c r="BA512" s="100"/>
      <c r="BB512" s="100"/>
      <c r="BC512" s="100"/>
    </row>
    <row r="513" spans="17:55" x14ac:dyDescent="0.35">
      <c r="Q513" s="100"/>
      <c r="R513" s="100"/>
      <c r="S513" s="100"/>
      <c r="T513" s="100"/>
      <c r="U513" s="100"/>
      <c r="V513" s="100"/>
      <c r="W513" s="100"/>
      <c r="X513" s="100"/>
      <c r="Y513" s="100"/>
      <c r="Z513" s="100"/>
      <c r="AA513" s="100"/>
      <c r="AB513" s="100"/>
      <c r="AC513" s="100"/>
      <c r="AD513" s="100"/>
      <c r="AE513" s="100"/>
      <c r="AF513" s="101"/>
      <c r="AG513" s="101"/>
      <c r="AH513" s="101"/>
      <c r="AI513" s="101"/>
      <c r="AJ513" s="101"/>
      <c r="AK513" s="101"/>
      <c r="AL513" s="101"/>
      <c r="AM513" s="101"/>
      <c r="AN513" s="101"/>
      <c r="AO513" s="101"/>
      <c r="AP513" s="101"/>
      <c r="AQ513" s="101"/>
      <c r="AR513" s="100"/>
      <c r="AS513" s="100"/>
      <c r="AT513" s="100"/>
      <c r="AU513" s="100"/>
      <c r="AV513" s="100"/>
      <c r="AW513" s="100"/>
      <c r="AX513" s="100"/>
      <c r="AY513" s="100"/>
      <c r="AZ513" s="100"/>
      <c r="BA513" s="100"/>
      <c r="BB513" s="100"/>
      <c r="BC513" s="100"/>
    </row>
    <row r="514" spans="17:55" x14ac:dyDescent="0.35">
      <c r="Q514" s="100"/>
      <c r="R514" s="100"/>
      <c r="S514" s="100"/>
      <c r="T514" s="100"/>
      <c r="U514" s="100"/>
      <c r="V514" s="100"/>
      <c r="W514" s="100"/>
      <c r="X514" s="100"/>
      <c r="Y514" s="100"/>
      <c r="Z514" s="100"/>
      <c r="AA514" s="100"/>
      <c r="AB514" s="100"/>
      <c r="AC514" s="100"/>
      <c r="AD514" s="100"/>
      <c r="AE514" s="100"/>
      <c r="AF514" s="101"/>
      <c r="AG514" s="101"/>
      <c r="AH514" s="101"/>
      <c r="AI514" s="101"/>
      <c r="AJ514" s="101"/>
      <c r="AK514" s="101"/>
      <c r="AL514" s="101"/>
      <c r="AM514" s="101"/>
      <c r="AN514" s="101"/>
      <c r="AO514" s="101"/>
      <c r="AP514" s="101"/>
      <c r="AQ514" s="101"/>
      <c r="AR514" s="100"/>
      <c r="AS514" s="100"/>
      <c r="AT514" s="100"/>
      <c r="AU514" s="100"/>
      <c r="AV514" s="100"/>
      <c r="AW514" s="100"/>
      <c r="AX514" s="100"/>
      <c r="AY514" s="100"/>
      <c r="AZ514" s="100"/>
      <c r="BA514" s="100"/>
      <c r="BB514" s="100"/>
      <c r="BC514" s="100"/>
    </row>
    <row r="515" spans="17:55" x14ac:dyDescent="0.35">
      <c r="Q515" s="100"/>
      <c r="R515" s="100"/>
      <c r="S515" s="100"/>
      <c r="T515" s="100"/>
      <c r="U515" s="100"/>
      <c r="V515" s="100"/>
      <c r="W515" s="100"/>
      <c r="X515" s="100"/>
      <c r="Y515" s="100"/>
      <c r="Z515" s="100"/>
      <c r="AA515" s="100"/>
      <c r="AB515" s="100"/>
      <c r="AC515" s="100"/>
      <c r="AD515" s="100"/>
      <c r="AE515" s="100"/>
      <c r="AF515" s="101"/>
      <c r="AG515" s="101"/>
      <c r="AH515" s="101"/>
      <c r="AI515" s="101"/>
      <c r="AJ515" s="101"/>
      <c r="AK515" s="101"/>
      <c r="AL515" s="101"/>
      <c r="AM515" s="101"/>
      <c r="AN515" s="101"/>
      <c r="AO515" s="101"/>
      <c r="AP515" s="101"/>
      <c r="AQ515" s="101"/>
      <c r="AR515" s="100"/>
      <c r="AS515" s="100"/>
      <c r="AT515" s="100"/>
      <c r="AU515" s="100"/>
      <c r="AV515" s="100"/>
      <c r="AW515" s="100"/>
      <c r="AX515" s="100"/>
      <c r="AY515" s="100"/>
      <c r="AZ515" s="100"/>
      <c r="BA515" s="100"/>
      <c r="BB515" s="100"/>
      <c r="BC515" s="100"/>
    </row>
    <row r="516" spans="17:55" x14ac:dyDescent="0.35">
      <c r="Q516" s="100"/>
      <c r="R516" s="100"/>
      <c r="S516" s="100"/>
      <c r="T516" s="100"/>
      <c r="U516" s="100"/>
      <c r="V516" s="100"/>
      <c r="W516" s="100"/>
      <c r="X516" s="100"/>
      <c r="Y516" s="100"/>
      <c r="Z516" s="100"/>
      <c r="AA516" s="100"/>
      <c r="AB516" s="100"/>
      <c r="AC516" s="100"/>
      <c r="AD516" s="100"/>
      <c r="AE516" s="100"/>
      <c r="AF516" s="101"/>
      <c r="AG516" s="101"/>
      <c r="AH516" s="101"/>
      <c r="AI516" s="101"/>
      <c r="AJ516" s="101"/>
      <c r="AK516" s="101"/>
      <c r="AL516" s="101"/>
      <c r="AM516" s="101"/>
      <c r="AN516" s="101"/>
      <c r="AO516" s="101"/>
      <c r="AP516" s="101"/>
      <c r="AQ516" s="101"/>
      <c r="AR516" s="100"/>
      <c r="AS516" s="100"/>
      <c r="AT516" s="100"/>
      <c r="AU516" s="100"/>
      <c r="AV516" s="100"/>
      <c r="AW516" s="100"/>
      <c r="AX516" s="100"/>
      <c r="AY516" s="100"/>
      <c r="AZ516" s="100"/>
      <c r="BA516" s="100"/>
      <c r="BB516" s="100"/>
      <c r="BC516" s="100"/>
    </row>
    <row r="517" spans="17:55" x14ac:dyDescent="0.35">
      <c r="Q517" s="100"/>
      <c r="R517" s="100"/>
      <c r="S517" s="100"/>
      <c r="T517" s="100"/>
      <c r="U517" s="100"/>
      <c r="V517" s="100"/>
      <c r="W517" s="100"/>
      <c r="X517" s="100"/>
      <c r="Y517" s="100"/>
      <c r="Z517" s="100"/>
      <c r="AA517" s="100"/>
      <c r="AB517" s="100"/>
      <c r="AC517" s="100"/>
      <c r="AD517" s="100"/>
      <c r="AE517" s="100"/>
      <c r="AF517" s="101"/>
      <c r="AG517" s="101"/>
      <c r="AH517" s="101"/>
      <c r="AI517" s="101"/>
      <c r="AJ517" s="101"/>
      <c r="AK517" s="101"/>
      <c r="AL517" s="101"/>
      <c r="AM517" s="101"/>
      <c r="AN517" s="101"/>
      <c r="AO517" s="101"/>
      <c r="AP517" s="101"/>
      <c r="AQ517" s="101"/>
      <c r="AR517" s="100"/>
      <c r="AS517" s="100"/>
      <c r="AT517" s="100"/>
      <c r="AU517" s="100"/>
      <c r="AV517" s="100"/>
      <c r="AW517" s="100"/>
      <c r="AX517" s="100"/>
      <c r="AY517" s="100"/>
      <c r="AZ517" s="100"/>
      <c r="BA517" s="100"/>
      <c r="BB517" s="100"/>
      <c r="BC517" s="100"/>
    </row>
    <row r="518" spans="17:55" x14ac:dyDescent="0.35">
      <c r="Q518" s="100"/>
      <c r="R518" s="100"/>
      <c r="S518" s="100"/>
      <c r="T518" s="100"/>
      <c r="U518" s="100"/>
      <c r="V518" s="100"/>
      <c r="W518" s="100"/>
      <c r="X518" s="100"/>
      <c r="Y518" s="100"/>
      <c r="Z518" s="100"/>
      <c r="AA518" s="100"/>
      <c r="AB518" s="100"/>
      <c r="AC518" s="100"/>
      <c r="AD518" s="100"/>
      <c r="AE518" s="100"/>
      <c r="AF518" s="101"/>
      <c r="AG518" s="101"/>
      <c r="AH518" s="101"/>
      <c r="AI518" s="101"/>
      <c r="AJ518" s="101"/>
      <c r="AK518" s="101"/>
      <c r="AL518" s="101"/>
      <c r="AM518" s="101"/>
      <c r="AN518" s="101"/>
      <c r="AO518" s="101"/>
      <c r="AP518" s="101"/>
      <c r="AQ518" s="101"/>
      <c r="AR518" s="100"/>
      <c r="AS518" s="100"/>
      <c r="AT518" s="100"/>
      <c r="AU518" s="100"/>
      <c r="AV518" s="100"/>
      <c r="AW518" s="100"/>
      <c r="AX518" s="100"/>
      <c r="AY518" s="100"/>
      <c r="AZ518" s="100"/>
      <c r="BA518" s="100"/>
      <c r="BB518" s="100"/>
      <c r="BC518" s="100"/>
    </row>
    <row r="519" spans="17:55" x14ac:dyDescent="0.35">
      <c r="Q519" s="100"/>
      <c r="R519" s="100"/>
      <c r="S519" s="100"/>
      <c r="T519" s="100"/>
      <c r="U519" s="100"/>
      <c r="V519" s="100"/>
      <c r="W519" s="100"/>
      <c r="X519" s="100"/>
      <c r="Y519" s="100"/>
      <c r="Z519" s="100"/>
      <c r="AA519" s="100"/>
      <c r="AB519" s="100"/>
      <c r="AC519" s="100"/>
      <c r="AD519" s="100"/>
      <c r="AE519" s="100"/>
      <c r="AF519" s="101"/>
      <c r="AG519" s="101"/>
      <c r="AH519" s="101"/>
      <c r="AI519" s="101"/>
      <c r="AJ519" s="101"/>
      <c r="AK519" s="101"/>
      <c r="AL519" s="101"/>
      <c r="AM519" s="101"/>
      <c r="AN519" s="101"/>
      <c r="AO519" s="101"/>
      <c r="AP519" s="101"/>
      <c r="AQ519" s="101"/>
      <c r="AR519" s="100"/>
      <c r="AS519" s="100"/>
      <c r="AT519" s="100"/>
      <c r="AU519" s="100"/>
      <c r="AV519" s="100"/>
      <c r="AW519" s="100"/>
      <c r="AX519" s="100"/>
      <c r="AY519" s="100"/>
      <c r="AZ519" s="100"/>
      <c r="BA519" s="100"/>
      <c r="BB519" s="100"/>
      <c r="BC519" s="100"/>
    </row>
    <row r="520" spans="17:55" x14ac:dyDescent="0.35">
      <c r="Q520" s="100"/>
      <c r="R520" s="100"/>
      <c r="S520" s="100"/>
      <c r="T520" s="100"/>
      <c r="U520" s="100"/>
      <c r="V520" s="100"/>
      <c r="W520" s="100"/>
      <c r="X520" s="100"/>
      <c r="Y520" s="100"/>
      <c r="Z520" s="100"/>
      <c r="AA520" s="100"/>
      <c r="AB520" s="100"/>
      <c r="AC520" s="100"/>
      <c r="AD520" s="100"/>
      <c r="AE520" s="100"/>
      <c r="AF520" s="101"/>
      <c r="AG520" s="101"/>
      <c r="AH520" s="101"/>
      <c r="AI520" s="101"/>
      <c r="AJ520" s="101"/>
      <c r="AK520" s="101"/>
      <c r="AL520" s="101"/>
      <c r="AM520" s="101"/>
      <c r="AN520" s="101"/>
      <c r="AO520" s="101"/>
      <c r="AP520" s="101"/>
      <c r="AQ520" s="101"/>
      <c r="AR520" s="100"/>
      <c r="AS520" s="100"/>
      <c r="AT520" s="100"/>
      <c r="AU520" s="100"/>
      <c r="AV520" s="100"/>
      <c r="AW520" s="100"/>
      <c r="AX520" s="100"/>
      <c r="AY520" s="100"/>
      <c r="AZ520" s="100"/>
      <c r="BA520" s="100"/>
      <c r="BB520" s="100"/>
      <c r="BC520" s="100"/>
    </row>
    <row r="521" spans="17:55" x14ac:dyDescent="0.35">
      <c r="Q521" s="100"/>
      <c r="R521" s="100"/>
      <c r="S521" s="100"/>
      <c r="T521" s="100"/>
      <c r="U521" s="100"/>
      <c r="V521" s="100"/>
      <c r="W521" s="100"/>
      <c r="X521" s="100"/>
      <c r="Y521" s="100"/>
      <c r="Z521" s="100"/>
      <c r="AA521" s="100"/>
      <c r="AB521" s="100"/>
      <c r="AC521" s="100"/>
      <c r="AD521" s="100"/>
      <c r="AE521" s="100"/>
      <c r="AF521" s="101"/>
      <c r="AG521" s="101"/>
      <c r="AH521" s="101"/>
      <c r="AI521" s="101"/>
      <c r="AJ521" s="101"/>
      <c r="AK521" s="101"/>
      <c r="AL521" s="101"/>
      <c r="AM521" s="101"/>
      <c r="AN521" s="101"/>
      <c r="AO521" s="101"/>
      <c r="AP521" s="101"/>
      <c r="AQ521" s="101"/>
      <c r="AR521" s="100"/>
      <c r="AS521" s="100"/>
      <c r="AT521" s="100"/>
      <c r="AU521" s="100"/>
      <c r="AV521" s="100"/>
      <c r="AW521" s="100"/>
      <c r="AX521" s="100"/>
      <c r="AY521" s="100"/>
      <c r="AZ521" s="100"/>
      <c r="BA521" s="100"/>
      <c r="BB521" s="100"/>
      <c r="BC521" s="100"/>
    </row>
    <row r="522" spans="17:55" x14ac:dyDescent="0.35">
      <c r="Q522" s="100"/>
      <c r="R522" s="100"/>
      <c r="S522" s="100"/>
      <c r="T522" s="100"/>
      <c r="U522" s="100"/>
      <c r="V522" s="100"/>
      <c r="W522" s="100"/>
      <c r="X522" s="100"/>
      <c r="Y522" s="100"/>
      <c r="Z522" s="100"/>
      <c r="AA522" s="100"/>
      <c r="AB522" s="100"/>
      <c r="AC522" s="100"/>
      <c r="AD522" s="100"/>
      <c r="AE522" s="100"/>
      <c r="AF522" s="101"/>
      <c r="AG522" s="101"/>
      <c r="AH522" s="101"/>
      <c r="AI522" s="101"/>
      <c r="AJ522" s="101"/>
      <c r="AK522" s="101"/>
      <c r="AL522" s="101"/>
      <c r="AM522" s="101"/>
      <c r="AN522" s="101"/>
      <c r="AO522" s="101"/>
      <c r="AP522" s="101"/>
      <c r="AQ522" s="101"/>
      <c r="AR522" s="100"/>
      <c r="AS522" s="100"/>
      <c r="AT522" s="100"/>
      <c r="AU522" s="100"/>
      <c r="AV522" s="100"/>
      <c r="AW522" s="100"/>
      <c r="AX522" s="100"/>
      <c r="AY522" s="100"/>
      <c r="AZ522" s="100"/>
      <c r="BA522" s="100"/>
      <c r="BB522" s="100"/>
      <c r="BC522" s="100"/>
    </row>
    <row r="523" spans="17:55" x14ac:dyDescent="0.35">
      <c r="Q523" s="100"/>
      <c r="R523" s="100"/>
      <c r="S523" s="100"/>
      <c r="T523" s="100"/>
      <c r="U523" s="100"/>
      <c r="V523" s="100"/>
      <c r="W523" s="100"/>
      <c r="X523" s="100"/>
      <c r="Y523" s="100"/>
      <c r="Z523" s="100"/>
      <c r="AA523" s="100"/>
      <c r="AB523" s="100"/>
      <c r="AC523" s="100"/>
      <c r="AD523" s="100"/>
      <c r="AE523" s="100"/>
      <c r="AF523" s="101"/>
      <c r="AG523" s="101"/>
      <c r="AH523" s="101"/>
      <c r="AI523" s="101"/>
      <c r="AJ523" s="101"/>
      <c r="AK523" s="101"/>
      <c r="AL523" s="101"/>
      <c r="AM523" s="101"/>
      <c r="AN523" s="101"/>
      <c r="AO523" s="101"/>
      <c r="AP523" s="101"/>
      <c r="AQ523" s="101"/>
      <c r="AR523" s="100"/>
      <c r="AS523" s="100"/>
      <c r="AT523" s="100"/>
      <c r="AU523" s="100"/>
      <c r="AV523" s="100"/>
      <c r="AW523" s="100"/>
      <c r="AX523" s="100"/>
      <c r="AY523" s="100"/>
      <c r="AZ523" s="100"/>
      <c r="BA523" s="100"/>
      <c r="BB523" s="100"/>
      <c r="BC523" s="100"/>
    </row>
    <row r="524" spans="17:55" x14ac:dyDescent="0.35">
      <c r="Q524" s="100"/>
      <c r="R524" s="100"/>
      <c r="S524" s="100"/>
      <c r="T524" s="100"/>
      <c r="U524" s="100"/>
      <c r="V524" s="100"/>
      <c r="W524" s="100"/>
      <c r="X524" s="100"/>
      <c r="Y524" s="100"/>
      <c r="Z524" s="100"/>
      <c r="AA524" s="100"/>
      <c r="AB524" s="100"/>
      <c r="AC524" s="100"/>
      <c r="AD524" s="100"/>
      <c r="AE524" s="100"/>
      <c r="AF524" s="101"/>
      <c r="AG524" s="101"/>
      <c r="AH524" s="101"/>
      <c r="AI524" s="101"/>
      <c r="AJ524" s="101"/>
      <c r="AK524" s="101"/>
      <c r="AL524" s="101"/>
      <c r="AM524" s="101"/>
      <c r="AN524" s="101"/>
      <c r="AO524" s="101"/>
      <c r="AP524" s="101"/>
      <c r="AQ524" s="101"/>
      <c r="AR524" s="100"/>
      <c r="AS524" s="100"/>
      <c r="AT524" s="100"/>
      <c r="AU524" s="100"/>
      <c r="AV524" s="100"/>
      <c r="AW524" s="100"/>
      <c r="AX524" s="100"/>
      <c r="AY524" s="100"/>
      <c r="AZ524" s="100"/>
      <c r="BA524" s="100"/>
      <c r="BB524" s="100"/>
      <c r="BC524" s="100"/>
    </row>
    <row r="525" spans="17:55" x14ac:dyDescent="0.35">
      <c r="Q525" s="100"/>
      <c r="R525" s="100"/>
      <c r="S525" s="100"/>
      <c r="T525" s="100"/>
      <c r="U525" s="100"/>
      <c r="V525" s="100"/>
      <c r="W525" s="100"/>
      <c r="X525" s="100"/>
      <c r="Y525" s="100"/>
      <c r="Z525" s="100"/>
      <c r="AA525" s="100"/>
      <c r="AB525" s="100"/>
      <c r="AC525" s="100"/>
      <c r="AD525" s="100"/>
      <c r="AE525" s="100"/>
      <c r="AF525" s="101"/>
      <c r="AG525" s="101"/>
      <c r="AH525" s="101"/>
      <c r="AI525" s="101"/>
      <c r="AJ525" s="101"/>
      <c r="AK525" s="101"/>
      <c r="AL525" s="101"/>
      <c r="AM525" s="101"/>
      <c r="AN525" s="101"/>
      <c r="AO525" s="101"/>
      <c r="AP525" s="101"/>
      <c r="AQ525" s="101"/>
      <c r="AR525" s="100"/>
      <c r="AS525" s="100"/>
      <c r="AT525" s="100"/>
      <c r="AU525" s="100"/>
      <c r="AV525" s="100"/>
      <c r="AW525" s="100"/>
      <c r="AX525" s="100"/>
      <c r="AY525" s="100"/>
      <c r="AZ525" s="100"/>
      <c r="BA525" s="100"/>
      <c r="BB525" s="100"/>
      <c r="BC525" s="100"/>
    </row>
    <row r="526" spans="17:55" x14ac:dyDescent="0.35">
      <c r="Q526" s="100"/>
      <c r="R526" s="100"/>
      <c r="S526" s="100"/>
      <c r="T526" s="100"/>
      <c r="U526" s="100"/>
      <c r="V526" s="100"/>
      <c r="W526" s="100"/>
      <c r="X526" s="100"/>
      <c r="Y526" s="100"/>
      <c r="Z526" s="100"/>
      <c r="AA526" s="100"/>
      <c r="AB526" s="100"/>
      <c r="AC526" s="100"/>
      <c r="AD526" s="100"/>
      <c r="AE526" s="100"/>
      <c r="AF526" s="101"/>
      <c r="AG526" s="101"/>
      <c r="AH526" s="101"/>
      <c r="AI526" s="101"/>
      <c r="AJ526" s="101"/>
      <c r="AK526" s="101"/>
      <c r="AL526" s="101"/>
      <c r="AM526" s="101"/>
      <c r="AN526" s="101"/>
      <c r="AO526" s="101"/>
      <c r="AP526" s="101"/>
      <c r="AQ526" s="101"/>
      <c r="AR526" s="100"/>
      <c r="AS526" s="100"/>
      <c r="AT526" s="100"/>
      <c r="AU526" s="100"/>
      <c r="AV526" s="100"/>
      <c r="AW526" s="100"/>
      <c r="AX526" s="100"/>
      <c r="AY526" s="100"/>
      <c r="AZ526" s="100"/>
      <c r="BA526" s="100"/>
      <c r="BB526" s="100"/>
      <c r="BC526" s="100"/>
    </row>
    <row r="527" spans="17:55" x14ac:dyDescent="0.35">
      <c r="Q527" s="100"/>
      <c r="R527" s="100"/>
      <c r="S527" s="100"/>
      <c r="T527" s="100"/>
      <c r="U527" s="100"/>
      <c r="V527" s="100"/>
      <c r="W527" s="100"/>
      <c r="X527" s="100"/>
      <c r="Y527" s="100"/>
      <c r="Z527" s="100"/>
      <c r="AA527" s="100"/>
      <c r="AB527" s="100"/>
      <c r="AC527" s="100"/>
      <c r="AD527" s="100"/>
      <c r="AE527" s="100"/>
      <c r="AF527" s="101"/>
      <c r="AG527" s="101"/>
      <c r="AH527" s="101"/>
      <c r="AI527" s="101"/>
      <c r="AJ527" s="101"/>
      <c r="AK527" s="101"/>
      <c r="AL527" s="101"/>
      <c r="AM527" s="101"/>
      <c r="AN527" s="101"/>
      <c r="AO527" s="101"/>
      <c r="AP527" s="101"/>
      <c r="AQ527" s="101"/>
      <c r="AR527" s="100"/>
      <c r="AS527" s="100"/>
      <c r="AT527" s="100"/>
      <c r="AU527" s="100"/>
      <c r="AV527" s="100"/>
      <c r="AW527" s="100"/>
      <c r="AX527" s="100"/>
      <c r="AY527" s="100"/>
      <c r="AZ527" s="100"/>
      <c r="BA527" s="100"/>
      <c r="BB527" s="100"/>
      <c r="BC527" s="100"/>
    </row>
    <row r="528" spans="17:55" x14ac:dyDescent="0.35">
      <c r="Q528" s="100"/>
      <c r="R528" s="100"/>
      <c r="S528" s="100"/>
      <c r="T528" s="100"/>
      <c r="U528" s="100"/>
      <c r="V528" s="100"/>
      <c r="W528" s="100"/>
      <c r="X528" s="100"/>
      <c r="Y528" s="100"/>
      <c r="Z528" s="100"/>
      <c r="AA528" s="100"/>
      <c r="AB528" s="100"/>
      <c r="AC528" s="100"/>
      <c r="AD528" s="100"/>
      <c r="AE528" s="100"/>
      <c r="AF528" s="101"/>
      <c r="AG528" s="101"/>
      <c r="AH528" s="101"/>
      <c r="AI528" s="101"/>
      <c r="AJ528" s="101"/>
      <c r="AK528" s="101"/>
      <c r="AL528" s="101"/>
      <c r="AM528" s="101"/>
      <c r="AN528" s="101"/>
      <c r="AO528" s="101"/>
      <c r="AP528" s="101"/>
      <c r="AQ528" s="101"/>
      <c r="AR528" s="100"/>
      <c r="AS528" s="100"/>
      <c r="AT528" s="100"/>
      <c r="AU528" s="100"/>
      <c r="AV528" s="100"/>
      <c r="AW528" s="100"/>
      <c r="AX528" s="100"/>
      <c r="AY528" s="100"/>
      <c r="AZ528" s="100"/>
      <c r="BA528" s="100"/>
      <c r="BB528" s="100"/>
      <c r="BC528" s="100"/>
    </row>
    <row r="529" spans="17:55" x14ac:dyDescent="0.35">
      <c r="Q529" s="100"/>
      <c r="R529" s="100"/>
      <c r="S529" s="100"/>
      <c r="T529" s="100"/>
      <c r="U529" s="100"/>
      <c r="V529" s="100"/>
      <c r="W529" s="100"/>
      <c r="X529" s="100"/>
      <c r="Y529" s="100"/>
      <c r="Z529" s="100"/>
      <c r="AA529" s="100"/>
      <c r="AB529" s="100"/>
      <c r="AC529" s="100"/>
      <c r="AD529" s="100"/>
      <c r="AE529" s="100"/>
      <c r="AF529" s="101"/>
      <c r="AG529" s="101"/>
      <c r="AH529" s="101"/>
      <c r="AI529" s="101"/>
      <c r="AJ529" s="101"/>
      <c r="AK529" s="101"/>
      <c r="AL529" s="101"/>
      <c r="AM529" s="101"/>
      <c r="AN529" s="101"/>
      <c r="AO529" s="101"/>
      <c r="AP529" s="101"/>
      <c r="AQ529" s="101"/>
      <c r="AR529" s="100"/>
      <c r="AS529" s="100"/>
      <c r="AT529" s="100"/>
      <c r="AU529" s="100"/>
      <c r="AV529" s="100"/>
      <c r="AW529" s="100"/>
      <c r="AX529" s="100"/>
      <c r="AY529" s="100"/>
      <c r="AZ529" s="100"/>
      <c r="BA529" s="100"/>
      <c r="BB529" s="100"/>
      <c r="BC529" s="100"/>
    </row>
    <row r="530" spans="17:55" x14ac:dyDescent="0.35">
      <c r="Q530" s="100"/>
      <c r="R530" s="100"/>
      <c r="S530" s="100"/>
      <c r="T530" s="100"/>
      <c r="U530" s="100"/>
      <c r="V530" s="100"/>
      <c r="W530" s="100"/>
      <c r="X530" s="100"/>
      <c r="Y530" s="100"/>
      <c r="Z530" s="100"/>
      <c r="AA530" s="100"/>
      <c r="AB530" s="100"/>
      <c r="AC530" s="100"/>
      <c r="AD530" s="100"/>
      <c r="AE530" s="100"/>
      <c r="AF530" s="101"/>
      <c r="AG530" s="101"/>
      <c r="AH530" s="101"/>
      <c r="AI530" s="101"/>
      <c r="AJ530" s="101"/>
      <c r="AK530" s="101"/>
      <c r="AL530" s="101"/>
      <c r="AM530" s="101"/>
      <c r="AN530" s="101"/>
      <c r="AO530" s="101"/>
      <c r="AP530" s="101"/>
      <c r="AQ530" s="101"/>
      <c r="AR530" s="100"/>
      <c r="AS530" s="100"/>
      <c r="AT530" s="100"/>
      <c r="AU530" s="100"/>
      <c r="AV530" s="100"/>
      <c r="AW530" s="100"/>
      <c r="AX530" s="100"/>
      <c r="AY530" s="100"/>
      <c r="AZ530" s="100"/>
      <c r="BA530" s="100"/>
      <c r="BB530" s="100"/>
      <c r="BC530" s="100"/>
    </row>
    <row r="531" spans="17:55" x14ac:dyDescent="0.35">
      <c r="Q531" s="100"/>
      <c r="R531" s="100"/>
      <c r="S531" s="100"/>
      <c r="T531" s="100"/>
      <c r="U531" s="100"/>
      <c r="V531" s="100"/>
      <c r="W531" s="100"/>
      <c r="X531" s="100"/>
      <c r="Y531" s="100"/>
      <c r="Z531" s="100"/>
      <c r="AA531" s="100"/>
      <c r="AB531" s="100"/>
      <c r="AC531" s="100"/>
      <c r="AD531" s="100"/>
      <c r="AE531" s="100"/>
      <c r="AF531" s="101"/>
      <c r="AG531" s="101"/>
      <c r="AH531" s="101"/>
      <c r="AI531" s="101"/>
      <c r="AJ531" s="101"/>
      <c r="AK531" s="101"/>
      <c r="AL531" s="101"/>
      <c r="AM531" s="101"/>
      <c r="AN531" s="101"/>
      <c r="AO531" s="101"/>
      <c r="AP531" s="101"/>
      <c r="AQ531" s="101"/>
      <c r="AR531" s="100"/>
      <c r="AS531" s="100"/>
      <c r="AT531" s="100"/>
      <c r="AU531" s="100"/>
      <c r="AV531" s="100"/>
      <c r="AW531" s="100"/>
      <c r="AX531" s="100"/>
      <c r="AY531" s="100"/>
      <c r="AZ531" s="100"/>
      <c r="BA531" s="100"/>
      <c r="BB531" s="100"/>
      <c r="BC531" s="100"/>
    </row>
    <row r="532" spans="17:55" x14ac:dyDescent="0.35">
      <c r="Q532" s="100"/>
      <c r="R532" s="100"/>
      <c r="S532" s="100"/>
      <c r="T532" s="100"/>
      <c r="U532" s="100"/>
      <c r="V532" s="100"/>
      <c r="W532" s="100"/>
      <c r="X532" s="100"/>
      <c r="Y532" s="100"/>
      <c r="Z532" s="100"/>
      <c r="AA532" s="100"/>
      <c r="AB532" s="100"/>
      <c r="AC532" s="100"/>
      <c r="AD532" s="100"/>
      <c r="AE532" s="100"/>
      <c r="AF532" s="101"/>
      <c r="AG532" s="101"/>
      <c r="AH532" s="101"/>
      <c r="AI532" s="101"/>
      <c r="AJ532" s="101"/>
      <c r="AK532" s="101"/>
      <c r="AL532" s="101"/>
      <c r="AM532" s="101"/>
      <c r="AN532" s="101"/>
      <c r="AO532" s="101"/>
      <c r="AP532" s="101"/>
      <c r="AQ532" s="101"/>
      <c r="AR532" s="100"/>
      <c r="AS532" s="100"/>
      <c r="AT532" s="100"/>
      <c r="AU532" s="100"/>
      <c r="AV532" s="100"/>
      <c r="AW532" s="100"/>
      <c r="AX532" s="100"/>
      <c r="AY532" s="100"/>
      <c r="AZ532" s="100"/>
      <c r="BA532" s="100"/>
      <c r="BB532" s="100"/>
      <c r="BC532" s="100"/>
    </row>
    <row r="533" spans="17:55" x14ac:dyDescent="0.35">
      <c r="Q533" s="100"/>
      <c r="R533" s="100"/>
      <c r="S533" s="100"/>
      <c r="T533" s="100"/>
      <c r="U533" s="100"/>
      <c r="V533" s="100"/>
      <c r="W533" s="100"/>
      <c r="X533" s="100"/>
      <c r="Y533" s="100"/>
      <c r="Z533" s="100"/>
      <c r="AA533" s="100"/>
      <c r="AB533" s="100"/>
      <c r="AC533" s="100"/>
      <c r="AD533" s="100"/>
      <c r="AE533" s="100"/>
      <c r="AF533" s="101"/>
      <c r="AG533" s="101"/>
      <c r="AH533" s="101"/>
      <c r="AI533" s="101"/>
      <c r="AJ533" s="101"/>
      <c r="AK533" s="101"/>
      <c r="AL533" s="101"/>
      <c r="AM533" s="101"/>
      <c r="AN533" s="101"/>
      <c r="AO533" s="101"/>
      <c r="AP533" s="101"/>
      <c r="AQ533" s="101"/>
      <c r="AR533" s="100"/>
      <c r="AS533" s="100"/>
      <c r="AT533" s="100"/>
      <c r="AU533" s="100"/>
      <c r="AV533" s="100"/>
      <c r="AW533" s="100"/>
      <c r="AX533" s="100"/>
      <c r="AY533" s="100"/>
      <c r="AZ533" s="100"/>
      <c r="BA533" s="100"/>
      <c r="BB533" s="100"/>
      <c r="BC533" s="100"/>
    </row>
    <row r="534" spans="17:55" x14ac:dyDescent="0.35">
      <c r="Q534" s="100"/>
      <c r="R534" s="100"/>
      <c r="S534" s="100"/>
      <c r="T534" s="100"/>
      <c r="U534" s="100"/>
      <c r="V534" s="100"/>
      <c r="W534" s="100"/>
      <c r="X534" s="100"/>
      <c r="Y534" s="100"/>
      <c r="Z534" s="100"/>
      <c r="AA534" s="100"/>
      <c r="AB534" s="100"/>
      <c r="AC534" s="100"/>
      <c r="AD534" s="100"/>
      <c r="AE534" s="100"/>
      <c r="AF534" s="101"/>
      <c r="AG534" s="101"/>
      <c r="AH534" s="101"/>
      <c r="AI534" s="101"/>
      <c r="AJ534" s="101"/>
      <c r="AK534" s="101"/>
      <c r="AL534" s="101"/>
      <c r="AM534" s="101"/>
      <c r="AN534" s="101"/>
      <c r="AO534" s="101"/>
      <c r="AP534" s="101"/>
      <c r="AQ534" s="101"/>
      <c r="AR534" s="100"/>
      <c r="AS534" s="100"/>
      <c r="AT534" s="100"/>
      <c r="AU534" s="100"/>
      <c r="AV534" s="100"/>
      <c r="AW534" s="100"/>
      <c r="AX534" s="100"/>
      <c r="AY534" s="100"/>
      <c r="AZ534" s="100"/>
      <c r="BA534" s="100"/>
      <c r="BB534" s="100"/>
      <c r="BC534" s="100"/>
    </row>
    <row r="535" spans="17:55" x14ac:dyDescent="0.35">
      <c r="Q535" s="100"/>
      <c r="R535" s="100"/>
      <c r="S535" s="100"/>
      <c r="T535" s="100"/>
      <c r="U535" s="100"/>
      <c r="V535" s="100"/>
      <c r="W535" s="100"/>
      <c r="X535" s="100"/>
      <c r="Y535" s="100"/>
      <c r="Z535" s="100"/>
      <c r="AA535" s="100"/>
      <c r="AB535" s="100"/>
      <c r="AC535" s="100"/>
      <c r="AD535" s="100"/>
      <c r="AE535" s="100"/>
      <c r="AF535" s="101"/>
      <c r="AG535" s="101"/>
      <c r="AH535" s="101"/>
      <c r="AI535" s="101"/>
      <c r="AJ535" s="101"/>
      <c r="AK535" s="101"/>
      <c r="AL535" s="101"/>
      <c r="AM535" s="101"/>
      <c r="AN535" s="101"/>
      <c r="AO535" s="101"/>
      <c r="AP535" s="101"/>
      <c r="AQ535" s="101"/>
      <c r="AR535" s="100"/>
      <c r="AS535" s="100"/>
      <c r="AT535" s="100"/>
      <c r="AU535" s="100"/>
      <c r="AV535" s="100"/>
      <c r="AW535" s="100"/>
      <c r="AX535" s="100"/>
      <c r="AY535" s="100"/>
      <c r="AZ535" s="100"/>
      <c r="BA535" s="100"/>
      <c r="BB535" s="100"/>
      <c r="BC535" s="100"/>
    </row>
    <row r="536" spans="17:55" x14ac:dyDescent="0.35">
      <c r="Q536" s="100"/>
      <c r="R536" s="100"/>
      <c r="S536" s="100"/>
      <c r="T536" s="100"/>
      <c r="U536" s="100"/>
      <c r="V536" s="100"/>
      <c r="W536" s="100"/>
      <c r="X536" s="100"/>
      <c r="Y536" s="100"/>
      <c r="Z536" s="100"/>
      <c r="AA536" s="100"/>
      <c r="AB536" s="100"/>
      <c r="AC536" s="100"/>
      <c r="AD536" s="100"/>
      <c r="AE536" s="100"/>
      <c r="AF536" s="101"/>
      <c r="AG536" s="101"/>
      <c r="AH536" s="101"/>
      <c r="AI536" s="101"/>
      <c r="AJ536" s="101"/>
      <c r="AK536" s="101"/>
      <c r="AL536" s="101"/>
      <c r="AM536" s="101"/>
      <c r="AN536" s="101"/>
      <c r="AO536" s="101"/>
      <c r="AP536" s="101"/>
      <c r="AQ536" s="101"/>
      <c r="AR536" s="100"/>
      <c r="AS536" s="100"/>
      <c r="AT536" s="100"/>
      <c r="AU536" s="100"/>
      <c r="AV536" s="100"/>
      <c r="AW536" s="100"/>
      <c r="AX536" s="100"/>
      <c r="AY536" s="100"/>
      <c r="AZ536" s="100"/>
      <c r="BA536" s="100"/>
      <c r="BB536" s="100"/>
      <c r="BC536" s="100"/>
    </row>
    <row r="537" spans="17:55" x14ac:dyDescent="0.35">
      <c r="Q537" s="100"/>
      <c r="R537" s="100"/>
      <c r="S537" s="100"/>
      <c r="T537" s="100"/>
      <c r="U537" s="100"/>
      <c r="V537" s="100"/>
      <c r="W537" s="100"/>
      <c r="X537" s="100"/>
      <c r="Y537" s="100"/>
      <c r="Z537" s="100"/>
      <c r="AA537" s="100"/>
      <c r="AB537" s="100"/>
      <c r="AC537" s="100"/>
      <c r="AD537" s="100"/>
      <c r="AE537" s="100"/>
      <c r="AF537" s="101"/>
      <c r="AG537" s="101"/>
      <c r="AH537" s="101"/>
      <c r="AI537" s="101"/>
      <c r="AJ537" s="101"/>
      <c r="AK537" s="101"/>
      <c r="AL537" s="101"/>
      <c r="AM537" s="101"/>
      <c r="AN537" s="101"/>
      <c r="AO537" s="101"/>
      <c r="AP537" s="101"/>
      <c r="AQ537" s="101"/>
      <c r="AR537" s="100"/>
      <c r="AS537" s="100"/>
      <c r="AT537" s="100"/>
      <c r="AU537" s="100"/>
      <c r="AV537" s="100"/>
      <c r="AW537" s="100"/>
      <c r="AX537" s="100"/>
      <c r="AY537" s="100"/>
      <c r="AZ537" s="100"/>
      <c r="BA537" s="100"/>
      <c r="BB537" s="100"/>
      <c r="BC537" s="100"/>
    </row>
    <row r="538" spans="17:55" x14ac:dyDescent="0.35">
      <c r="Q538" s="100"/>
      <c r="R538" s="100"/>
      <c r="S538" s="100"/>
      <c r="T538" s="100"/>
      <c r="U538" s="100"/>
      <c r="V538" s="100"/>
      <c r="W538" s="100"/>
      <c r="X538" s="100"/>
      <c r="Y538" s="100"/>
      <c r="Z538" s="100"/>
      <c r="AA538" s="100"/>
      <c r="AB538" s="100"/>
      <c r="AC538" s="100"/>
      <c r="AD538" s="100"/>
      <c r="AE538" s="100"/>
      <c r="AF538" s="101"/>
      <c r="AG538" s="101"/>
      <c r="AH538" s="101"/>
      <c r="AI538" s="101"/>
      <c r="AJ538" s="101"/>
      <c r="AK538" s="101"/>
      <c r="AL538" s="101"/>
      <c r="AM538" s="101"/>
      <c r="AN538" s="101"/>
      <c r="AO538" s="101"/>
      <c r="AP538" s="101"/>
      <c r="AQ538" s="101"/>
      <c r="AR538" s="100"/>
      <c r="AS538" s="100"/>
      <c r="AT538" s="100"/>
      <c r="AU538" s="100"/>
      <c r="AV538" s="100"/>
      <c r="AW538" s="100"/>
      <c r="AX538" s="100"/>
      <c r="AY538" s="100"/>
      <c r="AZ538" s="100"/>
      <c r="BA538" s="100"/>
      <c r="BB538" s="100"/>
      <c r="BC538" s="100"/>
    </row>
    <row r="539" spans="17:55" x14ac:dyDescent="0.35">
      <c r="Q539" s="100"/>
      <c r="R539" s="100"/>
      <c r="S539" s="100"/>
      <c r="T539" s="100"/>
      <c r="U539" s="100"/>
      <c r="V539" s="100"/>
      <c r="W539" s="100"/>
      <c r="X539" s="100"/>
      <c r="Y539" s="100"/>
      <c r="Z539" s="100"/>
      <c r="AA539" s="100"/>
      <c r="AB539" s="100"/>
      <c r="AC539" s="100"/>
      <c r="AD539" s="100"/>
      <c r="AE539" s="100"/>
      <c r="AF539" s="101"/>
      <c r="AG539" s="101"/>
      <c r="AH539" s="101"/>
      <c r="AI539" s="101"/>
      <c r="AJ539" s="101"/>
      <c r="AK539" s="101"/>
      <c r="AL539" s="101"/>
      <c r="AM539" s="101"/>
      <c r="AN539" s="101"/>
      <c r="AO539" s="101"/>
      <c r="AP539" s="101"/>
      <c r="AQ539" s="101"/>
      <c r="AR539" s="100"/>
      <c r="AS539" s="100"/>
      <c r="AT539" s="100"/>
      <c r="AU539" s="100"/>
      <c r="AV539" s="100"/>
      <c r="AW539" s="100"/>
      <c r="AX539" s="100"/>
      <c r="AY539" s="100"/>
      <c r="AZ539" s="100"/>
      <c r="BA539" s="100"/>
      <c r="BB539" s="100"/>
      <c r="BC539" s="100"/>
    </row>
    <row r="540" spans="17:55" x14ac:dyDescent="0.35">
      <c r="Q540" s="100"/>
      <c r="R540" s="100"/>
      <c r="S540" s="100"/>
      <c r="T540" s="100"/>
      <c r="U540" s="100"/>
      <c r="V540" s="100"/>
      <c r="W540" s="100"/>
      <c r="X540" s="100"/>
      <c r="Y540" s="100"/>
      <c r="Z540" s="100"/>
      <c r="AA540" s="100"/>
      <c r="AB540" s="100"/>
      <c r="AC540" s="100"/>
      <c r="AD540" s="100"/>
      <c r="AE540" s="100"/>
      <c r="AF540" s="101"/>
      <c r="AG540" s="101"/>
      <c r="AH540" s="101"/>
      <c r="AI540" s="101"/>
      <c r="AJ540" s="101"/>
      <c r="AK540" s="101"/>
      <c r="AL540" s="101"/>
      <c r="AM540" s="101"/>
      <c r="AN540" s="101"/>
      <c r="AO540" s="101"/>
      <c r="AP540" s="101"/>
      <c r="AQ540" s="101"/>
      <c r="AR540" s="100"/>
      <c r="AS540" s="100"/>
      <c r="AT540" s="100"/>
      <c r="AU540" s="100"/>
      <c r="AV540" s="100"/>
      <c r="AW540" s="100"/>
      <c r="AX540" s="100"/>
      <c r="AY540" s="100"/>
      <c r="AZ540" s="100"/>
      <c r="BA540" s="100"/>
      <c r="BB540" s="100"/>
      <c r="BC540" s="100"/>
    </row>
    <row r="541" spans="17:55" x14ac:dyDescent="0.35">
      <c r="Q541" s="100"/>
      <c r="R541" s="100"/>
      <c r="S541" s="100"/>
      <c r="T541" s="100"/>
      <c r="U541" s="100"/>
      <c r="V541" s="100"/>
      <c r="W541" s="100"/>
      <c r="X541" s="100"/>
      <c r="Y541" s="100"/>
      <c r="Z541" s="100"/>
      <c r="AA541" s="100"/>
      <c r="AB541" s="100"/>
      <c r="AC541" s="100"/>
      <c r="AD541" s="100"/>
      <c r="AE541" s="100"/>
      <c r="AF541" s="101"/>
      <c r="AG541" s="101"/>
      <c r="AH541" s="101"/>
      <c r="AI541" s="101"/>
      <c r="AJ541" s="101"/>
      <c r="AK541" s="101"/>
      <c r="AL541" s="101"/>
      <c r="AM541" s="101"/>
      <c r="AN541" s="101"/>
      <c r="AO541" s="101"/>
      <c r="AP541" s="101"/>
      <c r="AQ541" s="101"/>
      <c r="AR541" s="100"/>
      <c r="AS541" s="100"/>
      <c r="AT541" s="100"/>
      <c r="AU541" s="100"/>
      <c r="AV541" s="100"/>
      <c r="AW541" s="100"/>
      <c r="AX541" s="100"/>
      <c r="AY541" s="100"/>
      <c r="AZ541" s="100"/>
      <c r="BA541" s="100"/>
      <c r="BB541" s="100"/>
      <c r="BC541" s="100"/>
    </row>
    <row r="542" spans="17:55" x14ac:dyDescent="0.35">
      <c r="Q542" s="100"/>
      <c r="R542" s="100"/>
      <c r="S542" s="100"/>
      <c r="T542" s="100"/>
      <c r="U542" s="100"/>
      <c r="V542" s="100"/>
      <c r="W542" s="100"/>
      <c r="X542" s="100"/>
      <c r="Y542" s="100"/>
      <c r="Z542" s="100"/>
      <c r="AA542" s="100"/>
      <c r="AB542" s="100"/>
      <c r="AC542" s="100"/>
      <c r="AD542" s="100"/>
      <c r="AE542" s="100"/>
      <c r="AF542" s="101"/>
      <c r="AG542" s="101"/>
      <c r="AH542" s="101"/>
      <c r="AI542" s="101"/>
      <c r="AJ542" s="101"/>
      <c r="AK542" s="101"/>
      <c r="AL542" s="101"/>
      <c r="AM542" s="101"/>
      <c r="AN542" s="101"/>
      <c r="AO542" s="101"/>
      <c r="AP542" s="101"/>
      <c r="AQ542" s="101"/>
      <c r="AR542" s="100"/>
      <c r="AS542" s="100"/>
      <c r="AT542" s="100"/>
      <c r="AU542" s="100"/>
      <c r="AV542" s="100"/>
      <c r="AW542" s="100"/>
      <c r="AX542" s="100"/>
      <c r="AY542" s="100"/>
      <c r="AZ542" s="100"/>
      <c r="BA542" s="100"/>
      <c r="BB542" s="100"/>
      <c r="BC542" s="100"/>
    </row>
    <row r="543" spans="17:55" x14ac:dyDescent="0.35">
      <c r="Q543" s="100"/>
      <c r="R543" s="100"/>
      <c r="S543" s="100"/>
      <c r="T543" s="100"/>
      <c r="U543" s="100"/>
      <c r="V543" s="100"/>
      <c r="W543" s="100"/>
      <c r="X543" s="100"/>
      <c r="Y543" s="100"/>
      <c r="Z543" s="100"/>
      <c r="AA543" s="100"/>
      <c r="AB543" s="100"/>
      <c r="AC543" s="100"/>
      <c r="AD543" s="100"/>
      <c r="AE543" s="100"/>
      <c r="AF543" s="101"/>
      <c r="AG543" s="101"/>
      <c r="AH543" s="101"/>
      <c r="AI543" s="101"/>
      <c r="AJ543" s="101"/>
      <c r="AK543" s="101"/>
      <c r="AL543" s="101"/>
      <c r="AM543" s="101"/>
      <c r="AN543" s="101"/>
      <c r="AO543" s="101"/>
      <c r="AP543" s="101"/>
      <c r="AQ543" s="101"/>
      <c r="AR543" s="100"/>
      <c r="AS543" s="100"/>
      <c r="AT543" s="100"/>
      <c r="AU543" s="100"/>
      <c r="AV543" s="100"/>
      <c r="AW543" s="100"/>
      <c r="AX543" s="100"/>
      <c r="AY543" s="100"/>
      <c r="AZ543" s="100"/>
      <c r="BA543" s="100"/>
      <c r="BB543" s="100"/>
      <c r="BC543" s="100"/>
    </row>
    <row r="544" spans="17:55" x14ac:dyDescent="0.35">
      <c r="Q544" s="100"/>
      <c r="R544" s="100"/>
      <c r="S544" s="100"/>
      <c r="T544" s="100"/>
      <c r="U544" s="100"/>
      <c r="V544" s="100"/>
      <c r="W544" s="100"/>
      <c r="X544" s="100"/>
      <c r="Y544" s="100"/>
      <c r="Z544" s="100"/>
      <c r="AA544" s="100"/>
      <c r="AB544" s="100"/>
      <c r="AC544" s="100"/>
      <c r="AD544" s="100"/>
      <c r="AE544" s="100"/>
      <c r="AF544" s="101"/>
      <c r="AG544" s="101"/>
      <c r="AH544" s="101"/>
      <c r="AI544" s="101"/>
      <c r="AJ544" s="101"/>
      <c r="AK544" s="101"/>
      <c r="AL544" s="101"/>
      <c r="AM544" s="101"/>
      <c r="AN544" s="101"/>
      <c r="AO544" s="101"/>
      <c r="AP544" s="101"/>
      <c r="AQ544" s="101"/>
      <c r="AR544" s="100"/>
      <c r="AS544" s="100"/>
      <c r="AT544" s="100"/>
      <c r="AU544" s="100"/>
      <c r="AV544" s="100"/>
      <c r="AW544" s="100"/>
      <c r="AX544" s="100"/>
      <c r="AY544" s="100"/>
      <c r="AZ544" s="100"/>
      <c r="BA544" s="100"/>
      <c r="BB544" s="100"/>
      <c r="BC544" s="100"/>
    </row>
    <row r="545" spans="17:55" x14ac:dyDescent="0.35">
      <c r="Q545" s="100"/>
      <c r="R545" s="100"/>
      <c r="S545" s="100"/>
      <c r="T545" s="100"/>
      <c r="U545" s="100"/>
      <c r="V545" s="100"/>
      <c r="W545" s="100"/>
      <c r="X545" s="100"/>
      <c r="Y545" s="100"/>
      <c r="Z545" s="100"/>
      <c r="AA545" s="100"/>
      <c r="AB545" s="100"/>
      <c r="AC545" s="100"/>
      <c r="AD545" s="100"/>
      <c r="AE545" s="100"/>
      <c r="AF545" s="101"/>
      <c r="AG545" s="101"/>
      <c r="AH545" s="101"/>
      <c r="AI545" s="101"/>
      <c r="AJ545" s="101"/>
      <c r="AK545" s="101"/>
      <c r="AL545" s="101"/>
      <c r="AM545" s="101"/>
      <c r="AN545" s="101"/>
      <c r="AO545" s="101"/>
      <c r="AP545" s="101"/>
      <c r="AQ545" s="101"/>
      <c r="AR545" s="100"/>
      <c r="AS545" s="100"/>
      <c r="AT545" s="100"/>
      <c r="AU545" s="100"/>
      <c r="AV545" s="100"/>
      <c r="AW545" s="100"/>
      <c r="AX545" s="100"/>
      <c r="AY545" s="100"/>
      <c r="AZ545" s="100"/>
      <c r="BA545" s="100"/>
      <c r="BB545" s="100"/>
      <c r="BC545" s="100"/>
    </row>
    <row r="546" spans="17:55" x14ac:dyDescent="0.35">
      <c r="Q546" s="100"/>
      <c r="R546" s="100"/>
      <c r="S546" s="100"/>
      <c r="T546" s="100"/>
      <c r="U546" s="100"/>
      <c r="V546" s="100"/>
      <c r="W546" s="100"/>
      <c r="X546" s="100"/>
      <c r="Y546" s="100"/>
      <c r="Z546" s="100"/>
      <c r="AA546" s="100"/>
      <c r="AB546" s="100"/>
      <c r="AC546" s="100"/>
      <c r="AD546" s="100"/>
      <c r="AE546" s="100"/>
      <c r="AF546" s="101"/>
      <c r="AG546" s="101"/>
      <c r="AH546" s="101"/>
      <c r="AI546" s="101"/>
      <c r="AJ546" s="101"/>
      <c r="AK546" s="101"/>
      <c r="AL546" s="101"/>
      <c r="AM546" s="101"/>
      <c r="AN546" s="101"/>
      <c r="AO546" s="101"/>
      <c r="AP546" s="101"/>
      <c r="AQ546" s="101"/>
      <c r="AR546" s="100"/>
      <c r="AS546" s="100"/>
      <c r="AT546" s="100"/>
      <c r="AU546" s="100"/>
      <c r="AV546" s="100"/>
      <c r="AW546" s="100"/>
      <c r="AX546" s="100"/>
      <c r="AY546" s="100"/>
      <c r="AZ546" s="100"/>
      <c r="BA546" s="100"/>
      <c r="BB546" s="100"/>
      <c r="BC546" s="100"/>
    </row>
    <row r="547" spans="17:55" x14ac:dyDescent="0.35">
      <c r="Q547" s="100"/>
      <c r="R547" s="100"/>
      <c r="S547" s="100"/>
      <c r="T547" s="100"/>
      <c r="U547" s="100"/>
      <c r="V547" s="100"/>
      <c r="W547" s="100"/>
      <c r="X547" s="100"/>
      <c r="Y547" s="100"/>
      <c r="Z547" s="100"/>
      <c r="AA547" s="100"/>
      <c r="AB547" s="100"/>
      <c r="AC547" s="100"/>
      <c r="AD547" s="100"/>
      <c r="AE547" s="100"/>
      <c r="AF547" s="101"/>
      <c r="AG547" s="101"/>
      <c r="AH547" s="101"/>
      <c r="AI547" s="101"/>
      <c r="AJ547" s="101"/>
      <c r="AK547" s="101"/>
      <c r="AL547" s="101"/>
      <c r="AM547" s="101"/>
      <c r="AN547" s="101"/>
      <c r="AO547" s="101"/>
      <c r="AP547" s="101"/>
      <c r="AQ547" s="101"/>
      <c r="AR547" s="100"/>
      <c r="AS547" s="100"/>
      <c r="AT547" s="100"/>
      <c r="AU547" s="100"/>
      <c r="AV547" s="100"/>
      <c r="AW547" s="100"/>
      <c r="AX547" s="100"/>
      <c r="AY547" s="100"/>
      <c r="AZ547" s="100"/>
      <c r="BA547" s="100"/>
      <c r="BB547" s="100"/>
      <c r="BC547" s="100"/>
    </row>
    <row r="548" spans="17:55" x14ac:dyDescent="0.35">
      <c r="Q548" s="100"/>
      <c r="R548" s="100"/>
      <c r="S548" s="100"/>
      <c r="T548" s="100"/>
      <c r="U548" s="100"/>
      <c r="V548" s="100"/>
      <c r="W548" s="100"/>
      <c r="X548" s="100"/>
      <c r="Y548" s="100"/>
      <c r="Z548" s="100"/>
      <c r="AA548" s="100"/>
      <c r="AB548" s="100"/>
      <c r="AC548" s="100"/>
      <c r="AD548" s="100"/>
      <c r="AE548" s="100"/>
      <c r="AF548" s="101"/>
      <c r="AG548" s="101"/>
      <c r="AH548" s="101"/>
      <c r="AI548" s="101"/>
      <c r="AJ548" s="101"/>
      <c r="AK548" s="101"/>
      <c r="AL548" s="101"/>
      <c r="AM548" s="101"/>
      <c r="AN548" s="101"/>
      <c r="AO548" s="101"/>
      <c r="AP548" s="101"/>
      <c r="AQ548" s="101"/>
      <c r="AR548" s="100"/>
      <c r="AS548" s="100"/>
      <c r="AT548" s="100"/>
      <c r="AU548" s="100"/>
      <c r="AV548" s="100"/>
      <c r="AW548" s="100"/>
      <c r="AX548" s="100"/>
      <c r="AY548" s="100"/>
      <c r="AZ548" s="100"/>
      <c r="BA548" s="100"/>
      <c r="BB548" s="100"/>
      <c r="BC548" s="100"/>
    </row>
    <row r="549" spans="17:55" x14ac:dyDescent="0.35">
      <c r="Q549" s="100"/>
      <c r="R549" s="100"/>
      <c r="S549" s="100"/>
      <c r="T549" s="100"/>
      <c r="U549" s="100"/>
      <c r="V549" s="100"/>
      <c r="W549" s="100"/>
      <c r="X549" s="100"/>
      <c r="Y549" s="100"/>
      <c r="Z549" s="100"/>
      <c r="AA549" s="100"/>
      <c r="AB549" s="100"/>
      <c r="AC549" s="100"/>
      <c r="AD549" s="100"/>
      <c r="AE549" s="100"/>
      <c r="AF549" s="101"/>
      <c r="AG549" s="101"/>
      <c r="AH549" s="101"/>
      <c r="AI549" s="101"/>
      <c r="AJ549" s="101"/>
      <c r="AK549" s="101"/>
      <c r="AL549" s="101"/>
      <c r="AM549" s="101"/>
      <c r="AN549" s="101"/>
      <c r="AO549" s="101"/>
      <c r="AP549" s="101"/>
      <c r="AQ549" s="101"/>
      <c r="AR549" s="100"/>
      <c r="AS549" s="100"/>
      <c r="AT549" s="100"/>
      <c r="AU549" s="100"/>
      <c r="AV549" s="100"/>
      <c r="AW549" s="100"/>
      <c r="AX549" s="100"/>
      <c r="AY549" s="100"/>
      <c r="AZ549" s="100"/>
      <c r="BA549" s="100"/>
      <c r="BB549" s="100"/>
      <c r="BC549" s="100"/>
    </row>
    <row r="550" spans="17:55" x14ac:dyDescent="0.35">
      <c r="Q550" s="100"/>
      <c r="R550" s="100"/>
      <c r="S550" s="100"/>
      <c r="T550" s="100"/>
      <c r="U550" s="100"/>
      <c r="V550" s="100"/>
      <c r="W550" s="100"/>
      <c r="X550" s="100"/>
      <c r="Y550" s="100"/>
      <c r="Z550" s="100"/>
      <c r="AA550" s="100"/>
      <c r="AB550" s="100"/>
      <c r="AC550" s="100"/>
      <c r="AD550" s="100"/>
      <c r="AE550" s="100"/>
      <c r="AF550" s="101"/>
      <c r="AG550" s="101"/>
      <c r="AH550" s="101"/>
      <c r="AI550" s="101"/>
      <c r="AJ550" s="101"/>
      <c r="AK550" s="101"/>
      <c r="AL550" s="101"/>
      <c r="AM550" s="101"/>
      <c r="AN550" s="101"/>
      <c r="AO550" s="101"/>
      <c r="AP550" s="101"/>
      <c r="AQ550" s="101"/>
      <c r="AR550" s="100"/>
      <c r="AS550" s="100"/>
      <c r="AT550" s="100"/>
      <c r="AU550" s="100"/>
      <c r="AV550" s="100"/>
      <c r="AW550" s="100"/>
      <c r="AX550" s="100"/>
      <c r="AY550" s="100"/>
      <c r="AZ550" s="100"/>
      <c r="BA550" s="100"/>
      <c r="BB550" s="100"/>
      <c r="BC550" s="100"/>
    </row>
    <row r="551" spans="17:55" x14ac:dyDescent="0.35">
      <c r="Q551" s="100"/>
      <c r="R551" s="100"/>
      <c r="S551" s="100"/>
      <c r="T551" s="100"/>
      <c r="U551" s="100"/>
      <c r="V551" s="100"/>
      <c r="W551" s="100"/>
      <c r="X551" s="100"/>
      <c r="Y551" s="100"/>
      <c r="Z551" s="100"/>
      <c r="AA551" s="100"/>
      <c r="AB551" s="100"/>
      <c r="AC551" s="100"/>
      <c r="AD551" s="100"/>
      <c r="AE551" s="100"/>
      <c r="AF551" s="101"/>
      <c r="AG551" s="101"/>
      <c r="AH551" s="101"/>
      <c r="AI551" s="101"/>
      <c r="AJ551" s="101"/>
      <c r="AK551" s="101"/>
      <c r="AL551" s="101"/>
      <c r="AM551" s="101"/>
      <c r="AN551" s="101"/>
      <c r="AO551" s="101"/>
      <c r="AP551" s="101"/>
      <c r="AQ551" s="101"/>
      <c r="AR551" s="100"/>
      <c r="AS551" s="100"/>
      <c r="AT551" s="100"/>
      <c r="AU551" s="100"/>
      <c r="AV551" s="100"/>
      <c r="AW551" s="100"/>
      <c r="AX551" s="100"/>
      <c r="AY551" s="100"/>
      <c r="AZ551" s="100"/>
      <c r="BA551" s="100"/>
      <c r="BB551" s="100"/>
      <c r="BC551" s="100"/>
    </row>
    <row r="552" spans="17:55" x14ac:dyDescent="0.35">
      <c r="Q552" s="100"/>
      <c r="R552" s="100"/>
      <c r="S552" s="100"/>
      <c r="T552" s="100"/>
      <c r="U552" s="100"/>
      <c r="V552" s="100"/>
      <c r="W552" s="100"/>
      <c r="X552" s="100"/>
      <c r="Y552" s="100"/>
      <c r="Z552" s="100"/>
      <c r="AA552" s="100"/>
      <c r="AB552" s="100"/>
      <c r="AC552" s="100"/>
      <c r="AD552" s="100"/>
      <c r="AE552" s="100"/>
      <c r="AF552" s="101"/>
      <c r="AG552" s="101"/>
      <c r="AH552" s="101"/>
      <c r="AI552" s="101"/>
      <c r="AJ552" s="101"/>
      <c r="AK552" s="101"/>
      <c r="AL552" s="101"/>
      <c r="AM552" s="101"/>
      <c r="AN552" s="101"/>
      <c r="AO552" s="101"/>
      <c r="AP552" s="101"/>
      <c r="AQ552" s="101"/>
      <c r="AR552" s="100"/>
      <c r="AS552" s="100"/>
      <c r="AT552" s="100"/>
      <c r="AU552" s="100"/>
      <c r="AV552" s="100"/>
      <c r="AW552" s="100"/>
      <c r="AX552" s="100"/>
      <c r="AY552" s="100"/>
      <c r="AZ552" s="100"/>
      <c r="BA552" s="100"/>
      <c r="BB552" s="100"/>
      <c r="BC552" s="100"/>
    </row>
    <row r="553" spans="17:55" x14ac:dyDescent="0.35">
      <c r="Q553" s="100"/>
      <c r="R553" s="100"/>
      <c r="S553" s="100"/>
      <c r="T553" s="100"/>
      <c r="U553" s="100"/>
      <c r="V553" s="100"/>
      <c r="W553" s="100"/>
      <c r="X553" s="100"/>
      <c r="Y553" s="100"/>
      <c r="Z553" s="100"/>
      <c r="AA553" s="100"/>
      <c r="AB553" s="100"/>
      <c r="AC553" s="100"/>
      <c r="AD553" s="100"/>
      <c r="AE553" s="100"/>
      <c r="AF553" s="101"/>
      <c r="AG553" s="101"/>
      <c r="AH553" s="101"/>
      <c r="AI553" s="101"/>
      <c r="AJ553" s="101"/>
      <c r="AK553" s="101"/>
      <c r="AL553" s="101"/>
      <c r="AM553" s="101"/>
      <c r="AN553" s="101"/>
      <c r="AO553" s="101"/>
      <c r="AP553" s="101"/>
      <c r="AQ553" s="101"/>
      <c r="AR553" s="100"/>
      <c r="AS553" s="100"/>
      <c r="AT553" s="100"/>
      <c r="AU553" s="100"/>
      <c r="AV553" s="100"/>
      <c r="AW553" s="100"/>
      <c r="AX553" s="100"/>
      <c r="AY553" s="100"/>
      <c r="AZ553" s="100"/>
      <c r="BA553" s="100"/>
      <c r="BB553" s="100"/>
      <c r="BC553" s="100"/>
    </row>
    <row r="554" spans="17:55" x14ac:dyDescent="0.35">
      <c r="Q554" s="100"/>
      <c r="R554" s="100"/>
      <c r="S554" s="100"/>
      <c r="T554" s="100"/>
      <c r="U554" s="100"/>
      <c r="V554" s="100"/>
      <c r="W554" s="100"/>
      <c r="X554" s="100"/>
      <c r="Y554" s="100"/>
      <c r="Z554" s="100"/>
      <c r="AA554" s="100"/>
      <c r="AB554" s="100"/>
      <c r="AC554" s="100"/>
      <c r="AD554" s="100"/>
      <c r="AE554" s="100"/>
      <c r="AF554" s="101"/>
      <c r="AG554" s="101"/>
      <c r="AH554" s="101"/>
      <c r="AI554" s="101"/>
      <c r="AJ554" s="101"/>
      <c r="AK554" s="101"/>
      <c r="AL554" s="101"/>
      <c r="AM554" s="101"/>
      <c r="AN554" s="101"/>
      <c r="AO554" s="101"/>
      <c r="AP554" s="101"/>
      <c r="AQ554" s="101"/>
      <c r="AR554" s="100"/>
      <c r="AS554" s="100"/>
      <c r="AT554" s="100"/>
      <c r="AU554" s="100"/>
      <c r="AV554" s="100"/>
      <c r="AW554" s="100"/>
      <c r="AX554" s="100"/>
      <c r="AY554" s="100"/>
      <c r="AZ554" s="100"/>
      <c r="BA554" s="100"/>
      <c r="BB554" s="100"/>
      <c r="BC554" s="100"/>
    </row>
    <row r="555" spans="17:55" x14ac:dyDescent="0.35">
      <c r="Q555" s="100"/>
      <c r="R555" s="100"/>
      <c r="S555" s="100"/>
      <c r="T555" s="100"/>
      <c r="U555" s="100"/>
      <c r="V555" s="100"/>
      <c r="W555" s="100"/>
      <c r="X555" s="100"/>
      <c r="Y555" s="100"/>
      <c r="Z555" s="100"/>
      <c r="AA555" s="100"/>
      <c r="AB555" s="100"/>
      <c r="AC555" s="100"/>
      <c r="AD555" s="100"/>
      <c r="AE555" s="100"/>
      <c r="AF555" s="101"/>
      <c r="AG555" s="101"/>
      <c r="AH555" s="101"/>
      <c r="AI555" s="101"/>
      <c r="AJ555" s="101"/>
      <c r="AK555" s="101"/>
      <c r="AL555" s="101"/>
      <c r="AM555" s="101"/>
      <c r="AN555" s="101"/>
      <c r="AO555" s="101"/>
      <c r="AP555" s="101"/>
      <c r="AQ555" s="101"/>
      <c r="AR555" s="100"/>
      <c r="AS555" s="100"/>
      <c r="AT555" s="100"/>
      <c r="AU555" s="100"/>
      <c r="AV555" s="100"/>
      <c r="AW555" s="100"/>
      <c r="AX555" s="100"/>
      <c r="AY555" s="100"/>
      <c r="AZ555" s="100"/>
      <c r="BA555" s="100"/>
      <c r="BB555" s="100"/>
      <c r="BC555" s="100"/>
    </row>
    <row r="556" spans="17:55" x14ac:dyDescent="0.35">
      <c r="Q556" s="100"/>
      <c r="R556" s="100"/>
      <c r="S556" s="100"/>
      <c r="T556" s="100"/>
      <c r="U556" s="100"/>
      <c r="V556" s="100"/>
      <c r="W556" s="100"/>
      <c r="X556" s="100"/>
      <c r="Y556" s="100"/>
      <c r="Z556" s="100"/>
      <c r="AA556" s="100"/>
      <c r="AB556" s="100"/>
      <c r="AC556" s="100"/>
      <c r="AD556" s="100"/>
      <c r="AE556" s="100"/>
      <c r="AF556" s="101"/>
      <c r="AG556" s="101"/>
      <c r="AH556" s="101"/>
      <c r="AI556" s="101"/>
      <c r="AJ556" s="101"/>
      <c r="AK556" s="101"/>
      <c r="AL556" s="101"/>
      <c r="AM556" s="101"/>
      <c r="AN556" s="101"/>
      <c r="AO556" s="101"/>
      <c r="AP556" s="101"/>
      <c r="AQ556" s="101"/>
      <c r="AR556" s="100"/>
      <c r="AS556" s="100"/>
      <c r="AT556" s="100"/>
      <c r="AU556" s="100"/>
      <c r="AV556" s="100"/>
      <c r="AW556" s="100"/>
      <c r="AX556" s="100"/>
      <c r="AY556" s="100"/>
      <c r="AZ556" s="100"/>
      <c r="BA556" s="100"/>
      <c r="BB556" s="100"/>
      <c r="BC556" s="100"/>
    </row>
    <row r="557" spans="17:55" x14ac:dyDescent="0.35">
      <c r="Q557" s="100"/>
      <c r="R557" s="100"/>
      <c r="S557" s="100"/>
      <c r="T557" s="100"/>
      <c r="U557" s="100"/>
      <c r="V557" s="100"/>
      <c r="W557" s="100"/>
      <c r="X557" s="100"/>
      <c r="Y557" s="100"/>
      <c r="Z557" s="100"/>
      <c r="AA557" s="100"/>
      <c r="AB557" s="100"/>
      <c r="AC557" s="100"/>
      <c r="AD557" s="100"/>
      <c r="AE557" s="100"/>
      <c r="AF557" s="101"/>
      <c r="AG557" s="101"/>
      <c r="AH557" s="101"/>
      <c r="AI557" s="101"/>
      <c r="AJ557" s="101"/>
      <c r="AK557" s="101"/>
      <c r="AL557" s="101"/>
      <c r="AM557" s="101"/>
      <c r="AN557" s="101"/>
      <c r="AO557" s="101"/>
      <c r="AP557" s="101"/>
      <c r="AQ557" s="101"/>
      <c r="AR557" s="100"/>
      <c r="AS557" s="100"/>
      <c r="AT557" s="100"/>
      <c r="AU557" s="100"/>
      <c r="AV557" s="100"/>
      <c r="AW557" s="100"/>
      <c r="AX557" s="100"/>
      <c r="AY557" s="100"/>
      <c r="AZ557" s="100"/>
      <c r="BA557" s="100"/>
      <c r="BB557" s="100"/>
      <c r="BC557" s="100"/>
    </row>
    <row r="558" spans="17:55" x14ac:dyDescent="0.35">
      <c r="Q558" s="100"/>
      <c r="R558" s="100"/>
      <c r="S558" s="100"/>
      <c r="T558" s="100"/>
      <c r="U558" s="100"/>
      <c r="V558" s="100"/>
      <c r="W558" s="100"/>
      <c r="X558" s="100"/>
      <c r="Y558" s="100"/>
      <c r="Z558" s="100"/>
      <c r="AA558" s="100"/>
      <c r="AB558" s="100"/>
      <c r="AC558" s="100"/>
      <c r="AD558" s="100"/>
      <c r="AE558" s="100"/>
      <c r="AF558" s="101"/>
      <c r="AG558" s="101"/>
      <c r="AH558" s="101"/>
      <c r="AI558" s="101"/>
      <c r="AJ558" s="101"/>
      <c r="AK558" s="101"/>
      <c r="AL558" s="101"/>
      <c r="AM558" s="101"/>
      <c r="AN558" s="101"/>
      <c r="AO558" s="101"/>
      <c r="AP558" s="101"/>
      <c r="AQ558" s="101"/>
      <c r="AR558" s="100"/>
      <c r="AS558" s="100"/>
      <c r="AT558" s="100"/>
      <c r="AU558" s="100"/>
      <c r="AV558" s="100"/>
      <c r="AW558" s="100"/>
      <c r="AX558" s="100"/>
      <c r="AY558" s="100"/>
      <c r="AZ558" s="100"/>
      <c r="BA558" s="100"/>
      <c r="BB558" s="100"/>
      <c r="BC558" s="100"/>
    </row>
    <row r="559" spans="17:55" x14ac:dyDescent="0.35">
      <c r="Q559" s="100"/>
      <c r="R559" s="100"/>
      <c r="S559" s="100"/>
      <c r="T559" s="100"/>
      <c r="U559" s="100"/>
      <c r="V559" s="100"/>
      <c r="W559" s="100"/>
      <c r="X559" s="100"/>
      <c r="Y559" s="100"/>
      <c r="Z559" s="100"/>
      <c r="AA559" s="100"/>
      <c r="AB559" s="100"/>
      <c r="AC559" s="100"/>
      <c r="AD559" s="100"/>
      <c r="AE559" s="100"/>
      <c r="AF559" s="101"/>
      <c r="AG559" s="101"/>
      <c r="AH559" s="101"/>
      <c r="AI559" s="101"/>
      <c r="AJ559" s="101"/>
      <c r="AK559" s="101"/>
      <c r="AL559" s="101"/>
      <c r="AM559" s="101"/>
      <c r="AN559" s="101"/>
      <c r="AO559" s="101"/>
      <c r="AP559" s="101"/>
      <c r="AQ559" s="101"/>
      <c r="AR559" s="100"/>
      <c r="AS559" s="100"/>
      <c r="AT559" s="100"/>
      <c r="AU559" s="100"/>
      <c r="AV559" s="100"/>
      <c r="AW559" s="100"/>
      <c r="AX559" s="100"/>
      <c r="AY559" s="100"/>
      <c r="AZ559" s="100"/>
      <c r="BA559" s="100"/>
      <c r="BB559" s="100"/>
      <c r="BC559" s="100"/>
    </row>
    <row r="560" spans="17:55" x14ac:dyDescent="0.35">
      <c r="Q560" s="100"/>
      <c r="R560" s="100"/>
      <c r="S560" s="100"/>
      <c r="T560" s="100"/>
      <c r="U560" s="100"/>
      <c r="V560" s="100"/>
      <c r="W560" s="100"/>
      <c r="X560" s="100"/>
      <c r="Y560" s="100"/>
      <c r="Z560" s="100"/>
      <c r="AA560" s="100"/>
      <c r="AB560" s="100"/>
      <c r="AC560" s="100"/>
      <c r="AD560" s="100"/>
      <c r="AE560" s="100"/>
      <c r="AF560" s="101"/>
      <c r="AG560" s="101"/>
      <c r="AH560" s="101"/>
      <c r="AI560" s="101"/>
      <c r="AJ560" s="101"/>
      <c r="AK560" s="101"/>
      <c r="AL560" s="101"/>
      <c r="AM560" s="101"/>
      <c r="AN560" s="101"/>
      <c r="AO560" s="101"/>
      <c r="AP560" s="101"/>
      <c r="AQ560" s="101"/>
      <c r="AR560" s="100"/>
      <c r="AS560" s="100"/>
      <c r="AT560" s="100"/>
      <c r="AU560" s="100"/>
      <c r="AV560" s="100"/>
      <c r="AW560" s="100"/>
      <c r="AX560" s="100"/>
      <c r="AY560" s="100"/>
      <c r="AZ560" s="100"/>
      <c r="BA560" s="100"/>
      <c r="BB560" s="100"/>
      <c r="BC560" s="100"/>
    </row>
    <row r="561" spans="17:55" x14ac:dyDescent="0.35">
      <c r="Q561" s="100"/>
      <c r="R561" s="100"/>
      <c r="S561" s="100"/>
      <c r="T561" s="100"/>
      <c r="U561" s="100"/>
      <c r="V561" s="100"/>
      <c r="W561" s="100"/>
      <c r="X561" s="100"/>
      <c r="Y561" s="100"/>
      <c r="Z561" s="100"/>
      <c r="AA561" s="100"/>
      <c r="AB561" s="100"/>
      <c r="AC561" s="100"/>
      <c r="AD561" s="100"/>
      <c r="AE561" s="100"/>
      <c r="AF561" s="101"/>
      <c r="AG561" s="101"/>
      <c r="AH561" s="101"/>
      <c r="AI561" s="101"/>
      <c r="AJ561" s="101"/>
      <c r="AK561" s="101"/>
      <c r="AL561" s="101"/>
      <c r="AM561" s="101"/>
      <c r="AN561" s="101"/>
      <c r="AO561" s="101"/>
      <c r="AP561" s="101"/>
      <c r="AQ561" s="101"/>
      <c r="AR561" s="100"/>
      <c r="AS561" s="100"/>
      <c r="AT561" s="100"/>
      <c r="AU561" s="100"/>
      <c r="AV561" s="100"/>
      <c r="AW561" s="100"/>
      <c r="AX561" s="100"/>
      <c r="AY561" s="100"/>
      <c r="AZ561" s="100"/>
      <c r="BA561" s="100"/>
      <c r="BB561" s="100"/>
      <c r="BC561" s="100"/>
    </row>
    <row r="562" spans="17:55" x14ac:dyDescent="0.35">
      <c r="Q562" s="100"/>
      <c r="R562" s="100"/>
      <c r="S562" s="100"/>
      <c r="T562" s="100"/>
      <c r="U562" s="100"/>
      <c r="V562" s="100"/>
      <c r="W562" s="100"/>
      <c r="X562" s="100"/>
      <c r="Y562" s="100"/>
      <c r="Z562" s="100"/>
      <c r="AA562" s="100"/>
      <c r="AB562" s="100"/>
      <c r="AC562" s="100"/>
      <c r="AD562" s="100"/>
      <c r="AE562" s="100"/>
      <c r="AF562" s="101"/>
      <c r="AG562" s="101"/>
      <c r="AH562" s="101"/>
      <c r="AI562" s="101"/>
      <c r="AJ562" s="101"/>
      <c r="AK562" s="101"/>
      <c r="AL562" s="101"/>
      <c r="AM562" s="101"/>
      <c r="AN562" s="101"/>
      <c r="AO562" s="101"/>
      <c r="AP562" s="101"/>
      <c r="AQ562" s="101"/>
      <c r="AR562" s="100"/>
      <c r="AS562" s="100"/>
      <c r="AT562" s="100"/>
      <c r="AU562" s="100"/>
      <c r="AV562" s="100"/>
      <c r="AW562" s="100"/>
      <c r="AX562" s="100"/>
      <c r="AY562" s="100"/>
      <c r="AZ562" s="100"/>
      <c r="BA562" s="100"/>
      <c r="BB562" s="100"/>
      <c r="BC562" s="100"/>
    </row>
    <row r="563" spans="17:55" x14ac:dyDescent="0.35">
      <c r="Q563" s="100"/>
      <c r="R563" s="100"/>
      <c r="S563" s="100"/>
      <c r="T563" s="100"/>
      <c r="U563" s="100"/>
      <c r="V563" s="100"/>
      <c r="W563" s="100"/>
      <c r="X563" s="100"/>
      <c r="Y563" s="100"/>
      <c r="Z563" s="100"/>
      <c r="AA563" s="100"/>
      <c r="AB563" s="100"/>
      <c r="AC563" s="100"/>
      <c r="AD563" s="100"/>
      <c r="AE563" s="100"/>
      <c r="AF563" s="101"/>
      <c r="AG563" s="101"/>
      <c r="AH563" s="101"/>
      <c r="AI563" s="101"/>
      <c r="AJ563" s="101"/>
      <c r="AK563" s="101"/>
      <c r="AL563" s="101"/>
      <c r="AM563" s="101"/>
      <c r="AN563" s="101"/>
      <c r="AO563" s="101"/>
      <c r="AP563" s="101"/>
      <c r="AQ563" s="101"/>
      <c r="AR563" s="100"/>
      <c r="AS563" s="100"/>
      <c r="AT563" s="100"/>
      <c r="AU563" s="100"/>
      <c r="AV563" s="100"/>
      <c r="AW563" s="100"/>
      <c r="AX563" s="100"/>
      <c r="AY563" s="100"/>
      <c r="AZ563" s="100"/>
      <c r="BA563" s="100"/>
      <c r="BB563" s="100"/>
      <c r="BC563" s="100"/>
    </row>
    <row r="564" spans="17:55" x14ac:dyDescent="0.35">
      <c r="Q564" s="100"/>
      <c r="R564" s="100"/>
      <c r="S564" s="100"/>
      <c r="T564" s="100"/>
      <c r="U564" s="100"/>
      <c r="V564" s="100"/>
      <c r="W564" s="100"/>
      <c r="X564" s="100"/>
      <c r="Y564" s="100"/>
      <c r="Z564" s="100"/>
      <c r="AA564" s="100"/>
      <c r="AB564" s="100"/>
      <c r="AC564" s="100"/>
      <c r="AD564" s="100"/>
      <c r="AE564" s="100"/>
      <c r="AF564" s="101"/>
      <c r="AG564" s="101"/>
      <c r="AH564" s="101"/>
      <c r="AI564" s="101"/>
      <c r="AJ564" s="101"/>
      <c r="AK564" s="101"/>
      <c r="AL564" s="101"/>
      <c r="AM564" s="101"/>
      <c r="AN564" s="101"/>
      <c r="AO564" s="101"/>
      <c r="AP564" s="101"/>
      <c r="AQ564" s="101"/>
      <c r="AR564" s="100"/>
      <c r="AS564" s="100"/>
      <c r="AT564" s="100"/>
      <c r="AU564" s="100"/>
      <c r="AV564" s="100"/>
      <c r="AW564" s="100"/>
      <c r="AX564" s="100"/>
      <c r="AY564" s="100"/>
      <c r="AZ564" s="100"/>
      <c r="BA564" s="100"/>
      <c r="BB564" s="100"/>
      <c r="BC564" s="100"/>
    </row>
    <row r="565" spans="17:55" x14ac:dyDescent="0.35">
      <c r="Q565" s="100"/>
      <c r="R565" s="100"/>
      <c r="S565" s="100"/>
      <c r="T565" s="100"/>
      <c r="U565" s="100"/>
      <c r="V565" s="100"/>
      <c r="W565" s="100"/>
      <c r="X565" s="100"/>
      <c r="Y565" s="100"/>
      <c r="Z565" s="100"/>
      <c r="AA565" s="100"/>
      <c r="AB565" s="100"/>
      <c r="AC565" s="100"/>
      <c r="AD565" s="100"/>
      <c r="AE565" s="100"/>
      <c r="AF565" s="101"/>
      <c r="AG565" s="101"/>
      <c r="AH565" s="101"/>
      <c r="AI565" s="101"/>
      <c r="AJ565" s="101"/>
      <c r="AK565" s="101"/>
      <c r="AL565" s="101"/>
      <c r="AM565" s="101"/>
      <c r="AN565" s="101"/>
      <c r="AO565" s="101"/>
      <c r="AP565" s="101"/>
      <c r="AQ565" s="101"/>
      <c r="AR565" s="100"/>
      <c r="AS565" s="100"/>
      <c r="AT565" s="100"/>
      <c r="AU565" s="100"/>
      <c r="AV565" s="100"/>
      <c r="AW565" s="100"/>
      <c r="AX565" s="100"/>
      <c r="AY565" s="100"/>
      <c r="AZ565" s="100"/>
      <c r="BA565" s="100"/>
      <c r="BB565" s="100"/>
      <c r="BC565" s="100"/>
    </row>
    <row r="566" spans="17:55" x14ac:dyDescent="0.35">
      <c r="Q566" s="100"/>
      <c r="R566" s="100"/>
      <c r="S566" s="100"/>
      <c r="T566" s="100"/>
      <c r="U566" s="100"/>
      <c r="V566" s="100"/>
      <c r="W566" s="100"/>
      <c r="X566" s="100"/>
      <c r="Y566" s="100"/>
      <c r="Z566" s="100"/>
      <c r="AA566" s="100"/>
      <c r="AB566" s="100"/>
      <c r="AC566" s="100"/>
      <c r="AD566" s="100"/>
      <c r="AE566" s="100"/>
      <c r="AF566" s="101"/>
      <c r="AG566" s="101"/>
      <c r="AH566" s="101"/>
      <c r="AI566" s="101"/>
      <c r="AJ566" s="101"/>
      <c r="AK566" s="101"/>
      <c r="AL566" s="101"/>
      <c r="AM566" s="101"/>
      <c r="AN566" s="101"/>
      <c r="AO566" s="101"/>
      <c r="AP566" s="101"/>
      <c r="AQ566" s="101"/>
      <c r="AR566" s="100"/>
      <c r="AS566" s="100"/>
      <c r="AT566" s="100"/>
      <c r="AU566" s="100"/>
      <c r="AV566" s="100"/>
      <c r="AW566" s="100"/>
      <c r="AX566" s="100"/>
      <c r="AY566" s="100"/>
      <c r="AZ566" s="100"/>
      <c r="BA566" s="100"/>
      <c r="BB566" s="100"/>
      <c r="BC566" s="100"/>
    </row>
    <row r="567" spans="17:55" x14ac:dyDescent="0.35">
      <c r="Q567" s="100"/>
      <c r="R567" s="100"/>
      <c r="S567" s="100"/>
      <c r="T567" s="100"/>
      <c r="U567" s="100"/>
      <c r="V567" s="100"/>
      <c r="W567" s="100"/>
      <c r="X567" s="100"/>
      <c r="Y567" s="100"/>
      <c r="Z567" s="100"/>
      <c r="AA567" s="100"/>
      <c r="AB567" s="100"/>
      <c r="AC567" s="100"/>
      <c r="AD567" s="100"/>
      <c r="AE567" s="100"/>
      <c r="AF567" s="101"/>
      <c r="AG567" s="101"/>
      <c r="AH567" s="101"/>
      <c r="AI567" s="101"/>
      <c r="AJ567" s="101"/>
      <c r="AK567" s="101"/>
      <c r="AL567" s="101"/>
      <c r="AM567" s="101"/>
      <c r="AN567" s="101"/>
      <c r="AO567" s="101"/>
      <c r="AP567" s="101"/>
      <c r="AQ567" s="101"/>
      <c r="AR567" s="100"/>
      <c r="AS567" s="100"/>
      <c r="AT567" s="100"/>
      <c r="AU567" s="100"/>
      <c r="AV567" s="100"/>
      <c r="AW567" s="100"/>
      <c r="AX567" s="100"/>
      <c r="AY567" s="100"/>
      <c r="AZ567" s="100"/>
      <c r="BA567" s="100"/>
      <c r="BB567" s="100"/>
      <c r="BC567" s="100"/>
    </row>
    <row r="568" spans="17:55" x14ac:dyDescent="0.35">
      <c r="Q568" s="100"/>
      <c r="R568" s="100"/>
      <c r="S568" s="100"/>
      <c r="T568" s="100"/>
      <c r="U568" s="100"/>
      <c r="V568" s="100"/>
      <c r="W568" s="100"/>
      <c r="X568" s="100"/>
      <c r="Y568" s="100"/>
      <c r="Z568" s="100"/>
      <c r="AA568" s="100"/>
      <c r="AB568" s="100"/>
      <c r="AC568" s="100"/>
      <c r="AD568" s="100"/>
      <c r="AE568" s="100"/>
      <c r="AF568" s="101"/>
      <c r="AG568" s="101"/>
      <c r="AH568" s="101"/>
      <c r="AI568" s="101"/>
      <c r="AJ568" s="101"/>
      <c r="AK568" s="101"/>
      <c r="AL568" s="101"/>
      <c r="AM568" s="101"/>
      <c r="AN568" s="101"/>
      <c r="AO568" s="101"/>
      <c r="AP568" s="101"/>
      <c r="AQ568" s="101"/>
      <c r="AR568" s="100"/>
      <c r="AS568" s="100"/>
      <c r="AT568" s="100"/>
      <c r="AU568" s="100"/>
      <c r="AV568" s="100"/>
      <c r="AW568" s="100"/>
      <c r="AX568" s="100"/>
      <c r="AY568" s="100"/>
      <c r="AZ568" s="100"/>
      <c r="BA568" s="100"/>
      <c r="BB568" s="100"/>
      <c r="BC568" s="100"/>
    </row>
    <row r="569" spans="17:55" x14ac:dyDescent="0.35">
      <c r="Q569" s="100"/>
      <c r="R569" s="100"/>
      <c r="S569" s="100"/>
      <c r="T569" s="100"/>
      <c r="U569" s="100"/>
      <c r="V569" s="100"/>
      <c r="W569" s="100"/>
      <c r="X569" s="100"/>
      <c r="Y569" s="100"/>
      <c r="Z569" s="100"/>
      <c r="AA569" s="100"/>
      <c r="AB569" s="100"/>
      <c r="AC569" s="100"/>
      <c r="AD569" s="100"/>
      <c r="AE569" s="100"/>
      <c r="AF569" s="101"/>
      <c r="AG569" s="101"/>
      <c r="AH569" s="101"/>
      <c r="AI569" s="101"/>
      <c r="AJ569" s="101"/>
      <c r="AK569" s="101"/>
      <c r="AL569" s="101"/>
      <c r="AM569" s="101"/>
      <c r="AN569" s="101"/>
      <c r="AO569" s="101"/>
      <c r="AP569" s="101"/>
      <c r="AQ569" s="101"/>
      <c r="AR569" s="100"/>
      <c r="AS569" s="100"/>
      <c r="AT569" s="100"/>
      <c r="AU569" s="100"/>
      <c r="AV569" s="100"/>
      <c r="AW569" s="100"/>
      <c r="AX569" s="100"/>
      <c r="AY569" s="100"/>
      <c r="AZ569" s="100"/>
      <c r="BA569" s="100"/>
      <c r="BB569" s="100"/>
      <c r="BC569" s="100"/>
    </row>
    <row r="570" spans="17:55" x14ac:dyDescent="0.35">
      <c r="Q570" s="100"/>
      <c r="R570" s="100"/>
      <c r="S570" s="100"/>
      <c r="T570" s="100"/>
      <c r="U570" s="100"/>
      <c r="V570" s="100"/>
      <c r="W570" s="100"/>
      <c r="X570" s="100"/>
      <c r="Y570" s="100"/>
      <c r="Z570" s="100"/>
      <c r="AA570" s="100"/>
      <c r="AB570" s="100"/>
      <c r="AC570" s="100"/>
      <c r="AD570" s="100"/>
      <c r="AE570" s="100"/>
      <c r="AF570" s="101"/>
      <c r="AG570" s="101"/>
      <c r="AH570" s="101"/>
      <c r="AI570" s="101"/>
      <c r="AJ570" s="101"/>
      <c r="AK570" s="101"/>
      <c r="AL570" s="101"/>
      <c r="AM570" s="101"/>
      <c r="AN570" s="101"/>
      <c r="AO570" s="101"/>
      <c r="AP570" s="101"/>
      <c r="AQ570" s="101"/>
      <c r="AR570" s="100"/>
      <c r="AS570" s="100"/>
      <c r="AT570" s="100"/>
      <c r="AU570" s="100"/>
      <c r="AV570" s="100"/>
      <c r="AW570" s="100"/>
      <c r="AX570" s="100"/>
      <c r="AY570" s="100"/>
      <c r="AZ570" s="100"/>
      <c r="BA570" s="100"/>
      <c r="BB570" s="100"/>
      <c r="BC570" s="100"/>
    </row>
    <row r="571" spans="17:55" x14ac:dyDescent="0.35">
      <c r="Q571" s="100"/>
      <c r="R571" s="100"/>
      <c r="S571" s="100"/>
      <c r="T571" s="100"/>
      <c r="U571" s="100"/>
      <c r="V571" s="100"/>
      <c r="W571" s="100"/>
      <c r="X571" s="100"/>
      <c r="Y571" s="100"/>
      <c r="Z571" s="100"/>
      <c r="AA571" s="100"/>
      <c r="AB571" s="100"/>
      <c r="AC571" s="100"/>
      <c r="AD571" s="100"/>
      <c r="AE571" s="100"/>
      <c r="AF571" s="101"/>
      <c r="AG571" s="101"/>
      <c r="AH571" s="101"/>
      <c r="AI571" s="101"/>
      <c r="AJ571" s="101"/>
      <c r="AK571" s="101"/>
      <c r="AL571" s="101"/>
      <c r="AM571" s="101"/>
      <c r="AN571" s="101"/>
      <c r="AO571" s="101"/>
      <c r="AP571" s="101"/>
      <c r="AQ571" s="101"/>
      <c r="AR571" s="100"/>
      <c r="AS571" s="100"/>
      <c r="AT571" s="100"/>
      <c r="AU571" s="100"/>
      <c r="AV571" s="100"/>
      <c r="AW571" s="100"/>
      <c r="AX571" s="100"/>
      <c r="AY571" s="100"/>
      <c r="AZ571" s="100"/>
      <c r="BA571" s="100"/>
      <c r="BB571" s="100"/>
      <c r="BC571" s="100"/>
    </row>
    <row r="572" spans="17:55" x14ac:dyDescent="0.35">
      <c r="Q572" s="100"/>
      <c r="R572" s="100"/>
      <c r="S572" s="100"/>
      <c r="T572" s="100"/>
      <c r="U572" s="100"/>
      <c r="V572" s="100"/>
      <c r="W572" s="100"/>
      <c r="X572" s="100"/>
      <c r="Y572" s="100"/>
      <c r="Z572" s="100"/>
      <c r="AA572" s="100"/>
      <c r="AB572" s="100"/>
      <c r="AC572" s="100"/>
      <c r="AD572" s="100"/>
      <c r="AE572" s="100"/>
      <c r="AF572" s="101"/>
      <c r="AG572" s="101"/>
      <c r="AH572" s="101"/>
      <c r="AI572" s="101"/>
      <c r="AJ572" s="101"/>
      <c r="AK572" s="101"/>
      <c r="AL572" s="101"/>
      <c r="AM572" s="101"/>
      <c r="AN572" s="101"/>
      <c r="AO572" s="101"/>
      <c r="AP572" s="101"/>
      <c r="AQ572" s="101"/>
      <c r="AR572" s="100"/>
      <c r="AS572" s="100"/>
      <c r="AT572" s="100"/>
      <c r="AU572" s="100"/>
      <c r="AV572" s="100"/>
      <c r="AW572" s="100"/>
      <c r="AX572" s="100"/>
      <c r="AY572" s="100"/>
      <c r="AZ572" s="100"/>
      <c r="BA572" s="100"/>
      <c r="BB572" s="100"/>
      <c r="BC572" s="100"/>
    </row>
    <row r="573" spans="17:55" x14ac:dyDescent="0.35">
      <c r="Q573" s="100"/>
      <c r="R573" s="100"/>
      <c r="S573" s="100"/>
      <c r="T573" s="100"/>
      <c r="U573" s="100"/>
      <c r="V573" s="100"/>
      <c r="W573" s="100"/>
      <c r="X573" s="100"/>
      <c r="Y573" s="100"/>
      <c r="Z573" s="100"/>
      <c r="AA573" s="100"/>
      <c r="AB573" s="100"/>
      <c r="AC573" s="100"/>
      <c r="AD573" s="100"/>
      <c r="AE573" s="100"/>
      <c r="AF573" s="101"/>
      <c r="AG573" s="101"/>
      <c r="AH573" s="101"/>
      <c r="AI573" s="101"/>
      <c r="AJ573" s="101"/>
      <c r="AK573" s="101"/>
      <c r="AL573" s="101"/>
      <c r="AM573" s="101"/>
      <c r="AN573" s="101"/>
      <c r="AO573" s="101"/>
      <c r="AP573" s="101"/>
      <c r="AQ573" s="101"/>
      <c r="AR573" s="100"/>
      <c r="AS573" s="100"/>
      <c r="AT573" s="100"/>
      <c r="AU573" s="100"/>
      <c r="AV573" s="100"/>
      <c r="AW573" s="100"/>
      <c r="AX573" s="100"/>
      <c r="AY573" s="100"/>
      <c r="AZ573" s="100"/>
      <c r="BA573" s="100"/>
      <c r="BB573" s="100"/>
      <c r="BC573" s="100"/>
    </row>
    <row r="574" spans="17:55" x14ac:dyDescent="0.35">
      <c r="Q574" s="100"/>
      <c r="R574" s="100"/>
      <c r="S574" s="100"/>
      <c r="T574" s="100"/>
      <c r="U574" s="100"/>
      <c r="V574" s="100"/>
      <c r="W574" s="100"/>
      <c r="X574" s="100"/>
      <c r="Y574" s="100"/>
      <c r="Z574" s="100"/>
      <c r="AA574" s="100"/>
      <c r="AB574" s="100"/>
      <c r="AC574" s="100"/>
      <c r="AD574" s="100"/>
      <c r="AE574" s="100"/>
      <c r="AF574" s="101"/>
      <c r="AG574" s="101"/>
      <c r="AH574" s="101"/>
      <c r="AI574" s="101"/>
      <c r="AJ574" s="101"/>
      <c r="AK574" s="101"/>
      <c r="AL574" s="101"/>
      <c r="AM574" s="101"/>
      <c r="AN574" s="101"/>
      <c r="AO574" s="101"/>
      <c r="AP574" s="101"/>
      <c r="AQ574" s="101"/>
      <c r="AR574" s="100"/>
      <c r="AS574" s="100"/>
      <c r="AT574" s="100"/>
      <c r="AU574" s="100"/>
      <c r="AV574" s="100"/>
      <c r="AW574" s="100"/>
      <c r="AX574" s="100"/>
      <c r="AY574" s="100"/>
      <c r="AZ574" s="100"/>
      <c r="BA574" s="100"/>
      <c r="BB574" s="100"/>
      <c r="BC574" s="100"/>
    </row>
    <row r="575" spans="17:55" x14ac:dyDescent="0.35">
      <c r="Q575" s="100"/>
      <c r="R575" s="100"/>
      <c r="S575" s="100"/>
      <c r="T575" s="100"/>
      <c r="U575" s="100"/>
      <c r="V575" s="100"/>
      <c r="W575" s="100"/>
      <c r="X575" s="100"/>
      <c r="Y575" s="100"/>
      <c r="Z575" s="100"/>
      <c r="AA575" s="100"/>
      <c r="AB575" s="100"/>
      <c r="AC575" s="100"/>
      <c r="AD575" s="100"/>
      <c r="AE575" s="100"/>
      <c r="AF575" s="101"/>
      <c r="AG575" s="101"/>
      <c r="AH575" s="101"/>
      <c r="AI575" s="101"/>
      <c r="AJ575" s="101"/>
      <c r="AK575" s="101"/>
      <c r="AL575" s="101"/>
      <c r="AM575" s="101"/>
      <c r="AN575" s="101"/>
      <c r="AO575" s="101"/>
      <c r="AP575" s="101"/>
      <c r="AQ575" s="101"/>
      <c r="AR575" s="100"/>
      <c r="AS575" s="100"/>
      <c r="AT575" s="100"/>
      <c r="AU575" s="100"/>
      <c r="AV575" s="100"/>
      <c r="AW575" s="100"/>
      <c r="AX575" s="100"/>
      <c r="AY575" s="100"/>
      <c r="AZ575" s="100"/>
      <c r="BA575" s="100"/>
      <c r="BB575" s="100"/>
      <c r="BC575" s="100"/>
    </row>
    <row r="576" spans="17:55" x14ac:dyDescent="0.35">
      <c r="Q576" s="100"/>
      <c r="R576" s="100"/>
      <c r="S576" s="100"/>
      <c r="T576" s="100"/>
      <c r="U576" s="100"/>
      <c r="V576" s="100"/>
      <c r="W576" s="100"/>
      <c r="X576" s="100"/>
      <c r="Y576" s="100"/>
      <c r="Z576" s="100"/>
      <c r="AA576" s="100"/>
      <c r="AB576" s="100"/>
      <c r="AC576" s="100"/>
      <c r="AD576" s="100"/>
      <c r="AE576" s="100"/>
      <c r="AF576" s="101"/>
      <c r="AG576" s="101"/>
      <c r="AH576" s="101"/>
      <c r="AI576" s="101"/>
      <c r="AJ576" s="101"/>
      <c r="AK576" s="101"/>
      <c r="AL576" s="101"/>
      <c r="AM576" s="101"/>
      <c r="AN576" s="101"/>
      <c r="AO576" s="101"/>
      <c r="AP576" s="101"/>
      <c r="AQ576" s="101"/>
      <c r="AR576" s="100"/>
      <c r="AS576" s="100"/>
      <c r="AT576" s="100"/>
      <c r="AU576" s="100"/>
      <c r="AV576" s="100"/>
      <c r="AW576" s="100"/>
      <c r="AX576" s="100"/>
      <c r="AY576" s="100"/>
      <c r="AZ576" s="100"/>
      <c r="BA576" s="100"/>
      <c r="BB576" s="100"/>
      <c r="BC576" s="100"/>
    </row>
    <row r="577" spans="17:55" x14ac:dyDescent="0.35">
      <c r="Q577" s="100"/>
      <c r="R577" s="100"/>
      <c r="S577" s="100"/>
      <c r="T577" s="100"/>
      <c r="U577" s="100"/>
      <c r="V577" s="100"/>
      <c r="W577" s="100"/>
      <c r="X577" s="100"/>
      <c r="Y577" s="100"/>
      <c r="Z577" s="100"/>
      <c r="AA577" s="100"/>
      <c r="AB577" s="100"/>
      <c r="AC577" s="100"/>
      <c r="AD577" s="100"/>
      <c r="AE577" s="100"/>
      <c r="AF577" s="101"/>
      <c r="AG577" s="101"/>
      <c r="AH577" s="101"/>
      <c r="AI577" s="101"/>
      <c r="AJ577" s="101"/>
      <c r="AK577" s="101"/>
      <c r="AL577" s="101"/>
      <c r="AM577" s="101"/>
      <c r="AN577" s="101"/>
      <c r="AO577" s="101"/>
      <c r="AP577" s="101"/>
      <c r="AQ577" s="101"/>
      <c r="AR577" s="100"/>
      <c r="AS577" s="100"/>
      <c r="AT577" s="100"/>
      <c r="AU577" s="100"/>
      <c r="AV577" s="100"/>
      <c r="AW577" s="100"/>
      <c r="AX577" s="100"/>
      <c r="AY577" s="100"/>
      <c r="AZ577" s="100"/>
      <c r="BA577" s="100"/>
      <c r="BB577" s="100"/>
      <c r="BC577" s="100"/>
    </row>
    <row r="578" spans="17:55" x14ac:dyDescent="0.35">
      <c r="Q578" s="100"/>
      <c r="R578" s="100"/>
      <c r="S578" s="100"/>
      <c r="T578" s="100"/>
      <c r="U578" s="100"/>
      <c r="V578" s="100"/>
      <c r="W578" s="100"/>
      <c r="X578" s="100"/>
      <c r="Y578" s="100"/>
      <c r="Z578" s="100"/>
      <c r="AA578" s="100"/>
      <c r="AB578" s="100"/>
      <c r="AC578" s="100"/>
      <c r="AD578" s="100"/>
      <c r="AE578" s="100"/>
      <c r="AF578" s="101"/>
      <c r="AG578" s="101"/>
      <c r="AH578" s="101"/>
      <c r="AI578" s="101"/>
      <c r="AJ578" s="101"/>
      <c r="AK578" s="101"/>
      <c r="AL578" s="101"/>
      <c r="AM578" s="101"/>
      <c r="AN578" s="101"/>
      <c r="AO578" s="101"/>
      <c r="AP578" s="101"/>
      <c r="AQ578" s="101"/>
      <c r="AR578" s="100"/>
      <c r="AS578" s="100"/>
      <c r="AT578" s="100"/>
      <c r="AU578" s="100"/>
      <c r="AV578" s="100"/>
      <c r="AW578" s="100"/>
      <c r="AX578" s="100"/>
      <c r="AY578" s="100"/>
      <c r="AZ578" s="100"/>
      <c r="BA578" s="100"/>
      <c r="BB578" s="100"/>
      <c r="BC578" s="100"/>
    </row>
    <row r="579" spans="17:55" x14ac:dyDescent="0.35">
      <c r="Q579" s="100"/>
      <c r="R579" s="100"/>
      <c r="S579" s="100"/>
      <c r="T579" s="100"/>
      <c r="U579" s="100"/>
      <c r="V579" s="100"/>
      <c r="W579" s="100"/>
      <c r="X579" s="100"/>
      <c r="Y579" s="100"/>
      <c r="Z579" s="100"/>
      <c r="AA579" s="100"/>
      <c r="AB579" s="100"/>
      <c r="AC579" s="100"/>
      <c r="AD579" s="100"/>
      <c r="AE579" s="100"/>
      <c r="AF579" s="101"/>
      <c r="AG579" s="101"/>
      <c r="AH579" s="101"/>
      <c r="AI579" s="101"/>
      <c r="AJ579" s="101"/>
      <c r="AK579" s="101"/>
      <c r="AL579" s="101"/>
      <c r="AM579" s="101"/>
      <c r="AN579" s="101"/>
      <c r="AO579" s="101"/>
      <c r="AP579" s="101"/>
      <c r="AQ579" s="101"/>
      <c r="AR579" s="100"/>
      <c r="AS579" s="100"/>
      <c r="AT579" s="100"/>
      <c r="AU579" s="100"/>
      <c r="AV579" s="100"/>
      <c r="AW579" s="100"/>
      <c r="AX579" s="100"/>
      <c r="AY579" s="100"/>
      <c r="AZ579" s="100"/>
      <c r="BA579" s="100"/>
      <c r="BB579" s="100"/>
      <c r="BC579" s="100"/>
    </row>
    <row r="580" spans="17:55" x14ac:dyDescent="0.35">
      <c r="Q580" s="100"/>
      <c r="R580" s="100"/>
      <c r="S580" s="100"/>
      <c r="T580" s="100"/>
      <c r="U580" s="100"/>
      <c r="V580" s="100"/>
      <c r="W580" s="100"/>
      <c r="X580" s="100"/>
      <c r="Y580" s="100"/>
      <c r="Z580" s="100"/>
      <c r="AA580" s="100"/>
      <c r="AB580" s="100"/>
      <c r="AC580" s="100"/>
      <c r="AD580" s="100"/>
      <c r="AE580" s="100"/>
      <c r="AF580" s="101"/>
      <c r="AG580" s="101"/>
      <c r="AH580" s="101"/>
      <c r="AI580" s="101"/>
      <c r="AJ580" s="101"/>
      <c r="AK580" s="101"/>
      <c r="AL580" s="101"/>
      <c r="AM580" s="101"/>
      <c r="AN580" s="101"/>
      <c r="AO580" s="101"/>
      <c r="AP580" s="101"/>
      <c r="AQ580" s="101"/>
      <c r="AR580" s="100"/>
      <c r="AS580" s="100"/>
      <c r="AT580" s="100"/>
      <c r="AU580" s="100"/>
      <c r="AV580" s="100"/>
      <c r="AW580" s="100"/>
      <c r="AX580" s="100"/>
      <c r="AY580" s="100"/>
      <c r="AZ580" s="100"/>
      <c r="BA580" s="100"/>
      <c r="BB580" s="100"/>
      <c r="BC580" s="100"/>
    </row>
    <row r="581" spans="17:55" x14ac:dyDescent="0.35">
      <c r="Q581" s="100"/>
      <c r="R581" s="100"/>
      <c r="S581" s="100"/>
      <c r="T581" s="100"/>
      <c r="U581" s="100"/>
      <c r="V581" s="100"/>
      <c r="W581" s="100"/>
      <c r="X581" s="100"/>
      <c r="Y581" s="100"/>
      <c r="Z581" s="100"/>
      <c r="AA581" s="100"/>
      <c r="AB581" s="100"/>
      <c r="AC581" s="100"/>
      <c r="AD581" s="100"/>
      <c r="AE581" s="100"/>
      <c r="AF581" s="101"/>
      <c r="AG581" s="101"/>
      <c r="AH581" s="101"/>
      <c r="AI581" s="101"/>
      <c r="AJ581" s="101"/>
      <c r="AK581" s="101"/>
      <c r="AL581" s="101"/>
      <c r="AM581" s="101"/>
      <c r="AN581" s="101"/>
      <c r="AO581" s="101"/>
      <c r="AP581" s="101"/>
      <c r="AQ581" s="101"/>
      <c r="AR581" s="100"/>
      <c r="AS581" s="100"/>
      <c r="AT581" s="100"/>
      <c r="AU581" s="100"/>
      <c r="AV581" s="100"/>
      <c r="AW581" s="100"/>
      <c r="AX581" s="100"/>
      <c r="AY581" s="100"/>
      <c r="AZ581" s="100"/>
      <c r="BA581" s="100"/>
      <c r="BB581" s="100"/>
      <c r="BC581" s="100"/>
    </row>
    <row r="582" spans="17:55" x14ac:dyDescent="0.35">
      <c r="Q582" s="100"/>
      <c r="R582" s="100"/>
      <c r="S582" s="100"/>
      <c r="T582" s="100"/>
      <c r="U582" s="100"/>
      <c r="V582" s="100"/>
      <c r="W582" s="100"/>
      <c r="X582" s="100"/>
      <c r="Y582" s="100"/>
      <c r="Z582" s="100"/>
      <c r="AA582" s="100"/>
      <c r="AB582" s="100"/>
      <c r="AC582" s="100"/>
      <c r="AD582" s="100"/>
      <c r="AE582" s="100"/>
      <c r="AF582" s="101"/>
      <c r="AG582" s="101"/>
      <c r="AH582" s="101"/>
      <c r="AI582" s="101"/>
      <c r="AJ582" s="101"/>
      <c r="AK582" s="101"/>
      <c r="AL582" s="101"/>
      <c r="AM582" s="101"/>
      <c r="AN582" s="101"/>
      <c r="AO582" s="101"/>
      <c r="AP582" s="101"/>
      <c r="AQ582" s="101"/>
      <c r="AR582" s="100"/>
      <c r="AS582" s="100"/>
      <c r="AT582" s="100"/>
      <c r="AU582" s="100"/>
      <c r="AV582" s="100"/>
      <c r="AW582" s="100"/>
      <c r="AX582" s="100"/>
      <c r="AY582" s="100"/>
      <c r="AZ582" s="100"/>
      <c r="BA582" s="100"/>
      <c r="BB582" s="100"/>
      <c r="BC582" s="100"/>
    </row>
    <row r="583" spans="17:55" x14ac:dyDescent="0.35">
      <c r="Q583" s="100"/>
      <c r="R583" s="100"/>
      <c r="S583" s="100"/>
      <c r="T583" s="100"/>
      <c r="U583" s="100"/>
      <c r="V583" s="100"/>
      <c r="W583" s="100"/>
      <c r="X583" s="100"/>
      <c r="Y583" s="100"/>
      <c r="Z583" s="100"/>
      <c r="AA583" s="100"/>
      <c r="AB583" s="100"/>
      <c r="AC583" s="100"/>
      <c r="AD583" s="100"/>
      <c r="AE583" s="100"/>
      <c r="AF583" s="101"/>
      <c r="AG583" s="101"/>
      <c r="AH583" s="101"/>
      <c r="AI583" s="101"/>
      <c r="AJ583" s="101"/>
      <c r="AK583" s="101"/>
      <c r="AL583" s="101"/>
      <c r="AM583" s="101"/>
      <c r="AN583" s="101"/>
      <c r="AO583" s="101"/>
      <c r="AP583" s="101"/>
      <c r="AQ583" s="101"/>
      <c r="AR583" s="100"/>
      <c r="AS583" s="100"/>
      <c r="AT583" s="100"/>
      <c r="AU583" s="100"/>
      <c r="AV583" s="100"/>
      <c r="AW583" s="100"/>
      <c r="AX583" s="100"/>
      <c r="AY583" s="100"/>
      <c r="AZ583" s="100"/>
      <c r="BA583" s="100"/>
      <c r="BB583" s="100"/>
      <c r="BC583" s="100"/>
    </row>
    <row r="584" spans="17:55" x14ac:dyDescent="0.35">
      <c r="Q584" s="100"/>
      <c r="R584" s="100"/>
      <c r="S584" s="100"/>
      <c r="T584" s="100"/>
      <c r="U584" s="100"/>
      <c r="V584" s="100"/>
      <c r="W584" s="100"/>
      <c r="X584" s="100"/>
      <c r="Y584" s="100"/>
      <c r="Z584" s="100"/>
      <c r="AA584" s="100"/>
      <c r="AB584" s="100"/>
      <c r="AC584" s="100"/>
      <c r="AD584" s="100"/>
      <c r="AE584" s="100"/>
      <c r="AF584" s="101"/>
      <c r="AG584" s="101"/>
      <c r="AH584" s="101"/>
      <c r="AI584" s="101"/>
      <c r="AJ584" s="101"/>
      <c r="AK584" s="101"/>
      <c r="AL584" s="101"/>
      <c r="AM584" s="101"/>
      <c r="AN584" s="101"/>
      <c r="AO584" s="101"/>
      <c r="AP584" s="101"/>
      <c r="AQ584" s="101"/>
      <c r="AR584" s="100"/>
      <c r="AS584" s="100"/>
      <c r="AT584" s="100"/>
      <c r="AU584" s="100"/>
      <c r="AV584" s="100"/>
      <c r="AW584" s="100"/>
      <c r="AX584" s="100"/>
      <c r="AY584" s="100"/>
      <c r="AZ584" s="100"/>
      <c r="BA584" s="100"/>
      <c r="BB584" s="100"/>
      <c r="BC584" s="100"/>
    </row>
    <row r="585" spans="17:55" x14ac:dyDescent="0.35">
      <c r="Q585" s="100"/>
      <c r="R585" s="100"/>
      <c r="S585" s="100"/>
      <c r="T585" s="100"/>
      <c r="U585" s="100"/>
      <c r="V585" s="100"/>
      <c r="W585" s="100"/>
      <c r="X585" s="100"/>
      <c r="Y585" s="100"/>
      <c r="Z585" s="100"/>
      <c r="AA585" s="100"/>
      <c r="AB585" s="100"/>
      <c r="AC585" s="100"/>
      <c r="AD585" s="100"/>
      <c r="AE585" s="100"/>
      <c r="AF585" s="101"/>
      <c r="AG585" s="101"/>
      <c r="AH585" s="101"/>
      <c r="AI585" s="101"/>
      <c r="AJ585" s="101"/>
      <c r="AK585" s="101"/>
      <c r="AL585" s="101"/>
      <c r="AM585" s="101"/>
      <c r="AN585" s="101"/>
      <c r="AO585" s="101"/>
      <c r="AP585" s="101"/>
      <c r="AQ585" s="101"/>
      <c r="AR585" s="100"/>
      <c r="AS585" s="100"/>
      <c r="AT585" s="100"/>
      <c r="AU585" s="100"/>
      <c r="AV585" s="100"/>
      <c r="AW585" s="100"/>
      <c r="AX585" s="100"/>
      <c r="AY585" s="100"/>
      <c r="AZ585" s="100"/>
      <c r="BA585" s="100"/>
      <c r="BB585" s="100"/>
      <c r="BC585" s="100"/>
    </row>
    <row r="586" spans="17:55" x14ac:dyDescent="0.35">
      <c r="Q586" s="100"/>
      <c r="R586" s="100"/>
      <c r="S586" s="100"/>
      <c r="T586" s="100"/>
      <c r="U586" s="100"/>
      <c r="V586" s="100"/>
      <c r="W586" s="100"/>
      <c r="X586" s="100"/>
      <c r="Y586" s="100"/>
      <c r="Z586" s="100"/>
      <c r="AA586" s="100"/>
      <c r="AB586" s="100"/>
      <c r="AC586" s="100"/>
      <c r="AD586" s="100"/>
      <c r="AE586" s="100"/>
      <c r="AF586" s="101"/>
      <c r="AG586" s="101"/>
      <c r="AH586" s="101"/>
      <c r="AI586" s="101"/>
      <c r="AJ586" s="101"/>
      <c r="AK586" s="101"/>
      <c r="AL586" s="101"/>
      <c r="AM586" s="101"/>
      <c r="AN586" s="101"/>
      <c r="AO586" s="101"/>
      <c r="AP586" s="101"/>
      <c r="AQ586" s="101"/>
      <c r="AR586" s="100"/>
      <c r="AS586" s="100"/>
      <c r="AT586" s="100"/>
      <c r="AU586" s="100"/>
      <c r="AV586" s="100"/>
      <c r="AW586" s="100"/>
      <c r="AX586" s="100"/>
      <c r="AY586" s="100"/>
      <c r="AZ586" s="100"/>
      <c r="BA586" s="100"/>
      <c r="BB586" s="100"/>
      <c r="BC586" s="100"/>
    </row>
    <row r="587" spans="17:55" x14ac:dyDescent="0.35">
      <c r="Q587" s="100"/>
      <c r="R587" s="100"/>
      <c r="S587" s="100"/>
      <c r="T587" s="100"/>
      <c r="U587" s="100"/>
      <c r="V587" s="100"/>
      <c r="W587" s="100"/>
      <c r="X587" s="100"/>
      <c r="Y587" s="100"/>
      <c r="Z587" s="100"/>
      <c r="AA587" s="100"/>
      <c r="AB587" s="100"/>
      <c r="AC587" s="100"/>
      <c r="AD587" s="100"/>
      <c r="AE587" s="100"/>
      <c r="AF587" s="101"/>
      <c r="AG587" s="101"/>
      <c r="AH587" s="101"/>
      <c r="AI587" s="101"/>
      <c r="AJ587" s="101"/>
      <c r="AK587" s="101"/>
      <c r="AL587" s="101"/>
      <c r="AM587" s="101"/>
      <c r="AN587" s="101"/>
      <c r="AO587" s="101"/>
      <c r="AP587" s="101"/>
      <c r="AQ587" s="101"/>
      <c r="AR587" s="100"/>
      <c r="AS587" s="100"/>
      <c r="AT587" s="100"/>
      <c r="AU587" s="100"/>
      <c r="AV587" s="100"/>
      <c r="AW587" s="100"/>
      <c r="AX587" s="100"/>
      <c r="AY587" s="100"/>
      <c r="AZ587" s="100"/>
      <c r="BA587" s="100"/>
      <c r="BB587" s="100"/>
      <c r="BC587" s="100"/>
    </row>
    <row r="588" spans="17:55" x14ac:dyDescent="0.35">
      <c r="Q588" s="100"/>
      <c r="R588" s="100"/>
      <c r="S588" s="100"/>
      <c r="T588" s="100"/>
      <c r="U588" s="100"/>
      <c r="V588" s="100"/>
      <c r="W588" s="100"/>
      <c r="X588" s="100"/>
      <c r="Y588" s="100"/>
      <c r="Z588" s="100"/>
      <c r="AA588" s="100"/>
      <c r="AB588" s="100"/>
      <c r="AC588" s="100"/>
      <c r="AD588" s="100"/>
      <c r="AE588" s="100"/>
      <c r="AF588" s="101"/>
      <c r="AG588" s="101"/>
      <c r="AH588" s="101"/>
      <c r="AI588" s="101"/>
      <c r="AJ588" s="101"/>
      <c r="AK588" s="101"/>
      <c r="AL588" s="101"/>
      <c r="AM588" s="101"/>
      <c r="AN588" s="101"/>
      <c r="AO588" s="101"/>
      <c r="AP588" s="101"/>
      <c r="AQ588" s="101"/>
      <c r="AR588" s="100"/>
      <c r="AS588" s="100"/>
      <c r="AT588" s="100"/>
      <c r="AU588" s="100"/>
      <c r="AV588" s="100"/>
      <c r="AW588" s="100"/>
      <c r="AX588" s="100"/>
      <c r="AY588" s="100"/>
      <c r="AZ588" s="100"/>
      <c r="BA588" s="100"/>
      <c r="BB588" s="100"/>
      <c r="BC588" s="100"/>
    </row>
    <row r="589" spans="17:55" x14ac:dyDescent="0.35">
      <c r="Q589" s="100"/>
      <c r="R589" s="100"/>
      <c r="S589" s="100"/>
      <c r="T589" s="100"/>
      <c r="U589" s="100"/>
      <c r="V589" s="100"/>
      <c r="W589" s="100"/>
      <c r="X589" s="100"/>
      <c r="Y589" s="100"/>
      <c r="Z589" s="100"/>
      <c r="AA589" s="100"/>
      <c r="AB589" s="100"/>
      <c r="AC589" s="100"/>
      <c r="AD589" s="100"/>
      <c r="AE589" s="100"/>
      <c r="AF589" s="101"/>
      <c r="AG589" s="101"/>
      <c r="AH589" s="101"/>
      <c r="AI589" s="101"/>
      <c r="AJ589" s="101"/>
      <c r="AK589" s="101"/>
      <c r="AL589" s="101"/>
      <c r="AM589" s="101"/>
      <c r="AN589" s="101"/>
      <c r="AO589" s="101"/>
      <c r="AP589" s="101"/>
      <c r="AQ589" s="101"/>
      <c r="AR589" s="100"/>
      <c r="AS589" s="100"/>
      <c r="AT589" s="100"/>
      <c r="AU589" s="100"/>
      <c r="AV589" s="100"/>
      <c r="AW589" s="100"/>
      <c r="AX589" s="100"/>
      <c r="AY589" s="100"/>
      <c r="AZ589" s="100"/>
      <c r="BA589" s="100"/>
      <c r="BB589" s="100"/>
      <c r="BC589" s="100"/>
    </row>
    <row r="590" spans="17:55" x14ac:dyDescent="0.35">
      <c r="Q590" s="100"/>
      <c r="R590" s="100"/>
      <c r="S590" s="100"/>
      <c r="T590" s="100"/>
      <c r="U590" s="100"/>
      <c r="V590" s="100"/>
      <c r="W590" s="100"/>
      <c r="X590" s="100"/>
      <c r="Y590" s="100"/>
      <c r="Z590" s="100"/>
      <c r="AA590" s="100"/>
      <c r="AB590" s="100"/>
      <c r="AC590" s="100"/>
      <c r="AD590" s="100"/>
      <c r="AE590" s="100"/>
      <c r="AF590" s="101"/>
      <c r="AG590" s="101"/>
      <c r="AH590" s="101"/>
      <c r="AI590" s="101"/>
      <c r="AJ590" s="101"/>
      <c r="AK590" s="101"/>
      <c r="AL590" s="101"/>
      <c r="AM590" s="101"/>
      <c r="AN590" s="101"/>
      <c r="AO590" s="101"/>
      <c r="AP590" s="101"/>
      <c r="AQ590" s="101"/>
      <c r="AR590" s="100"/>
      <c r="AS590" s="100"/>
      <c r="AT590" s="100"/>
      <c r="AU590" s="100"/>
      <c r="AV590" s="100"/>
      <c r="AW590" s="100"/>
      <c r="AX590" s="100"/>
      <c r="AY590" s="100"/>
      <c r="AZ590" s="100"/>
      <c r="BA590" s="100"/>
      <c r="BB590" s="100"/>
      <c r="BC590" s="100"/>
    </row>
    <row r="591" spans="17:55" x14ac:dyDescent="0.35">
      <c r="Q591" s="100"/>
      <c r="R591" s="100"/>
      <c r="S591" s="100"/>
      <c r="T591" s="100"/>
      <c r="U591" s="100"/>
      <c r="V591" s="100"/>
      <c r="W591" s="100"/>
      <c r="X591" s="100"/>
      <c r="Y591" s="100"/>
      <c r="Z591" s="100"/>
      <c r="AA591" s="100"/>
      <c r="AB591" s="100"/>
      <c r="AC591" s="100"/>
      <c r="AD591" s="100"/>
      <c r="AE591" s="100"/>
      <c r="AF591" s="101"/>
      <c r="AG591" s="101"/>
      <c r="AH591" s="101"/>
      <c r="AI591" s="101"/>
      <c r="AJ591" s="101"/>
      <c r="AK591" s="101"/>
      <c r="AL591" s="101"/>
      <c r="AM591" s="101"/>
      <c r="AN591" s="101"/>
      <c r="AO591" s="101"/>
      <c r="AP591" s="101"/>
      <c r="AQ591" s="101"/>
      <c r="AR591" s="100"/>
      <c r="AS591" s="100"/>
      <c r="AT591" s="100"/>
      <c r="AU591" s="100"/>
      <c r="AV591" s="100"/>
      <c r="AW591" s="100"/>
      <c r="AX591" s="100"/>
      <c r="AY591" s="100"/>
      <c r="AZ591" s="100"/>
      <c r="BA591" s="100"/>
      <c r="BB591" s="100"/>
      <c r="BC591" s="100"/>
    </row>
    <row r="592" spans="17:55" x14ac:dyDescent="0.35">
      <c r="Q592" s="100"/>
      <c r="R592" s="100"/>
      <c r="S592" s="100"/>
      <c r="T592" s="100"/>
      <c r="U592" s="100"/>
      <c r="V592" s="100"/>
      <c r="W592" s="100"/>
      <c r="X592" s="100"/>
      <c r="Y592" s="100"/>
      <c r="Z592" s="100"/>
      <c r="AA592" s="100"/>
      <c r="AB592" s="100"/>
      <c r="AC592" s="100"/>
      <c r="AD592" s="100"/>
      <c r="AE592" s="100"/>
      <c r="AF592" s="101"/>
      <c r="AG592" s="101"/>
      <c r="AH592" s="101"/>
      <c r="AI592" s="101"/>
      <c r="AJ592" s="101"/>
      <c r="AK592" s="101"/>
      <c r="AL592" s="101"/>
      <c r="AM592" s="101"/>
      <c r="AN592" s="101"/>
      <c r="AO592" s="101"/>
      <c r="AP592" s="101"/>
      <c r="AQ592" s="101"/>
      <c r="AR592" s="100"/>
      <c r="AS592" s="100"/>
      <c r="AT592" s="100"/>
      <c r="AU592" s="100"/>
      <c r="AV592" s="100"/>
      <c r="AW592" s="100"/>
      <c r="AX592" s="100"/>
      <c r="AY592" s="100"/>
      <c r="AZ592" s="100"/>
      <c r="BA592" s="100"/>
      <c r="BB592" s="100"/>
      <c r="BC592" s="100"/>
    </row>
    <row r="593" spans="17:55" x14ac:dyDescent="0.35">
      <c r="Q593" s="100"/>
      <c r="R593" s="100"/>
      <c r="S593" s="100"/>
      <c r="T593" s="100"/>
      <c r="U593" s="100"/>
      <c r="V593" s="100"/>
      <c r="W593" s="100"/>
      <c r="X593" s="100"/>
      <c r="Y593" s="100"/>
      <c r="Z593" s="100"/>
      <c r="AA593" s="100"/>
      <c r="AB593" s="100"/>
      <c r="AC593" s="100"/>
      <c r="AD593" s="100"/>
      <c r="AE593" s="100"/>
      <c r="AF593" s="101"/>
      <c r="AG593" s="101"/>
      <c r="AH593" s="101"/>
      <c r="AI593" s="101"/>
      <c r="AJ593" s="101"/>
      <c r="AK593" s="101"/>
      <c r="AL593" s="101"/>
      <c r="AM593" s="101"/>
      <c r="AN593" s="101"/>
      <c r="AO593" s="101"/>
      <c r="AP593" s="101"/>
      <c r="AQ593" s="101"/>
      <c r="AR593" s="100"/>
      <c r="AS593" s="100"/>
      <c r="AT593" s="100"/>
      <c r="AU593" s="100"/>
      <c r="AV593" s="100"/>
      <c r="AW593" s="100"/>
      <c r="AX593" s="100"/>
      <c r="AY593" s="100"/>
      <c r="AZ593" s="100"/>
      <c r="BA593" s="100"/>
      <c r="BB593" s="100"/>
      <c r="BC593" s="100"/>
    </row>
    <row r="594" spans="17:55" x14ac:dyDescent="0.35">
      <c r="Q594" s="100"/>
      <c r="R594" s="100"/>
      <c r="S594" s="100"/>
      <c r="T594" s="100"/>
      <c r="U594" s="100"/>
      <c r="V594" s="100"/>
      <c r="W594" s="100"/>
      <c r="X594" s="100"/>
      <c r="Y594" s="100"/>
      <c r="Z594" s="100"/>
      <c r="AA594" s="100"/>
      <c r="AB594" s="100"/>
      <c r="AC594" s="100"/>
      <c r="AD594" s="100"/>
      <c r="AE594" s="100"/>
      <c r="AF594" s="101"/>
      <c r="AG594" s="101"/>
      <c r="AH594" s="101"/>
      <c r="AI594" s="101"/>
      <c r="AJ594" s="101"/>
      <c r="AK594" s="101"/>
      <c r="AL594" s="101"/>
      <c r="AM594" s="101"/>
      <c r="AN594" s="101"/>
      <c r="AO594" s="101"/>
      <c r="AP594" s="101"/>
      <c r="AQ594" s="101"/>
      <c r="AR594" s="100"/>
      <c r="AS594" s="100"/>
      <c r="AT594" s="100"/>
      <c r="AU594" s="100"/>
      <c r="AV594" s="100"/>
      <c r="AW594" s="100"/>
      <c r="AX594" s="100"/>
      <c r="AY594" s="100"/>
      <c r="AZ594" s="100"/>
      <c r="BA594" s="100"/>
      <c r="BB594" s="100"/>
      <c r="BC594" s="100"/>
    </row>
    <row r="595" spans="17:55" x14ac:dyDescent="0.35">
      <c r="Q595" s="100"/>
      <c r="R595" s="100"/>
      <c r="S595" s="100"/>
      <c r="T595" s="100"/>
      <c r="U595" s="100"/>
      <c r="V595" s="100"/>
      <c r="W595" s="100"/>
      <c r="X595" s="100"/>
      <c r="Y595" s="100"/>
      <c r="Z595" s="100"/>
      <c r="AA595" s="100"/>
      <c r="AB595" s="100"/>
      <c r="AC595" s="100"/>
      <c r="AD595" s="100"/>
      <c r="AE595" s="100"/>
      <c r="AF595" s="101"/>
      <c r="AG595" s="101"/>
      <c r="AH595" s="101"/>
      <c r="AI595" s="101"/>
      <c r="AJ595" s="101"/>
      <c r="AK595" s="101"/>
      <c r="AL595" s="101"/>
      <c r="AM595" s="101"/>
      <c r="AN595" s="101"/>
      <c r="AO595" s="101"/>
      <c r="AP595" s="101"/>
      <c r="AQ595" s="101"/>
      <c r="AR595" s="100"/>
      <c r="AS595" s="100"/>
      <c r="AT595" s="100"/>
      <c r="AU595" s="100"/>
      <c r="AV595" s="100"/>
      <c r="AW595" s="100"/>
      <c r="AX595" s="100"/>
      <c r="AY595" s="100"/>
      <c r="AZ595" s="100"/>
      <c r="BA595" s="100"/>
      <c r="BB595" s="100"/>
      <c r="BC595" s="100"/>
    </row>
    <row r="596" spans="17:55" x14ac:dyDescent="0.35">
      <c r="Q596" s="100"/>
      <c r="R596" s="100"/>
      <c r="S596" s="100"/>
      <c r="T596" s="100"/>
      <c r="U596" s="100"/>
      <c r="V596" s="100"/>
      <c r="W596" s="100"/>
      <c r="X596" s="100"/>
      <c r="Y596" s="100"/>
      <c r="Z596" s="100"/>
      <c r="AA596" s="100"/>
      <c r="AB596" s="100"/>
      <c r="AC596" s="100"/>
      <c r="AD596" s="100"/>
      <c r="AE596" s="100"/>
      <c r="AF596" s="101"/>
      <c r="AG596" s="101"/>
      <c r="AH596" s="101"/>
      <c r="AI596" s="101"/>
      <c r="AJ596" s="101"/>
      <c r="AK596" s="101"/>
      <c r="AL596" s="101"/>
      <c r="AM596" s="101"/>
      <c r="AN596" s="101"/>
      <c r="AO596" s="101"/>
      <c r="AP596" s="101"/>
      <c r="AQ596" s="101"/>
      <c r="AR596" s="100"/>
      <c r="AS596" s="100"/>
      <c r="AT596" s="100"/>
      <c r="AU596" s="100"/>
      <c r="AV596" s="100"/>
      <c r="AW596" s="100"/>
      <c r="AX596" s="100"/>
      <c r="AY596" s="100"/>
      <c r="AZ596" s="100"/>
      <c r="BA596" s="100"/>
      <c r="BB596" s="100"/>
      <c r="BC596" s="100"/>
    </row>
    <row r="597" spans="17:55" x14ac:dyDescent="0.35">
      <c r="Q597" s="100"/>
      <c r="R597" s="100"/>
      <c r="S597" s="100"/>
      <c r="T597" s="100"/>
      <c r="U597" s="100"/>
      <c r="V597" s="100"/>
      <c r="W597" s="100"/>
      <c r="X597" s="100"/>
      <c r="Y597" s="100"/>
      <c r="Z597" s="100"/>
      <c r="AA597" s="100"/>
      <c r="AB597" s="100"/>
      <c r="AC597" s="100"/>
      <c r="AD597" s="100"/>
      <c r="AE597" s="100"/>
      <c r="AF597" s="101"/>
      <c r="AG597" s="101"/>
      <c r="AH597" s="101"/>
      <c r="AI597" s="101"/>
      <c r="AJ597" s="101"/>
      <c r="AK597" s="101"/>
      <c r="AL597" s="101"/>
      <c r="AM597" s="101"/>
      <c r="AN597" s="101"/>
      <c r="AO597" s="101"/>
      <c r="AP597" s="101"/>
      <c r="AQ597" s="101"/>
      <c r="AR597" s="100"/>
      <c r="AS597" s="100"/>
      <c r="AT597" s="100"/>
      <c r="AU597" s="100"/>
      <c r="AV597" s="100"/>
      <c r="AW597" s="100"/>
      <c r="AX597" s="100"/>
      <c r="AY597" s="100"/>
      <c r="AZ597" s="100"/>
      <c r="BA597" s="100"/>
      <c r="BB597" s="100"/>
      <c r="BC597" s="100"/>
    </row>
    <row r="598" spans="17:55" x14ac:dyDescent="0.35">
      <c r="Q598" s="100"/>
      <c r="R598" s="100"/>
      <c r="S598" s="100"/>
      <c r="T598" s="100"/>
      <c r="U598" s="100"/>
      <c r="V598" s="100"/>
      <c r="W598" s="100"/>
      <c r="X598" s="100"/>
      <c r="Y598" s="100"/>
      <c r="Z598" s="100"/>
      <c r="AA598" s="100"/>
      <c r="AB598" s="100"/>
      <c r="AC598" s="100"/>
      <c r="AD598" s="100"/>
      <c r="AE598" s="100"/>
      <c r="AF598" s="101"/>
      <c r="AG598" s="101"/>
      <c r="AH598" s="101"/>
      <c r="AI598" s="101"/>
      <c r="AJ598" s="101"/>
      <c r="AK598" s="101"/>
      <c r="AL598" s="101"/>
      <c r="AM598" s="101"/>
      <c r="AN598" s="101"/>
      <c r="AO598" s="101"/>
      <c r="AP598" s="101"/>
      <c r="AQ598" s="101"/>
      <c r="AR598" s="100"/>
      <c r="AS598" s="100"/>
      <c r="AT598" s="100"/>
      <c r="AU598" s="100"/>
      <c r="AV598" s="100"/>
      <c r="AW598" s="100"/>
      <c r="AX598" s="100"/>
      <c r="AY598" s="100"/>
      <c r="AZ598" s="100"/>
      <c r="BA598" s="100"/>
      <c r="BB598" s="100"/>
      <c r="BC598" s="100"/>
    </row>
    <row r="599" spans="17:55" x14ac:dyDescent="0.35">
      <c r="Q599" s="100"/>
      <c r="R599" s="100"/>
      <c r="S599" s="100"/>
      <c r="T599" s="100"/>
      <c r="U599" s="100"/>
      <c r="V599" s="100"/>
      <c r="W599" s="100"/>
      <c r="X599" s="100"/>
      <c r="Y599" s="100"/>
      <c r="Z599" s="100"/>
      <c r="AA599" s="100"/>
      <c r="AB599" s="100"/>
      <c r="AC599" s="100"/>
      <c r="AD599" s="100"/>
      <c r="AE599" s="100"/>
      <c r="AF599" s="101"/>
      <c r="AG599" s="101"/>
      <c r="AH599" s="101"/>
      <c r="AI599" s="101"/>
      <c r="AJ599" s="101"/>
      <c r="AK599" s="101"/>
      <c r="AL599" s="101"/>
      <c r="AM599" s="101"/>
      <c r="AN599" s="101"/>
      <c r="AO599" s="101"/>
      <c r="AP599" s="101"/>
      <c r="AQ599" s="101"/>
      <c r="AR599" s="100"/>
      <c r="AS599" s="100"/>
      <c r="AT599" s="100"/>
      <c r="AU599" s="100"/>
      <c r="AV599" s="100"/>
      <c r="AW599" s="100"/>
      <c r="AX599" s="100"/>
      <c r="AY599" s="100"/>
      <c r="AZ599" s="100"/>
      <c r="BA599" s="100"/>
      <c r="BB599" s="100"/>
      <c r="BC599" s="100"/>
    </row>
    <row r="600" spans="17:55" x14ac:dyDescent="0.35">
      <c r="Q600" s="100"/>
      <c r="R600" s="100"/>
      <c r="S600" s="100"/>
      <c r="T600" s="100"/>
      <c r="U600" s="100"/>
      <c r="V600" s="100"/>
      <c r="W600" s="100"/>
      <c r="X600" s="100"/>
      <c r="Y600" s="100"/>
      <c r="Z600" s="100"/>
      <c r="AA600" s="100"/>
      <c r="AB600" s="100"/>
      <c r="AC600" s="100"/>
      <c r="AD600" s="100"/>
      <c r="AE600" s="100"/>
      <c r="AF600" s="101"/>
      <c r="AG600" s="101"/>
      <c r="AH600" s="101"/>
      <c r="AI600" s="101"/>
      <c r="AJ600" s="101"/>
      <c r="AK600" s="101"/>
      <c r="AL600" s="101"/>
      <c r="AM600" s="101"/>
      <c r="AN600" s="101"/>
      <c r="AO600" s="101"/>
      <c r="AP600" s="101"/>
      <c r="AQ600" s="101"/>
      <c r="AR600" s="100"/>
      <c r="AS600" s="100"/>
      <c r="AT600" s="100"/>
      <c r="AU600" s="100"/>
      <c r="AV600" s="100"/>
      <c r="AW600" s="100"/>
      <c r="AX600" s="100"/>
      <c r="AY600" s="100"/>
      <c r="AZ600" s="100"/>
      <c r="BA600" s="100"/>
      <c r="BB600" s="100"/>
      <c r="BC600" s="100"/>
    </row>
    <row r="601" spans="17:55" x14ac:dyDescent="0.35">
      <c r="Q601" s="100"/>
      <c r="R601" s="100"/>
      <c r="S601" s="100"/>
      <c r="T601" s="100"/>
      <c r="U601" s="100"/>
      <c r="V601" s="100"/>
      <c r="W601" s="100"/>
      <c r="X601" s="100"/>
      <c r="Y601" s="100"/>
      <c r="Z601" s="100"/>
      <c r="AA601" s="100"/>
      <c r="AB601" s="100"/>
      <c r="AC601" s="100"/>
      <c r="AD601" s="100"/>
      <c r="AE601" s="100"/>
      <c r="AF601" s="101"/>
      <c r="AG601" s="101"/>
      <c r="AH601" s="101"/>
      <c r="AI601" s="101"/>
      <c r="AJ601" s="101"/>
      <c r="AK601" s="101"/>
      <c r="AL601" s="101"/>
      <c r="AM601" s="101"/>
      <c r="AN601" s="101"/>
      <c r="AO601" s="101"/>
      <c r="AP601" s="101"/>
      <c r="AQ601" s="101"/>
      <c r="AR601" s="100"/>
      <c r="AS601" s="100"/>
      <c r="AT601" s="100"/>
      <c r="AU601" s="100"/>
      <c r="AV601" s="100"/>
      <c r="AW601" s="100"/>
      <c r="AX601" s="100"/>
      <c r="AY601" s="100"/>
      <c r="AZ601" s="100"/>
      <c r="BA601" s="100"/>
      <c r="BB601" s="100"/>
      <c r="BC601" s="100"/>
    </row>
    <row r="602" spans="17:55" x14ac:dyDescent="0.35">
      <c r="Q602" s="100"/>
      <c r="R602" s="100"/>
      <c r="S602" s="100"/>
      <c r="T602" s="100"/>
      <c r="U602" s="100"/>
      <c r="V602" s="100"/>
      <c r="W602" s="100"/>
      <c r="X602" s="100"/>
      <c r="Y602" s="100"/>
      <c r="Z602" s="100"/>
      <c r="AA602" s="100"/>
      <c r="AB602" s="100"/>
      <c r="AC602" s="100"/>
      <c r="AD602" s="100"/>
      <c r="AE602" s="100"/>
      <c r="AF602" s="101"/>
      <c r="AG602" s="101"/>
      <c r="AH602" s="101"/>
      <c r="AI602" s="101"/>
      <c r="AJ602" s="101"/>
      <c r="AK602" s="101"/>
      <c r="AL602" s="101"/>
      <c r="AM602" s="101"/>
      <c r="AN602" s="101"/>
      <c r="AO602" s="101"/>
      <c r="AP602" s="101"/>
      <c r="AQ602" s="101"/>
      <c r="AR602" s="100"/>
      <c r="AS602" s="100"/>
      <c r="AT602" s="100"/>
      <c r="AU602" s="100"/>
      <c r="AV602" s="100"/>
      <c r="AW602" s="100"/>
      <c r="AX602" s="100"/>
      <c r="AY602" s="100"/>
      <c r="AZ602" s="100"/>
      <c r="BA602" s="100"/>
      <c r="BB602" s="100"/>
      <c r="BC602" s="100"/>
    </row>
    <row r="603" spans="17:55" x14ac:dyDescent="0.35">
      <c r="Q603" s="100"/>
      <c r="R603" s="100"/>
      <c r="S603" s="100"/>
      <c r="T603" s="100"/>
      <c r="U603" s="100"/>
      <c r="V603" s="100"/>
      <c r="W603" s="100"/>
      <c r="X603" s="100"/>
      <c r="Y603" s="100"/>
      <c r="Z603" s="100"/>
      <c r="AA603" s="100"/>
      <c r="AB603" s="100"/>
      <c r="AC603" s="100"/>
      <c r="AD603" s="100"/>
      <c r="AE603" s="100"/>
      <c r="AF603" s="101"/>
      <c r="AG603" s="101"/>
      <c r="AH603" s="101"/>
      <c r="AI603" s="101"/>
      <c r="AJ603" s="101"/>
      <c r="AK603" s="101"/>
      <c r="AL603" s="101"/>
      <c r="AM603" s="101"/>
      <c r="AN603" s="101"/>
      <c r="AO603" s="101"/>
      <c r="AP603" s="101"/>
      <c r="AQ603" s="101"/>
      <c r="AR603" s="100"/>
      <c r="AS603" s="100"/>
      <c r="AT603" s="100"/>
      <c r="AU603" s="100"/>
      <c r="AV603" s="100"/>
      <c r="AW603" s="100"/>
      <c r="AX603" s="100"/>
      <c r="AY603" s="100"/>
      <c r="AZ603" s="100"/>
      <c r="BA603" s="100"/>
      <c r="BB603" s="100"/>
      <c r="BC603" s="100"/>
    </row>
    <row r="604" spans="17:55" x14ac:dyDescent="0.35">
      <c r="Q604" s="100"/>
      <c r="R604" s="100"/>
      <c r="S604" s="100"/>
      <c r="T604" s="100"/>
      <c r="U604" s="100"/>
      <c r="V604" s="100"/>
      <c r="W604" s="100"/>
      <c r="X604" s="100"/>
      <c r="Y604" s="100"/>
      <c r="Z604" s="100"/>
      <c r="AA604" s="100"/>
      <c r="AB604" s="100"/>
      <c r="AC604" s="100"/>
      <c r="AD604" s="100"/>
      <c r="AE604" s="100"/>
      <c r="AF604" s="101"/>
      <c r="AG604" s="101"/>
      <c r="AH604" s="101"/>
      <c r="AI604" s="101"/>
      <c r="AJ604" s="101"/>
      <c r="AK604" s="101"/>
      <c r="AL604" s="101"/>
      <c r="AM604" s="101"/>
      <c r="AN604" s="101"/>
      <c r="AO604" s="101"/>
      <c r="AP604" s="101"/>
      <c r="AQ604" s="101"/>
      <c r="AR604" s="100"/>
      <c r="AS604" s="100"/>
      <c r="AT604" s="100"/>
      <c r="AU604" s="100"/>
      <c r="AV604" s="100"/>
      <c r="AW604" s="100"/>
      <c r="AX604" s="100"/>
      <c r="AY604" s="100"/>
      <c r="AZ604" s="100"/>
      <c r="BA604" s="100"/>
      <c r="BB604" s="100"/>
      <c r="BC604" s="100"/>
    </row>
    <row r="605" spans="17:55" x14ac:dyDescent="0.35">
      <c r="Q605" s="100"/>
      <c r="R605" s="100"/>
      <c r="S605" s="100"/>
      <c r="T605" s="100"/>
      <c r="U605" s="100"/>
      <c r="V605" s="100"/>
      <c r="W605" s="100"/>
      <c r="X605" s="100"/>
      <c r="Y605" s="100"/>
      <c r="Z605" s="100"/>
      <c r="AA605" s="100"/>
      <c r="AB605" s="100"/>
      <c r="AC605" s="100"/>
      <c r="AD605" s="100"/>
      <c r="AE605" s="100"/>
      <c r="AF605" s="101"/>
      <c r="AG605" s="101"/>
      <c r="AH605" s="101"/>
      <c r="AI605" s="101"/>
      <c r="AJ605" s="101"/>
      <c r="AK605" s="101"/>
      <c r="AL605" s="101"/>
      <c r="AM605" s="101"/>
      <c r="AN605" s="101"/>
      <c r="AO605" s="101"/>
      <c r="AP605" s="101"/>
      <c r="AQ605" s="101"/>
      <c r="AR605" s="100"/>
      <c r="AS605" s="100"/>
      <c r="AT605" s="100"/>
      <c r="AU605" s="100"/>
      <c r="AV605" s="100"/>
      <c r="AW605" s="100"/>
      <c r="AX605" s="100"/>
      <c r="AY605" s="100"/>
      <c r="AZ605" s="100"/>
      <c r="BA605" s="100"/>
      <c r="BB605" s="100"/>
      <c r="BC605" s="100"/>
    </row>
    <row r="606" spans="17:55" x14ac:dyDescent="0.35">
      <c r="Q606" s="100"/>
      <c r="R606" s="100"/>
      <c r="S606" s="100"/>
      <c r="T606" s="100"/>
      <c r="U606" s="100"/>
      <c r="V606" s="100"/>
      <c r="W606" s="100"/>
      <c r="X606" s="100"/>
      <c r="Y606" s="100"/>
      <c r="Z606" s="100"/>
      <c r="AA606" s="100"/>
      <c r="AB606" s="100"/>
      <c r="AC606" s="100"/>
      <c r="AD606" s="100"/>
      <c r="AE606" s="100"/>
      <c r="AF606" s="101"/>
      <c r="AG606" s="101"/>
      <c r="AH606" s="101"/>
      <c r="AI606" s="101"/>
      <c r="AJ606" s="101"/>
      <c r="AK606" s="101"/>
      <c r="AL606" s="101"/>
      <c r="AM606" s="101"/>
      <c r="AN606" s="101"/>
      <c r="AO606" s="101"/>
      <c r="AP606" s="101"/>
      <c r="AQ606" s="101"/>
      <c r="AR606" s="100"/>
      <c r="AS606" s="100"/>
      <c r="AT606" s="100"/>
      <c r="AU606" s="100"/>
      <c r="AV606" s="100"/>
      <c r="AW606" s="100"/>
      <c r="AX606" s="100"/>
      <c r="AY606" s="100"/>
      <c r="AZ606" s="100"/>
      <c r="BA606" s="100"/>
      <c r="BB606" s="100"/>
      <c r="BC606" s="100"/>
    </row>
    <row r="607" spans="17:55" x14ac:dyDescent="0.35">
      <c r="Q607" s="100"/>
      <c r="R607" s="100"/>
      <c r="S607" s="100"/>
      <c r="T607" s="100"/>
      <c r="U607" s="100"/>
      <c r="V607" s="100"/>
      <c r="W607" s="100"/>
      <c r="X607" s="100"/>
      <c r="Y607" s="100"/>
      <c r="Z607" s="100"/>
      <c r="AA607" s="100"/>
      <c r="AB607" s="100"/>
      <c r="AC607" s="100"/>
      <c r="AD607" s="100"/>
      <c r="AE607" s="100"/>
      <c r="AF607" s="101"/>
      <c r="AG607" s="101"/>
      <c r="AH607" s="101"/>
      <c r="AI607" s="101"/>
      <c r="AJ607" s="101"/>
      <c r="AK607" s="101"/>
      <c r="AL607" s="101"/>
      <c r="AM607" s="101"/>
      <c r="AN607" s="101"/>
      <c r="AO607" s="101"/>
      <c r="AP607" s="101"/>
      <c r="AQ607" s="101"/>
      <c r="AR607" s="100"/>
      <c r="AS607" s="100"/>
      <c r="AT607" s="100"/>
      <c r="AU607" s="100"/>
      <c r="AV607" s="100"/>
      <c r="AW607" s="100"/>
      <c r="AX607" s="100"/>
      <c r="AY607" s="100"/>
      <c r="AZ607" s="100"/>
      <c r="BA607" s="100"/>
      <c r="BB607" s="100"/>
      <c r="BC607" s="100"/>
    </row>
    <row r="608" spans="17:55" x14ac:dyDescent="0.35">
      <c r="Q608" s="100"/>
      <c r="R608" s="100"/>
      <c r="S608" s="100"/>
      <c r="T608" s="100"/>
      <c r="U608" s="100"/>
      <c r="V608" s="100"/>
      <c r="W608" s="100"/>
      <c r="X608" s="100"/>
      <c r="Y608" s="100"/>
      <c r="Z608" s="100"/>
      <c r="AA608" s="100"/>
      <c r="AB608" s="100"/>
      <c r="AC608" s="100"/>
      <c r="AD608" s="100"/>
      <c r="AE608" s="100"/>
      <c r="AF608" s="101"/>
      <c r="AG608" s="101"/>
      <c r="AH608" s="101"/>
      <c r="AI608" s="101"/>
      <c r="AJ608" s="101"/>
      <c r="AK608" s="101"/>
      <c r="AL608" s="101"/>
      <c r="AM608" s="101"/>
      <c r="AN608" s="101"/>
      <c r="AO608" s="101"/>
      <c r="AP608" s="101"/>
      <c r="AQ608" s="101"/>
      <c r="AR608" s="100"/>
      <c r="AS608" s="100"/>
      <c r="AT608" s="100"/>
      <c r="AU608" s="100"/>
      <c r="AV608" s="100"/>
      <c r="AW608" s="100"/>
      <c r="AX608" s="100"/>
      <c r="AY608" s="100"/>
      <c r="AZ608" s="100"/>
      <c r="BA608" s="100"/>
      <c r="BB608" s="100"/>
      <c r="BC608" s="100"/>
    </row>
    <row r="609" spans="17:55" x14ac:dyDescent="0.35">
      <c r="Q609" s="100"/>
      <c r="R609" s="100"/>
      <c r="S609" s="100"/>
      <c r="T609" s="100"/>
      <c r="U609" s="100"/>
      <c r="V609" s="100"/>
      <c r="W609" s="100"/>
      <c r="X609" s="100"/>
      <c r="Y609" s="100"/>
      <c r="Z609" s="100"/>
      <c r="AA609" s="100"/>
      <c r="AB609" s="100"/>
      <c r="AC609" s="100"/>
      <c r="AD609" s="100"/>
      <c r="AE609" s="100"/>
      <c r="AF609" s="101"/>
      <c r="AG609" s="101"/>
      <c r="AH609" s="101"/>
      <c r="AI609" s="101"/>
      <c r="AJ609" s="101"/>
      <c r="AK609" s="101"/>
      <c r="AL609" s="101"/>
      <c r="AM609" s="101"/>
      <c r="AN609" s="101"/>
      <c r="AO609" s="101"/>
      <c r="AP609" s="101"/>
      <c r="AQ609" s="101"/>
      <c r="AR609" s="100"/>
      <c r="AS609" s="100"/>
      <c r="AT609" s="100"/>
      <c r="AU609" s="100"/>
      <c r="AV609" s="100"/>
      <c r="AW609" s="100"/>
      <c r="AX609" s="100"/>
      <c r="AY609" s="100"/>
      <c r="AZ609" s="100"/>
      <c r="BA609" s="100"/>
      <c r="BB609" s="100"/>
      <c r="BC609" s="100"/>
    </row>
    <row r="610" spans="17:55" x14ac:dyDescent="0.35">
      <c r="Q610" s="100"/>
      <c r="R610" s="100"/>
      <c r="S610" s="100"/>
      <c r="T610" s="100"/>
      <c r="U610" s="100"/>
      <c r="V610" s="100"/>
      <c r="W610" s="100"/>
      <c r="X610" s="100"/>
      <c r="Y610" s="100"/>
      <c r="Z610" s="100"/>
      <c r="AA610" s="100"/>
      <c r="AB610" s="100"/>
      <c r="AC610" s="100"/>
      <c r="AD610" s="100"/>
      <c r="AE610" s="100"/>
      <c r="AF610" s="101"/>
      <c r="AG610" s="101"/>
      <c r="AH610" s="101"/>
      <c r="AI610" s="101"/>
      <c r="AJ610" s="101"/>
      <c r="AK610" s="101"/>
      <c r="AL610" s="101"/>
      <c r="AM610" s="101"/>
      <c r="AN610" s="101"/>
      <c r="AO610" s="101"/>
      <c r="AP610" s="101"/>
      <c r="AQ610" s="101"/>
      <c r="AR610" s="100"/>
      <c r="AS610" s="100"/>
      <c r="AT610" s="100"/>
      <c r="AU610" s="100"/>
      <c r="AV610" s="100"/>
      <c r="AW610" s="100"/>
      <c r="AX610" s="100"/>
      <c r="AY610" s="100"/>
      <c r="AZ610" s="100"/>
      <c r="BA610" s="100"/>
      <c r="BB610" s="100"/>
      <c r="BC610" s="100"/>
    </row>
    <row r="611" spans="17:55" x14ac:dyDescent="0.35">
      <c r="Q611" s="100"/>
      <c r="R611" s="100"/>
      <c r="S611" s="100"/>
      <c r="T611" s="100"/>
      <c r="U611" s="100"/>
      <c r="V611" s="100"/>
      <c r="W611" s="100"/>
      <c r="X611" s="100"/>
      <c r="Y611" s="100"/>
      <c r="Z611" s="100"/>
      <c r="AA611" s="100"/>
      <c r="AB611" s="100"/>
      <c r="AC611" s="100"/>
      <c r="AD611" s="100"/>
      <c r="AE611" s="100"/>
      <c r="AF611" s="101"/>
      <c r="AG611" s="101"/>
      <c r="AH611" s="101"/>
      <c r="AI611" s="101"/>
      <c r="AJ611" s="101"/>
      <c r="AK611" s="101"/>
      <c r="AL611" s="101"/>
      <c r="AM611" s="101"/>
      <c r="AN611" s="101"/>
      <c r="AO611" s="101"/>
      <c r="AP611" s="101"/>
      <c r="AQ611" s="101"/>
      <c r="AR611" s="100"/>
      <c r="AS611" s="100"/>
      <c r="AT611" s="100"/>
      <c r="AU611" s="100"/>
      <c r="AV611" s="100"/>
      <c r="AW611" s="100"/>
      <c r="AX611" s="100"/>
      <c r="AY611" s="100"/>
      <c r="AZ611" s="100"/>
      <c r="BA611" s="100"/>
      <c r="BB611" s="100"/>
      <c r="BC611" s="100"/>
    </row>
    <row r="612" spans="17:55" x14ac:dyDescent="0.35">
      <c r="Q612" s="100"/>
      <c r="R612" s="100"/>
      <c r="S612" s="100"/>
      <c r="T612" s="100"/>
      <c r="U612" s="100"/>
      <c r="V612" s="100"/>
      <c r="W612" s="100"/>
      <c r="X612" s="100"/>
      <c r="Y612" s="100"/>
      <c r="Z612" s="100"/>
      <c r="AA612" s="100"/>
      <c r="AB612" s="100"/>
      <c r="AC612" s="100"/>
      <c r="AD612" s="100"/>
      <c r="AE612" s="100"/>
      <c r="AF612" s="101"/>
      <c r="AG612" s="101"/>
      <c r="AH612" s="101"/>
      <c r="AI612" s="101"/>
      <c r="AJ612" s="101"/>
      <c r="AK612" s="101"/>
      <c r="AL612" s="101"/>
      <c r="AM612" s="101"/>
      <c r="AN612" s="101"/>
      <c r="AO612" s="101"/>
      <c r="AP612" s="101"/>
      <c r="AQ612" s="101"/>
      <c r="AR612" s="100"/>
      <c r="AS612" s="100"/>
      <c r="AT612" s="100"/>
      <c r="AU612" s="100"/>
      <c r="AV612" s="100"/>
      <c r="AW612" s="100"/>
      <c r="AX612" s="100"/>
      <c r="AY612" s="100"/>
      <c r="AZ612" s="100"/>
      <c r="BA612" s="100"/>
      <c r="BB612" s="100"/>
      <c r="BC612" s="100"/>
    </row>
    <row r="613" spans="17:55" x14ac:dyDescent="0.35">
      <c r="Q613" s="100"/>
      <c r="R613" s="100"/>
      <c r="S613" s="100"/>
      <c r="T613" s="100"/>
      <c r="U613" s="100"/>
      <c r="V613" s="100"/>
      <c r="W613" s="100"/>
      <c r="X613" s="100"/>
      <c r="Y613" s="100"/>
      <c r="Z613" s="100"/>
      <c r="AA613" s="100"/>
      <c r="AB613" s="100"/>
      <c r="AC613" s="100"/>
      <c r="AD613" s="100"/>
      <c r="AE613" s="100"/>
      <c r="AF613" s="101"/>
      <c r="AG613" s="101"/>
      <c r="AH613" s="101"/>
      <c r="AI613" s="101"/>
      <c r="AJ613" s="101"/>
      <c r="AK613" s="101"/>
      <c r="AL613" s="101"/>
      <c r="AM613" s="101"/>
      <c r="AN613" s="101"/>
      <c r="AO613" s="101"/>
      <c r="AP613" s="101"/>
      <c r="AQ613" s="101"/>
      <c r="AR613" s="100"/>
      <c r="AS613" s="100"/>
      <c r="AT613" s="100"/>
      <c r="AU613" s="100"/>
      <c r="AV613" s="100"/>
      <c r="AW613" s="100"/>
      <c r="AX613" s="100"/>
      <c r="AY613" s="100"/>
      <c r="AZ613" s="100"/>
      <c r="BA613" s="100"/>
      <c r="BB613" s="100"/>
      <c r="BC613" s="100"/>
    </row>
    <row r="614" spans="17:55" x14ac:dyDescent="0.35">
      <c r="Q614" s="100"/>
      <c r="R614" s="100"/>
      <c r="S614" s="100"/>
      <c r="T614" s="100"/>
      <c r="U614" s="100"/>
      <c r="V614" s="100"/>
      <c r="W614" s="100"/>
      <c r="X614" s="100"/>
      <c r="Y614" s="100"/>
      <c r="Z614" s="100"/>
      <c r="AA614" s="100"/>
      <c r="AB614" s="100"/>
      <c r="AC614" s="100"/>
      <c r="AD614" s="100"/>
      <c r="AE614" s="100"/>
      <c r="AF614" s="101"/>
      <c r="AG614" s="101"/>
      <c r="AH614" s="101"/>
      <c r="AI614" s="101"/>
      <c r="AJ614" s="101"/>
      <c r="AK614" s="101"/>
      <c r="AL614" s="101"/>
      <c r="AM614" s="101"/>
      <c r="AN614" s="101"/>
      <c r="AO614" s="101"/>
      <c r="AP614" s="101"/>
      <c r="AQ614" s="101"/>
      <c r="AR614" s="100"/>
      <c r="AS614" s="100"/>
      <c r="AT614" s="100"/>
      <c r="AU614" s="100"/>
      <c r="AV614" s="100"/>
      <c r="AW614" s="100"/>
      <c r="AX614" s="100"/>
      <c r="AY614" s="100"/>
      <c r="AZ614" s="100"/>
      <c r="BA614" s="100"/>
      <c r="BB614" s="100"/>
      <c r="BC614" s="100"/>
    </row>
    <row r="615" spans="17:55" x14ac:dyDescent="0.35">
      <c r="Q615" s="100"/>
      <c r="R615" s="100"/>
      <c r="S615" s="100"/>
      <c r="T615" s="100"/>
      <c r="U615" s="100"/>
      <c r="V615" s="100"/>
      <c r="W615" s="100"/>
      <c r="X615" s="100"/>
      <c r="Y615" s="100"/>
      <c r="Z615" s="100"/>
      <c r="AA615" s="100"/>
      <c r="AB615" s="100"/>
      <c r="AC615" s="100"/>
      <c r="AD615" s="100"/>
      <c r="AE615" s="100"/>
      <c r="AF615" s="101"/>
      <c r="AG615" s="101"/>
      <c r="AH615" s="101"/>
      <c r="AI615" s="101"/>
      <c r="AJ615" s="101"/>
      <c r="AK615" s="101"/>
      <c r="AL615" s="101"/>
      <c r="AM615" s="101"/>
      <c r="AN615" s="101"/>
      <c r="AO615" s="101"/>
      <c r="AP615" s="101"/>
      <c r="AQ615" s="101"/>
      <c r="AR615" s="100"/>
      <c r="AS615" s="100"/>
      <c r="AT615" s="100"/>
      <c r="AU615" s="100"/>
      <c r="AV615" s="100"/>
      <c r="AW615" s="100"/>
      <c r="AX615" s="100"/>
      <c r="AY615" s="100"/>
      <c r="AZ615" s="100"/>
      <c r="BA615" s="100"/>
      <c r="BB615" s="100"/>
      <c r="BC615" s="100"/>
    </row>
    <row r="616" spans="17:55" x14ac:dyDescent="0.35">
      <c r="Q616" s="100"/>
      <c r="R616" s="100"/>
      <c r="S616" s="100"/>
      <c r="T616" s="100"/>
      <c r="U616" s="100"/>
      <c r="V616" s="100"/>
      <c r="W616" s="100"/>
      <c r="X616" s="100"/>
      <c r="Y616" s="100"/>
      <c r="Z616" s="100"/>
      <c r="AA616" s="100"/>
      <c r="AB616" s="100"/>
      <c r="AC616" s="100"/>
      <c r="AD616" s="100"/>
      <c r="AE616" s="100"/>
      <c r="AF616" s="101"/>
      <c r="AG616" s="101"/>
      <c r="AH616" s="101"/>
      <c r="AI616" s="101"/>
      <c r="AJ616" s="101"/>
      <c r="AK616" s="101"/>
      <c r="AL616" s="101"/>
      <c r="AM616" s="101"/>
      <c r="AN616" s="101"/>
      <c r="AO616" s="101"/>
      <c r="AP616" s="101"/>
      <c r="AQ616" s="101"/>
      <c r="AR616" s="100"/>
      <c r="AS616" s="100"/>
      <c r="AT616" s="100"/>
      <c r="AU616" s="100"/>
      <c r="AV616" s="100"/>
      <c r="AW616" s="100"/>
      <c r="AX616" s="100"/>
      <c r="AY616" s="100"/>
      <c r="AZ616" s="100"/>
      <c r="BA616" s="100"/>
      <c r="BB616" s="100"/>
      <c r="BC616" s="100"/>
    </row>
    <row r="617" spans="17:55" x14ac:dyDescent="0.35">
      <c r="Q617" s="100"/>
      <c r="R617" s="100"/>
      <c r="S617" s="100"/>
      <c r="T617" s="100"/>
      <c r="U617" s="100"/>
      <c r="V617" s="100"/>
      <c r="W617" s="100"/>
      <c r="X617" s="100"/>
      <c r="Y617" s="100"/>
      <c r="Z617" s="100"/>
      <c r="AA617" s="100"/>
      <c r="AB617" s="100"/>
      <c r="AC617" s="100"/>
      <c r="AD617" s="100"/>
      <c r="AE617" s="100"/>
      <c r="AF617" s="101"/>
      <c r="AG617" s="101"/>
      <c r="AH617" s="101"/>
      <c r="AI617" s="101"/>
      <c r="AJ617" s="101"/>
      <c r="AK617" s="101"/>
      <c r="AL617" s="101"/>
      <c r="AM617" s="101"/>
      <c r="AN617" s="101"/>
      <c r="AO617" s="101"/>
      <c r="AP617" s="101"/>
      <c r="AQ617" s="101"/>
      <c r="AR617" s="100"/>
      <c r="AS617" s="100"/>
      <c r="AT617" s="100"/>
      <c r="AU617" s="100"/>
      <c r="AV617" s="100"/>
      <c r="AW617" s="100"/>
      <c r="AX617" s="100"/>
      <c r="AY617" s="100"/>
      <c r="AZ617" s="100"/>
      <c r="BA617" s="100"/>
      <c r="BB617" s="100"/>
      <c r="BC617" s="100"/>
    </row>
    <row r="618" spans="17:55" x14ac:dyDescent="0.35">
      <c r="Q618" s="100"/>
      <c r="R618" s="100"/>
      <c r="S618" s="100"/>
      <c r="T618" s="100"/>
      <c r="U618" s="100"/>
      <c r="V618" s="100"/>
      <c r="W618" s="100"/>
      <c r="X618" s="100"/>
      <c r="Y618" s="100"/>
      <c r="Z618" s="100"/>
      <c r="AA618" s="100"/>
      <c r="AB618" s="100"/>
      <c r="AC618" s="100"/>
      <c r="AD618" s="100"/>
      <c r="AE618" s="100"/>
      <c r="AF618" s="101"/>
      <c r="AG618" s="101"/>
      <c r="AH618" s="101"/>
      <c r="AI618" s="101"/>
      <c r="AJ618" s="101"/>
      <c r="AK618" s="101"/>
      <c r="AL618" s="101"/>
      <c r="AM618" s="101"/>
      <c r="AN618" s="101"/>
      <c r="AO618" s="101"/>
      <c r="AP618" s="101"/>
      <c r="AQ618" s="101"/>
      <c r="AR618" s="100"/>
      <c r="AS618" s="100"/>
      <c r="AT618" s="100"/>
      <c r="AU618" s="100"/>
      <c r="AV618" s="100"/>
      <c r="AW618" s="100"/>
      <c r="AX618" s="100"/>
      <c r="AY618" s="100"/>
      <c r="AZ618" s="100"/>
      <c r="BA618" s="100"/>
      <c r="BB618" s="100"/>
      <c r="BC618" s="100"/>
    </row>
    <row r="619" spans="17:55" x14ac:dyDescent="0.35">
      <c r="Q619" s="100"/>
      <c r="R619" s="100"/>
      <c r="S619" s="100"/>
      <c r="T619" s="100"/>
      <c r="U619" s="100"/>
      <c r="V619" s="100"/>
      <c r="W619" s="100"/>
      <c r="X619" s="100"/>
      <c r="Y619" s="100"/>
      <c r="Z619" s="100"/>
      <c r="AA619" s="100"/>
      <c r="AB619" s="100"/>
      <c r="AC619" s="100"/>
      <c r="AD619" s="100"/>
      <c r="AE619" s="100"/>
      <c r="AF619" s="101"/>
      <c r="AG619" s="101"/>
      <c r="AH619" s="101"/>
      <c r="AI619" s="101"/>
      <c r="AJ619" s="101"/>
      <c r="AK619" s="101"/>
      <c r="AL619" s="101"/>
      <c r="AM619" s="101"/>
      <c r="AN619" s="101"/>
      <c r="AO619" s="101"/>
      <c r="AP619" s="101"/>
      <c r="AQ619" s="101"/>
      <c r="AR619" s="100"/>
      <c r="AS619" s="100"/>
      <c r="AT619" s="100"/>
      <c r="AU619" s="100"/>
      <c r="AV619" s="100"/>
      <c r="AW619" s="100"/>
      <c r="AX619" s="100"/>
      <c r="AY619" s="100"/>
      <c r="AZ619" s="100"/>
      <c r="BA619" s="100"/>
      <c r="BB619" s="100"/>
      <c r="BC619" s="100"/>
    </row>
    <row r="620" spans="17:55" x14ac:dyDescent="0.35">
      <c r="Q620" s="100"/>
      <c r="R620" s="100"/>
      <c r="S620" s="100"/>
      <c r="T620" s="100"/>
      <c r="U620" s="100"/>
      <c r="V620" s="100"/>
      <c r="W620" s="100"/>
      <c r="X620" s="100"/>
      <c r="Y620" s="100"/>
      <c r="Z620" s="100"/>
      <c r="AA620" s="100"/>
      <c r="AB620" s="100"/>
      <c r="AC620" s="100"/>
      <c r="AD620" s="100"/>
      <c r="AE620" s="100"/>
      <c r="AF620" s="101"/>
      <c r="AG620" s="101"/>
      <c r="AH620" s="101"/>
      <c r="AI620" s="101"/>
      <c r="AJ620" s="101"/>
      <c r="AK620" s="101"/>
      <c r="AL620" s="101"/>
      <c r="AM620" s="101"/>
      <c r="AN620" s="101"/>
      <c r="AO620" s="101"/>
      <c r="AP620" s="101"/>
      <c r="AQ620" s="101"/>
      <c r="AR620" s="100"/>
      <c r="AS620" s="100"/>
      <c r="AT620" s="100"/>
      <c r="AU620" s="100"/>
      <c r="AV620" s="100"/>
      <c r="AW620" s="100"/>
      <c r="AX620" s="100"/>
      <c r="AY620" s="100"/>
      <c r="AZ620" s="100"/>
      <c r="BA620" s="100"/>
      <c r="BB620" s="100"/>
      <c r="BC620" s="100"/>
    </row>
    <row r="621" spans="17:55" x14ac:dyDescent="0.35">
      <c r="Q621" s="100"/>
      <c r="R621" s="100"/>
      <c r="S621" s="100"/>
      <c r="T621" s="100"/>
      <c r="U621" s="100"/>
      <c r="V621" s="100"/>
      <c r="W621" s="100"/>
      <c r="X621" s="100"/>
      <c r="Y621" s="100"/>
      <c r="Z621" s="100"/>
      <c r="AA621" s="100"/>
      <c r="AB621" s="100"/>
      <c r="AC621" s="100"/>
      <c r="AD621" s="100"/>
      <c r="AE621" s="100"/>
      <c r="AF621" s="101"/>
      <c r="AG621" s="101"/>
      <c r="AH621" s="101"/>
      <c r="AI621" s="101"/>
      <c r="AJ621" s="101"/>
      <c r="AK621" s="101"/>
      <c r="AL621" s="101"/>
      <c r="AM621" s="101"/>
      <c r="AN621" s="101"/>
      <c r="AO621" s="101"/>
      <c r="AP621" s="101"/>
      <c r="AQ621" s="101"/>
      <c r="AR621" s="100"/>
      <c r="AS621" s="100"/>
      <c r="AT621" s="100"/>
      <c r="AU621" s="100"/>
      <c r="AV621" s="100"/>
      <c r="AW621" s="100"/>
      <c r="AX621" s="100"/>
      <c r="AY621" s="100"/>
      <c r="AZ621" s="100"/>
      <c r="BA621" s="100"/>
      <c r="BB621" s="100"/>
      <c r="BC621" s="100"/>
    </row>
    <row r="622" spans="17:55" x14ac:dyDescent="0.35">
      <c r="Q622" s="100"/>
      <c r="R622" s="100"/>
      <c r="S622" s="100"/>
      <c r="T622" s="100"/>
      <c r="U622" s="100"/>
      <c r="V622" s="100"/>
      <c r="W622" s="100"/>
      <c r="X622" s="100"/>
      <c r="Y622" s="100"/>
      <c r="Z622" s="100"/>
      <c r="AA622" s="100"/>
      <c r="AB622" s="100"/>
      <c r="AC622" s="100"/>
      <c r="AD622" s="100"/>
      <c r="AE622" s="100"/>
      <c r="AF622" s="101"/>
      <c r="AG622" s="101"/>
      <c r="AH622" s="101"/>
      <c r="AI622" s="101"/>
      <c r="AJ622" s="101"/>
      <c r="AK622" s="101"/>
      <c r="AL622" s="101"/>
      <c r="AM622" s="101"/>
      <c r="AN622" s="101"/>
      <c r="AO622" s="101"/>
      <c r="AP622" s="101"/>
      <c r="AQ622" s="101"/>
      <c r="AR622" s="100"/>
      <c r="AS622" s="100"/>
      <c r="AT622" s="100"/>
      <c r="AU622" s="100"/>
      <c r="AV622" s="100"/>
      <c r="AW622" s="100"/>
      <c r="AX622" s="100"/>
      <c r="AY622" s="100"/>
      <c r="AZ622" s="100"/>
      <c r="BA622" s="100"/>
      <c r="BB622" s="100"/>
      <c r="BC622" s="100"/>
    </row>
    <row r="623" spans="17:55" x14ac:dyDescent="0.35">
      <c r="Q623" s="100"/>
      <c r="R623" s="100"/>
      <c r="S623" s="100"/>
      <c r="T623" s="100"/>
      <c r="U623" s="100"/>
      <c r="V623" s="100"/>
      <c r="W623" s="100"/>
      <c r="X623" s="100"/>
      <c r="Y623" s="100"/>
      <c r="Z623" s="100"/>
      <c r="AA623" s="100"/>
      <c r="AB623" s="100"/>
      <c r="AC623" s="100"/>
      <c r="AD623" s="100"/>
      <c r="AE623" s="100"/>
      <c r="AF623" s="101"/>
      <c r="AG623" s="101"/>
      <c r="AH623" s="101"/>
      <c r="AI623" s="101"/>
      <c r="AJ623" s="101"/>
      <c r="AK623" s="101"/>
      <c r="AL623" s="101"/>
      <c r="AM623" s="101"/>
      <c r="AN623" s="101"/>
      <c r="AO623" s="101"/>
      <c r="AP623" s="101"/>
      <c r="AQ623" s="101"/>
      <c r="AR623" s="100"/>
      <c r="AS623" s="100"/>
      <c r="AT623" s="100"/>
      <c r="AU623" s="100"/>
      <c r="AV623" s="100"/>
      <c r="AW623" s="100"/>
      <c r="AX623" s="100"/>
      <c r="AY623" s="100"/>
      <c r="AZ623" s="100"/>
      <c r="BA623" s="100"/>
      <c r="BB623" s="100"/>
      <c r="BC623" s="100"/>
    </row>
    <row r="624" spans="17:55" x14ac:dyDescent="0.35">
      <c r="Q624" s="100"/>
      <c r="R624" s="100"/>
      <c r="S624" s="100"/>
      <c r="T624" s="100"/>
      <c r="U624" s="100"/>
      <c r="V624" s="100"/>
      <c r="W624" s="100"/>
      <c r="X624" s="100"/>
      <c r="Y624" s="100"/>
      <c r="Z624" s="100"/>
      <c r="AA624" s="100"/>
      <c r="AB624" s="100"/>
      <c r="AC624" s="100"/>
      <c r="AD624" s="100"/>
      <c r="AE624" s="100"/>
      <c r="AF624" s="101"/>
      <c r="AG624" s="101"/>
      <c r="AH624" s="101"/>
      <c r="AI624" s="101"/>
      <c r="AJ624" s="101"/>
      <c r="AK624" s="101"/>
      <c r="AL624" s="101"/>
      <c r="AM624" s="101"/>
      <c r="AN624" s="101"/>
      <c r="AO624" s="101"/>
      <c r="AP624" s="101"/>
      <c r="AQ624" s="101"/>
      <c r="AR624" s="100"/>
      <c r="AS624" s="100"/>
      <c r="AT624" s="100"/>
      <c r="AU624" s="100"/>
      <c r="AV624" s="100"/>
      <c r="AW624" s="100"/>
      <c r="AX624" s="100"/>
      <c r="AY624" s="100"/>
      <c r="AZ624" s="100"/>
      <c r="BA624" s="100"/>
      <c r="BB624" s="100"/>
      <c r="BC624" s="100"/>
    </row>
    <row r="625" spans="17:55" x14ac:dyDescent="0.35">
      <c r="Q625" s="100"/>
      <c r="R625" s="100"/>
      <c r="S625" s="100"/>
      <c r="T625" s="100"/>
      <c r="U625" s="100"/>
      <c r="V625" s="100"/>
      <c r="W625" s="100"/>
      <c r="X625" s="100"/>
      <c r="Y625" s="100"/>
      <c r="Z625" s="100"/>
      <c r="AA625" s="100"/>
      <c r="AB625" s="100"/>
      <c r="AC625" s="100"/>
      <c r="AD625" s="100"/>
      <c r="AE625" s="100"/>
      <c r="AF625" s="101"/>
      <c r="AG625" s="101"/>
      <c r="AH625" s="101"/>
      <c r="AI625" s="101"/>
      <c r="AJ625" s="101"/>
      <c r="AK625" s="101"/>
      <c r="AL625" s="101"/>
      <c r="AM625" s="101"/>
      <c r="AN625" s="101"/>
      <c r="AO625" s="101"/>
      <c r="AP625" s="101"/>
      <c r="AQ625" s="101"/>
      <c r="AR625" s="100"/>
      <c r="AS625" s="100"/>
      <c r="AT625" s="100"/>
      <c r="AU625" s="100"/>
      <c r="AV625" s="100"/>
      <c r="AW625" s="100"/>
      <c r="AX625" s="100"/>
      <c r="AY625" s="100"/>
      <c r="AZ625" s="100"/>
      <c r="BA625" s="100"/>
      <c r="BB625" s="100"/>
      <c r="BC625" s="100"/>
    </row>
    <row r="626" spans="17:55" x14ac:dyDescent="0.35">
      <c r="Q626" s="100"/>
      <c r="R626" s="100"/>
      <c r="S626" s="100"/>
      <c r="T626" s="100"/>
      <c r="U626" s="100"/>
      <c r="V626" s="100"/>
      <c r="W626" s="100"/>
      <c r="X626" s="100"/>
      <c r="Y626" s="100"/>
      <c r="Z626" s="100"/>
      <c r="AA626" s="100"/>
      <c r="AB626" s="100"/>
      <c r="AC626" s="100"/>
      <c r="AD626" s="100"/>
      <c r="AE626" s="100"/>
      <c r="AF626" s="101"/>
      <c r="AG626" s="101"/>
      <c r="AH626" s="101"/>
      <c r="AI626" s="101"/>
      <c r="AJ626" s="101"/>
      <c r="AK626" s="101"/>
      <c r="AL626" s="101"/>
      <c r="AM626" s="101"/>
      <c r="AN626" s="101"/>
      <c r="AO626" s="101"/>
      <c r="AP626" s="101"/>
      <c r="AQ626" s="101"/>
      <c r="AR626" s="100"/>
      <c r="AS626" s="100"/>
      <c r="AT626" s="100"/>
      <c r="AU626" s="100"/>
      <c r="AV626" s="100"/>
      <c r="AW626" s="100"/>
      <c r="AX626" s="100"/>
      <c r="AY626" s="100"/>
      <c r="AZ626" s="100"/>
      <c r="BA626" s="100"/>
      <c r="BB626" s="100"/>
      <c r="BC626" s="100"/>
    </row>
    <row r="627" spans="17:55" x14ac:dyDescent="0.35">
      <c r="Q627" s="100"/>
      <c r="R627" s="100"/>
      <c r="S627" s="100"/>
      <c r="T627" s="100"/>
      <c r="U627" s="100"/>
      <c r="V627" s="100"/>
      <c r="W627" s="100"/>
      <c r="X627" s="100"/>
      <c r="Y627" s="100"/>
      <c r="Z627" s="100"/>
      <c r="AA627" s="100"/>
      <c r="AB627" s="100"/>
      <c r="AC627" s="100"/>
      <c r="AD627" s="100"/>
      <c r="AE627" s="100"/>
      <c r="AF627" s="101"/>
      <c r="AG627" s="101"/>
      <c r="AH627" s="101"/>
      <c r="AI627" s="101"/>
      <c r="AJ627" s="101"/>
      <c r="AK627" s="101"/>
      <c r="AL627" s="101"/>
      <c r="AM627" s="101"/>
      <c r="AN627" s="101"/>
      <c r="AO627" s="101"/>
      <c r="AP627" s="101"/>
      <c r="AQ627" s="101"/>
      <c r="AR627" s="100"/>
      <c r="AS627" s="100"/>
      <c r="AT627" s="100"/>
      <c r="AU627" s="100"/>
      <c r="AV627" s="100"/>
      <c r="AW627" s="100"/>
      <c r="AX627" s="100"/>
      <c r="AY627" s="100"/>
      <c r="AZ627" s="100"/>
      <c r="BA627" s="100"/>
      <c r="BB627" s="100"/>
      <c r="BC627" s="100"/>
    </row>
    <row r="628" spans="17:55" x14ac:dyDescent="0.35">
      <c r="Q628" s="100"/>
      <c r="R628" s="100"/>
      <c r="S628" s="100"/>
      <c r="T628" s="100"/>
      <c r="U628" s="100"/>
      <c r="V628" s="100"/>
      <c r="W628" s="100"/>
      <c r="X628" s="100"/>
      <c r="Y628" s="100"/>
      <c r="Z628" s="100"/>
      <c r="AA628" s="100"/>
      <c r="AB628" s="100"/>
      <c r="AC628" s="100"/>
      <c r="AD628" s="100"/>
      <c r="AE628" s="100"/>
      <c r="AF628" s="101"/>
      <c r="AG628" s="101"/>
      <c r="AH628" s="101"/>
      <c r="AI628" s="101"/>
      <c r="AJ628" s="101"/>
      <c r="AK628" s="101"/>
      <c r="AL628" s="101"/>
      <c r="AM628" s="101"/>
      <c r="AN628" s="101"/>
      <c r="AO628" s="101"/>
      <c r="AP628" s="101"/>
      <c r="AQ628" s="101"/>
      <c r="AR628" s="100"/>
      <c r="AS628" s="100"/>
      <c r="AT628" s="100"/>
      <c r="AU628" s="100"/>
      <c r="AV628" s="100"/>
      <c r="AW628" s="100"/>
      <c r="AX628" s="100"/>
      <c r="AY628" s="100"/>
      <c r="AZ628" s="100"/>
      <c r="BA628" s="100"/>
      <c r="BB628" s="100"/>
      <c r="BC628" s="100"/>
    </row>
    <row r="629" spans="17:55" x14ac:dyDescent="0.35">
      <c r="Q629" s="100"/>
      <c r="R629" s="100"/>
      <c r="S629" s="100"/>
      <c r="T629" s="100"/>
      <c r="U629" s="100"/>
      <c r="V629" s="100"/>
      <c r="W629" s="100"/>
      <c r="X629" s="100"/>
      <c r="Y629" s="100"/>
      <c r="Z629" s="100"/>
      <c r="AA629" s="100"/>
      <c r="AB629" s="100"/>
      <c r="AC629" s="100"/>
      <c r="AD629" s="100"/>
      <c r="AE629" s="100"/>
      <c r="AF629" s="101"/>
      <c r="AG629" s="101"/>
      <c r="AH629" s="101"/>
      <c r="AI629" s="101"/>
      <c r="AJ629" s="101"/>
      <c r="AK629" s="101"/>
      <c r="AL629" s="101"/>
      <c r="AM629" s="101"/>
      <c r="AN629" s="101"/>
      <c r="AO629" s="101"/>
      <c r="AP629" s="101"/>
      <c r="AQ629" s="101"/>
      <c r="AR629" s="100"/>
      <c r="AS629" s="100"/>
      <c r="AT629" s="100"/>
      <c r="AU629" s="100"/>
      <c r="AV629" s="100"/>
      <c r="AW629" s="100"/>
      <c r="AX629" s="100"/>
      <c r="AY629" s="100"/>
      <c r="AZ629" s="100"/>
      <c r="BA629" s="100"/>
      <c r="BB629" s="100"/>
      <c r="BC629" s="100"/>
    </row>
    <row r="630" spans="17:55" x14ac:dyDescent="0.35">
      <c r="Q630" s="100"/>
      <c r="R630" s="100"/>
      <c r="S630" s="100"/>
      <c r="T630" s="100"/>
      <c r="U630" s="100"/>
      <c r="V630" s="100"/>
      <c r="W630" s="100"/>
      <c r="X630" s="100"/>
      <c r="Y630" s="100"/>
      <c r="Z630" s="100"/>
      <c r="AA630" s="100"/>
      <c r="AB630" s="100"/>
      <c r="AC630" s="100"/>
      <c r="AD630" s="100"/>
      <c r="AE630" s="100"/>
      <c r="AF630" s="101"/>
      <c r="AG630" s="101"/>
      <c r="AH630" s="101"/>
      <c r="AI630" s="101"/>
      <c r="AJ630" s="101"/>
      <c r="AK630" s="101"/>
      <c r="AL630" s="101"/>
      <c r="AM630" s="101"/>
      <c r="AN630" s="101"/>
      <c r="AO630" s="101"/>
      <c r="AP630" s="101"/>
      <c r="AQ630" s="101"/>
      <c r="AR630" s="100"/>
      <c r="AS630" s="100"/>
      <c r="AT630" s="100"/>
      <c r="AU630" s="100"/>
      <c r="AV630" s="100"/>
      <c r="AW630" s="100"/>
      <c r="AX630" s="100"/>
      <c r="AY630" s="100"/>
      <c r="AZ630" s="100"/>
      <c r="BA630" s="100"/>
      <c r="BB630" s="100"/>
      <c r="BC630" s="100"/>
    </row>
    <row r="631" spans="17:55" x14ac:dyDescent="0.35">
      <c r="Q631" s="100"/>
      <c r="R631" s="100"/>
      <c r="S631" s="100"/>
      <c r="T631" s="100"/>
      <c r="U631" s="100"/>
      <c r="V631" s="100"/>
      <c r="W631" s="100"/>
      <c r="X631" s="100"/>
      <c r="Y631" s="100"/>
      <c r="Z631" s="100"/>
      <c r="AA631" s="100"/>
      <c r="AB631" s="100"/>
      <c r="AC631" s="100"/>
      <c r="AD631" s="100"/>
      <c r="AE631" s="100"/>
      <c r="AF631" s="101"/>
      <c r="AG631" s="101"/>
      <c r="AH631" s="101"/>
      <c r="AI631" s="101"/>
      <c r="AJ631" s="101"/>
      <c r="AK631" s="101"/>
      <c r="AL631" s="101"/>
      <c r="AM631" s="101"/>
      <c r="AN631" s="101"/>
      <c r="AO631" s="101"/>
      <c r="AP631" s="101"/>
      <c r="AQ631" s="101"/>
      <c r="AR631" s="100"/>
      <c r="AS631" s="100"/>
      <c r="AT631" s="100"/>
      <c r="AU631" s="100"/>
      <c r="AV631" s="100"/>
      <c r="AW631" s="100"/>
      <c r="AX631" s="100"/>
      <c r="AY631" s="100"/>
      <c r="AZ631" s="100"/>
      <c r="BA631" s="100"/>
      <c r="BB631" s="100"/>
      <c r="BC631" s="100"/>
    </row>
    <row r="632" spans="17:55" x14ac:dyDescent="0.35">
      <c r="Q632" s="100"/>
      <c r="R632" s="100"/>
      <c r="S632" s="100"/>
      <c r="T632" s="100"/>
      <c r="U632" s="100"/>
      <c r="V632" s="100"/>
      <c r="W632" s="100"/>
      <c r="X632" s="100"/>
      <c r="Y632" s="100"/>
      <c r="Z632" s="100"/>
      <c r="AA632" s="100"/>
      <c r="AB632" s="100"/>
      <c r="AC632" s="100"/>
      <c r="AD632" s="100"/>
      <c r="AE632" s="100"/>
      <c r="AF632" s="101"/>
      <c r="AG632" s="101"/>
      <c r="AH632" s="101"/>
      <c r="AI632" s="101"/>
      <c r="AJ632" s="101"/>
      <c r="AK632" s="101"/>
      <c r="AL632" s="101"/>
      <c r="AM632" s="101"/>
      <c r="AN632" s="101"/>
      <c r="AO632" s="101"/>
      <c r="AP632" s="101"/>
      <c r="AQ632" s="101"/>
      <c r="AR632" s="100"/>
      <c r="AS632" s="100"/>
      <c r="AT632" s="100"/>
      <c r="AU632" s="100"/>
      <c r="AV632" s="100"/>
      <c r="AW632" s="100"/>
      <c r="AX632" s="100"/>
      <c r="AY632" s="100"/>
      <c r="AZ632" s="100"/>
      <c r="BA632" s="100"/>
      <c r="BB632" s="100"/>
      <c r="BC632" s="100"/>
    </row>
    <row r="633" spans="17:55" x14ac:dyDescent="0.35">
      <c r="Q633" s="100"/>
      <c r="R633" s="100"/>
      <c r="S633" s="100"/>
      <c r="T633" s="100"/>
      <c r="U633" s="100"/>
      <c r="V633" s="100"/>
      <c r="W633" s="100"/>
      <c r="X633" s="100"/>
      <c r="Y633" s="100"/>
      <c r="Z633" s="100"/>
      <c r="AA633" s="100"/>
      <c r="AB633" s="100"/>
      <c r="AC633" s="100"/>
      <c r="AD633" s="100"/>
      <c r="AE633" s="100"/>
      <c r="AF633" s="101"/>
      <c r="AG633" s="101"/>
      <c r="AH633" s="101"/>
      <c r="AI633" s="101"/>
      <c r="AJ633" s="101"/>
      <c r="AK633" s="101"/>
      <c r="AL633" s="101"/>
      <c r="AM633" s="101"/>
      <c r="AN633" s="101"/>
      <c r="AO633" s="101"/>
      <c r="AP633" s="101"/>
      <c r="AQ633" s="101"/>
      <c r="AR633" s="100"/>
      <c r="AS633" s="100"/>
      <c r="AT633" s="100"/>
      <c r="AU633" s="100"/>
      <c r="AV633" s="100"/>
      <c r="AW633" s="100"/>
      <c r="AX633" s="100"/>
      <c r="AY633" s="100"/>
      <c r="AZ633" s="100"/>
      <c r="BA633" s="100"/>
      <c r="BB633" s="100"/>
      <c r="BC633" s="100"/>
    </row>
    <row r="634" spans="17:55" x14ac:dyDescent="0.35">
      <c r="Q634" s="100"/>
      <c r="R634" s="100"/>
      <c r="S634" s="100"/>
      <c r="T634" s="100"/>
      <c r="U634" s="100"/>
      <c r="V634" s="100"/>
      <c r="W634" s="100"/>
      <c r="X634" s="100"/>
      <c r="Y634" s="100"/>
      <c r="Z634" s="100"/>
      <c r="AA634" s="100"/>
      <c r="AB634" s="100"/>
      <c r="AC634" s="100"/>
      <c r="AD634" s="100"/>
      <c r="AE634" s="100"/>
      <c r="AF634" s="101"/>
      <c r="AG634" s="101"/>
      <c r="AH634" s="101"/>
      <c r="AI634" s="101"/>
      <c r="AJ634" s="101"/>
      <c r="AK634" s="101"/>
      <c r="AL634" s="101"/>
      <c r="AM634" s="101"/>
      <c r="AN634" s="101"/>
      <c r="AO634" s="101"/>
      <c r="AP634" s="101"/>
      <c r="AQ634" s="101"/>
      <c r="AR634" s="100"/>
      <c r="AS634" s="100"/>
      <c r="AT634" s="100"/>
      <c r="AU634" s="100"/>
      <c r="AV634" s="100"/>
      <c r="AW634" s="100"/>
      <c r="AX634" s="100"/>
      <c r="AY634" s="100"/>
      <c r="AZ634" s="100"/>
      <c r="BA634" s="100"/>
      <c r="BB634" s="100"/>
      <c r="BC634" s="100"/>
    </row>
    <row r="635" spans="17:55" x14ac:dyDescent="0.35">
      <c r="Q635" s="100"/>
      <c r="R635" s="100"/>
      <c r="S635" s="100"/>
      <c r="T635" s="100"/>
      <c r="U635" s="100"/>
      <c r="V635" s="100"/>
      <c r="W635" s="100"/>
      <c r="X635" s="100"/>
      <c r="Y635" s="100"/>
      <c r="Z635" s="100"/>
      <c r="AA635" s="100"/>
      <c r="AB635" s="100"/>
      <c r="AC635" s="100"/>
      <c r="AD635" s="100"/>
      <c r="AE635" s="100"/>
      <c r="AF635" s="101"/>
      <c r="AG635" s="101"/>
      <c r="AH635" s="101"/>
      <c r="AI635" s="101"/>
      <c r="AJ635" s="101"/>
      <c r="AK635" s="101"/>
      <c r="AL635" s="101"/>
      <c r="AM635" s="101"/>
      <c r="AN635" s="101"/>
      <c r="AO635" s="101"/>
      <c r="AP635" s="101"/>
      <c r="AQ635" s="101"/>
      <c r="AR635" s="100"/>
      <c r="AS635" s="100"/>
      <c r="AT635" s="100"/>
      <c r="AU635" s="100"/>
      <c r="AV635" s="100"/>
      <c r="AW635" s="100"/>
      <c r="AX635" s="100"/>
      <c r="AY635" s="100"/>
      <c r="AZ635" s="100"/>
      <c r="BA635" s="100"/>
      <c r="BB635" s="100"/>
      <c r="BC635" s="100"/>
    </row>
    <row r="636" spans="17:55" x14ac:dyDescent="0.35">
      <c r="Q636" s="100"/>
      <c r="R636" s="100"/>
      <c r="S636" s="100"/>
      <c r="T636" s="100"/>
      <c r="U636" s="100"/>
      <c r="V636" s="100"/>
      <c r="W636" s="100"/>
      <c r="X636" s="100"/>
      <c r="Y636" s="100"/>
      <c r="Z636" s="100"/>
      <c r="AA636" s="100"/>
      <c r="AB636" s="100"/>
      <c r="AC636" s="100"/>
      <c r="AD636" s="100"/>
      <c r="AE636" s="100"/>
      <c r="AF636" s="101"/>
      <c r="AG636" s="101"/>
      <c r="AH636" s="101"/>
      <c r="AI636" s="101"/>
      <c r="AJ636" s="101"/>
      <c r="AK636" s="101"/>
      <c r="AL636" s="101"/>
      <c r="AM636" s="101"/>
      <c r="AN636" s="101"/>
      <c r="AO636" s="101"/>
      <c r="AP636" s="101"/>
      <c r="AQ636" s="101"/>
      <c r="AR636" s="100"/>
      <c r="AS636" s="100"/>
      <c r="AT636" s="100"/>
      <c r="AU636" s="100"/>
      <c r="AV636" s="100"/>
      <c r="AW636" s="100"/>
      <c r="AX636" s="100"/>
      <c r="AY636" s="100"/>
      <c r="AZ636" s="100"/>
      <c r="BA636" s="100"/>
      <c r="BB636" s="100"/>
      <c r="BC636" s="100"/>
    </row>
    <row r="637" spans="17:55" x14ac:dyDescent="0.35">
      <c r="Q637" s="100"/>
      <c r="R637" s="100"/>
      <c r="S637" s="100"/>
      <c r="T637" s="100"/>
      <c r="U637" s="100"/>
      <c r="V637" s="100"/>
      <c r="W637" s="100"/>
      <c r="X637" s="100"/>
      <c r="Y637" s="100"/>
      <c r="Z637" s="100"/>
      <c r="AA637" s="100"/>
      <c r="AB637" s="100"/>
      <c r="AC637" s="100"/>
      <c r="AD637" s="100"/>
      <c r="AE637" s="100"/>
      <c r="AF637" s="101"/>
      <c r="AG637" s="101"/>
      <c r="AH637" s="101"/>
      <c r="AI637" s="101"/>
      <c r="AJ637" s="101"/>
      <c r="AK637" s="101"/>
      <c r="AL637" s="101"/>
      <c r="AM637" s="101"/>
      <c r="AN637" s="101"/>
      <c r="AO637" s="101"/>
      <c r="AP637" s="101"/>
      <c r="AQ637" s="101"/>
      <c r="AR637" s="100"/>
      <c r="AS637" s="100"/>
      <c r="AT637" s="100"/>
      <c r="AU637" s="100"/>
      <c r="AV637" s="100"/>
      <c r="AW637" s="100"/>
      <c r="AX637" s="100"/>
      <c r="AY637" s="100"/>
      <c r="AZ637" s="100"/>
      <c r="BA637" s="100"/>
      <c r="BB637" s="100"/>
      <c r="BC637" s="100"/>
    </row>
    <row r="638" spans="17:55" x14ac:dyDescent="0.35">
      <c r="Q638" s="100"/>
      <c r="R638" s="100"/>
      <c r="S638" s="100"/>
      <c r="T638" s="100"/>
      <c r="U638" s="100"/>
      <c r="V638" s="100"/>
      <c r="W638" s="100"/>
      <c r="X638" s="100"/>
      <c r="Y638" s="100"/>
      <c r="Z638" s="100"/>
      <c r="AA638" s="100"/>
      <c r="AB638" s="100"/>
      <c r="AC638" s="100"/>
      <c r="AD638" s="100"/>
      <c r="AE638" s="100"/>
      <c r="AF638" s="101"/>
      <c r="AG638" s="101"/>
      <c r="AH638" s="101"/>
      <c r="AI638" s="101"/>
      <c r="AJ638" s="101"/>
      <c r="AK638" s="101"/>
      <c r="AL638" s="101"/>
      <c r="AM638" s="101"/>
      <c r="AN638" s="101"/>
      <c r="AO638" s="101"/>
      <c r="AP638" s="101"/>
      <c r="AQ638" s="101"/>
      <c r="AR638" s="100"/>
      <c r="AS638" s="100"/>
      <c r="AT638" s="100"/>
      <c r="AU638" s="100"/>
      <c r="AV638" s="100"/>
      <c r="AW638" s="100"/>
      <c r="AX638" s="100"/>
      <c r="AY638" s="100"/>
      <c r="AZ638" s="100"/>
      <c r="BA638" s="100"/>
      <c r="BB638" s="100"/>
      <c r="BC638" s="100"/>
    </row>
    <row r="639" spans="17:55" x14ac:dyDescent="0.35">
      <c r="Q639" s="100"/>
      <c r="R639" s="100"/>
      <c r="S639" s="100"/>
      <c r="T639" s="100"/>
      <c r="U639" s="100"/>
      <c r="V639" s="100"/>
      <c r="W639" s="100"/>
      <c r="X639" s="100"/>
      <c r="Y639" s="100"/>
      <c r="Z639" s="100"/>
      <c r="AA639" s="100"/>
      <c r="AB639" s="100"/>
      <c r="AC639" s="100"/>
      <c r="AD639" s="100"/>
      <c r="AE639" s="100"/>
      <c r="AF639" s="101"/>
      <c r="AG639" s="101"/>
      <c r="AH639" s="101"/>
      <c r="AI639" s="101"/>
      <c r="AJ639" s="101"/>
      <c r="AK639" s="101"/>
      <c r="AL639" s="101"/>
      <c r="AM639" s="101"/>
      <c r="AN639" s="101"/>
      <c r="AO639" s="101"/>
      <c r="AP639" s="101"/>
      <c r="AQ639" s="101"/>
      <c r="AR639" s="100"/>
      <c r="AS639" s="100"/>
      <c r="AT639" s="100"/>
      <c r="AU639" s="100"/>
      <c r="AV639" s="100"/>
      <c r="AW639" s="100"/>
      <c r="AX639" s="100"/>
      <c r="AY639" s="100"/>
      <c r="AZ639" s="100"/>
      <c r="BA639" s="100"/>
      <c r="BB639" s="100"/>
      <c r="BC639" s="100"/>
    </row>
    <row r="640" spans="17:55" x14ac:dyDescent="0.35">
      <c r="Q640" s="100"/>
      <c r="R640" s="100"/>
      <c r="S640" s="100"/>
      <c r="T640" s="100"/>
      <c r="U640" s="100"/>
      <c r="V640" s="100"/>
      <c r="W640" s="100"/>
      <c r="X640" s="100"/>
      <c r="Y640" s="100"/>
      <c r="Z640" s="100"/>
      <c r="AA640" s="100"/>
      <c r="AB640" s="100"/>
      <c r="AC640" s="100"/>
      <c r="AD640" s="100"/>
      <c r="AE640" s="100"/>
      <c r="AF640" s="101"/>
      <c r="AG640" s="101"/>
      <c r="AH640" s="101"/>
      <c r="AI640" s="101"/>
      <c r="AJ640" s="101"/>
      <c r="AK640" s="101"/>
      <c r="AL640" s="101"/>
      <c r="AM640" s="101"/>
      <c r="AN640" s="101"/>
      <c r="AO640" s="101"/>
      <c r="AP640" s="101"/>
      <c r="AQ640" s="101"/>
      <c r="AR640" s="100"/>
      <c r="AS640" s="100"/>
      <c r="AT640" s="100"/>
      <c r="AU640" s="100"/>
      <c r="AV640" s="100"/>
      <c r="AW640" s="100"/>
      <c r="AX640" s="100"/>
      <c r="AY640" s="100"/>
      <c r="AZ640" s="100"/>
      <c r="BA640" s="100"/>
      <c r="BB640" s="100"/>
      <c r="BC640" s="100"/>
    </row>
    <row r="641" spans="17:55" x14ac:dyDescent="0.35">
      <c r="Q641" s="100"/>
      <c r="R641" s="100"/>
      <c r="S641" s="100"/>
      <c r="T641" s="100"/>
      <c r="U641" s="100"/>
      <c r="V641" s="100"/>
      <c r="W641" s="100"/>
      <c r="X641" s="100"/>
      <c r="Y641" s="100"/>
      <c r="Z641" s="100"/>
      <c r="AA641" s="100"/>
      <c r="AB641" s="100"/>
      <c r="AC641" s="100"/>
      <c r="AD641" s="100"/>
      <c r="AE641" s="100"/>
      <c r="AF641" s="101"/>
      <c r="AG641" s="101"/>
      <c r="AH641" s="101"/>
      <c r="AI641" s="101"/>
      <c r="AJ641" s="101"/>
      <c r="AK641" s="101"/>
      <c r="AL641" s="101"/>
      <c r="AM641" s="101"/>
      <c r="AN641" s="101"/>
      <c r="AO641" s="101"/>
      <c r="AP641" s="101"/>
      <c r="AQ641" s="101"/>
      <c r="AR641" s="100"/>
      <c r="AS641" s="100"/>
      <c r="AT641" s="100"/>
      <c r="AU641" s="100"/>
      <c r="AV641" s="100"/>
      <c r="AW641" s="100"/>
      <c r="AX641" s="100"/>
      <c r="AY641" s="100"/>
      <c r="AZ641" s="100"/>
      <c r="BA641" s="100"/>
      <c r="BB641" s="100"/>
      <c r="BC641" s="100"/>
    </row>
    <row r="642" spans="17:55" x14ac:dyDescent="0.35">
      <c r="Q642" s="100"/>
      <c r="R642" s="100"/>
      <c r="S642" s="100"/>
      <c r="T642" s="100"/>
      <c r="U642" s="100"/>
      <c r="V642" s="100"/>
      <c r="W642" s="100"/>
      <c r="X642" s="100"/>
      <c r="Y642" s="100"/>
      <c r="Z642" s="100"/>
      <c r="AA642" s="100"/>
      <c r="AB642" s="100"/>
      <c r="AC642" s="100"/>
      <c r="AD642" s="100"/>
      <c r="AE642" s="100"/>
      <c r="AF642" s="101"/>
      <c r="AG642" s="101"/>
      <c r="AH642" s="101"/>
      <c r="AI642" s="101"/>
      <c r="AJ642" s="101"/>
      <c r="AK642" s="101"/>
      <c r="AL642" s="101"/>
      <c r="AM642" s="101"/>
      <c r="AN642" s="101"/>
      <c r="AO642" s="101"/>
      <c r="AP642" s="101"/>
      <c r="AQ642" s="101"/>
      <c r="AR642" s="100"/>
      <c r="AS642" s="100"/>
      <c r="AT642" s="100"/>
      <c r="AU642" s="100"/>
      <c r="AV642" s="100"/>
      <c r="AW642" s="100"/>
      <c r="AX642" s="100"/>
      <c r="AY642" s="100"/>
      <c r="AZ642" s="100"/>
      <c r="BA642" s="100"/>
      <c r="BB642" s="100"/>
      <c r="BC642" s="100"/>
    </row>
    <row r="643" spans="17:55" x14ac:dyDescent="0.35">
      <c r="Q643" s="100"/>
      <c r="R643" s="100"/>
      <c r="S643" s="100"/>
      <c r="T643" s="100"/>
      <c r="U643" s="100"/>
      <c r="V643" s="100"/>
      <c r="W643" s="100"/>
      <c r="X643" s="100"/>
      <c r="Y643" s="100"/>
      <c r="Z643" s="100"/>
      <c r="AA643" s="100"/>
      <c r="AB643" s="100"/>
      <c r="AC643" s="100"/>
      <c r="AD643" s="100"/>
      <c r="AE643" s="100"/>
      <c r="AF643" s="101"/>
      <c r="AG643" s="101"/>
      <c r="AH643" s="101"/>
      <c r="AI643" s="101"/>
      <c r="AJ643" s="101"/>
      <c r="AK643" s="101"/>
      <c r="AL643" s="101"/>
      <c r="AM643" s="101"/>
      <c r="AN643" s="101"/>
      <c r="AO643" s="101"/>
      <c r="AP643" s="101"/>
      <c r="AQ643" s="101"/>
      <c r="AR643" s="100"/>
      <c r="AS643" s="100"/>
      <c r="AT643" s="100"/>
      <c r="AU643" s="100"/>
      <c r="AV643" s="100"/>
      <c r="AW643" s="100"/>
      <c r="AX643" s="100"/>
      <c r="AY643" s="100"/>
      <c r="AZ643" s="100"/>
      <c r="BA643" s="100"/>
      <c r="BB643" s="100"/>
      <c r="BC643" s="100"/>
    </row>
    <row r="644" spans="17:55" x14ac:dyDescent="0.35">
      <c r="Q644" s="100"/>
      <c r="R644" s="100"/>
      <c r="S644" s="100"/>
      <c r="T644" s="100"/>
      <c r="U644" s="100"/>
      <c r="V644" s="100"/>
      <c r="W644" s="100"/>
      <c r="X644" s="100"/>
      <c r="Y644" s="100"/>
      <c r="Z644" s="100"/>
      <c r="AA644" s="100"/>
      <c r="AB644" s="100"/>
      <c r="AC644" s="100"/>
      <c r="AD644" s="100"/>
      <c r="AE644" s="100"/>
      <c r="AF644" s="101"/>
      <c r="AG644" s="101"/>
      <c r="AH644" s="101"/>
      <c r="AI644" s="101"/>
      <c r="AJ644" s="101"/>
      <c r="AK644" s="101"/>
      <c r="AL644" s="101"/>
      <c r="AM644" s="101"/>
      <c r="AN644" s="101"/>
      <c r="AO644" s="101"/>
      <c r="AP644" s="101"/>
      <c r="AQ644" s="101"/>
      <c r="AR644" s="100"/>
      <c r="AS644" s="100"/>
      <c r="AT644" s="100"/>
      <c r="AU644" s="100"/>
      <c r="AV644" s="100"/>
      <c r="AW644" s="100"/>
      <c r="AX644" s="100"/>
      <c r="AY644" s="100"/>
      <c r="AZ644" s="100"/>
      <c r="BA644" s="100"/>
      <c r="BB644" s="100"/>
      <c r="BC644" s="100"/>
    </row>
    <row r="645" spans="17:55" x14ac:dyDescent="0.35">
      <c r="Q645" s="100"/>
      <c r="R645" s="100"/>
      <c r="S645" s="100"/>
      <c r="T645" s="100"/>
      <c r="U645" s="100"/>
      <c r="V645" s="100"/>
      <c r="W645" s="100"/>
      <c r="X645" s="100"/>
      <c r="Y645" s="100"/>
      <c r="Z645" s="100"/>
      <c r="AA645" s="100"/>
      <c r="AB645" s="100"/>
      <c r="AC645" s="100"/>
      <c r="AD645" s="100"/>
      <c r="AE645" s="100"/>
      <c r="AF645" s="101"/>
      <c r="AG645" s="101"/>
      <c r="AH645" s="101"/>
      <c r="AI645" s="101"/>
      <c r="AJ645" s="101"/>
      <c r="AK645" s="101"/>
      <c r="AL645" s="101"/>
      <c r="AM645" s="101"/>
      <c r="AN645" s="101"/>
      <c r="AO645" s="101"/>
      <c r="AP645" s="101"/>
      <c r="AQ645" s="101"/>
      <c r="AR645" s="100"/>
      <c r="AS645" s="100"/>
      <c r="AT645" s="100"/>
      <c r="AU645" s="100"/>
      <c r="AV645" s="100"/>
      <c r="AW645" s="100"/>
      <c r="AX645" s="100"/>
      <c r="AY645" s="100"/>
      <c r="AZ645" s="100"/>
      <c r="BA645" s="100"/>
      <c r="BB645" s="100"/>
      <c r="BC645" s="100"/>
    </row>
    <row r="646" spans="17:55" x14ac:dyDescent="0.35">
      <c r="Q646" s="100"/>
      <c r="R646" s="100"/>
      <c r="S646" s="100"/>
      <c r="T646" s="100"/>
      <c r="U646" s="100"/>
      <c r="V646" s="100"/>
      <c r="W646" s="100"/>
      <c r="X646" s="100"/>
      <c r="Y646" s="100"/>
      <c r="Z646" s="100"/>
      <c r="AA646" s="100"/>
      <c r="AB646" s="100"/>
      <c r="AC646" s="100"/>
      <c r="AD646" s="100"/>
      <c r="AE646" s="100"/>
      <c r="AF646" s="101"/>
      <c r="AG646" s="101"/>
      <c r="AH646" s="101"/>
      <c r="AI646" s="101"/>
      <c r="AJ646" s="101"/>
      <c r="AK646" s="101"/>
      <c r="AL646" s="101"/>
      <c r="AM646" s="101"/>
      <c r="AN646" s="101"/>
      <c r="AO646" s="101"/>
      <c r="AP646" s="101"/>
      <c r="AQ646" s="101"/>
      <c r="AR646" s="100"/>
      <c r="AS646" s="100"/>
      <c r="AT646" s="100"/>
      <c r="AU646" s="100"/>
      <c r="AV646" s="100"/>
      <c r="AW646" s="100"/>
      <c r="AX646" s="100"/>
      <c r="AY646" s="100"/>
      <c r="AZ646" s="100"/>
      <c r="BA646" s="100"/>
      <c r="BB646" s="100"/>
      <c r="BC646" s="100"/>
    </row>
    <row r="647" spans="17:55" x14ac:dyDescent="0.35">
      <c r="Q647" s="100"/>
      <c r="R647" s="100"/>
      <c r="S647" s="100"/>
      <c r="T647" s="100"/>
      <c r="U647" s="100"/>
      <c r="V647" s="100"/>
      <c r="W647" s="100"/>
      <c r="X647" s="100"/>
      <c r="Y647" s="100"/>
      <c r="Z647" s="100"/>
      <c r="AA647" s="100"/>
      <c r="AB647" s="100"/>
      <c r="AC647" s="100"/>
      <c r="AD647" s="100"/>
      <c r="AE647" s="100"/>
      <c r="AF647" s="101"/>
      <c r="AG647" s="101"/>
      <c r="AH647" s="101"/>
      <c r="AI647" s="101"/>
      <c r="AJ647" s="101"/>
      <c r="AK647" s="101"/>
      <c r="AL647" s="101"/>
      <c r="AM647" s="101"/>
      <c r="AN647" s="101"/>
      <c r="AO647" s="101"/>
      <c r="AP647" s="101"/>
      <c r="AQ647" s="101"/>
      <c r="AR647" s="100"/>
      <c r="AS647" s="100"/>
      <c r="AT647" s="100"/>
      <c r="AU647" s="100"/>
      <c r="AV647" s="100"/>
      <c r="AW647" s="100"/>
      <c r="AX647" s="100"/>
      <c r="AY647" s="100"/>
      <c r="AZ647" s="100"/>
      <c r="BA647" s="100"/>
      <c r="BB647" s="100"/>
      <c r="BC647" s="100"/>
    </row>
    <row r="648" spans="17:55" x14ac:dyDescent="0.35">
      <c r="Q648" s="100"/>
      <c r="R648" s="100"/>
      <c r="S648" s="100"/>
      <c r="T648" s="100"/>
      <c r="U648" s="100"/>
      <c r="V648" s="100"/>
      <c r="W648" s="100"/>
      <c r="X648" s="100"/>
      <c r="Y648" s="100"/>
      <c r="Z648" s="100"/>
      <c r="AA648" s="100"/>
      <c r="AB648" s="100"/>
      <c r="AC648" s="100"/>
      <c r="AD648" s="100"/>
      <c r="AE648" s="100"/>
      <c r="AF648" s="101"/>
      <c r="AG648" s="101"/>
      <c r="AH648" s="101"/>
      <c r="AI648" s="101"/>
      <c r="AJ648" s="101"/>
      <c r="AK648" s="101"/>
      <c r="AL648" s="101"/>
      <c r="AM648" s="101"/>
      <c r="AN648" s="101"/>
      <c r="AO648" s="101"/>
      <c r="AP648" s="101"/>
      <c r="AQ648" s="101"/>
      <c r="AR648" s="100"/>
      <c r="AS648" s="100"/>
      <c r="AT648" s="100"/>
      <c r="AU648" s="100"/>
      <c r="AV648" s="100"/>
      <c r="AW648" s="100"/>
      <c r="AX648" s="100"/>
      <c r="AY648" s="100"/>
      <c r="AZ648" s="100"/>
      <c r="BA648" s="100"/>
      <c r="BB648" s="100"/>
      <c r="BC648" s="100"/>
    </row>
    <row r="649" spans="17:55" x14ac:dyDescent="0.35">
      <c r="Q649" s="100"/>
      <c r="R649" s="100"/>
      <c r="S649" s="100"/>
      <c r="T649" s="100"/>
      <c r="U649" s="100"/>
      <c r="V649" s="100"/>
      <c r="W649" s="100"/>
      <c r="X649" s="100"/>
      <c r="Y649" s="100"/>
      <c r="Z649" s="100"/>
      <c r="AA649" s="100"/>
      <c r="AB649" s="100"/>
      <c r="AC649" s="100"/>
      <c r="AD649" s="100"/>
      <c r="AE649" s="100"/>
      <c r="AF649" s="101"/>
      <c r="AG649" s="101"/>
      <c r="AH649" s="101"/>
      <c r="AI649" s="101"/>
      <c r="AJ649" s="101"/>
      <c r="AK649" s="101"/>
      <c r="AL649" s="101"/>
      <c r="AM649" s="101"/>
      <c r="AN649" s="101"/>
      <c r="AO649" s="101"/>
      <c r="AP649" s="101"/>
      <c r="AQ649" s="101"/>
      <c r="AR649" s="100"/>
      <c r="AS649" s="100"/>
      <c r="AT649" s="100"/>
      <c r="AU649" s="100"/>
      <c r="AV649" s="100"/>
      <c r="AW649" s="100"/>
      <c r="AX649" s="100"/>
      <c r="AY649" s="100"/>
      <c r="AZ649" s="100"/>
      <c r="BA649" s="100"/>
      <c r="BB649" s="100"/>
      <c r="BC649" s="100"/>
    </row>
    <row r="650" spans="17:55" x14ac:dyDescent="0.35">
      <c r="Q650" s="100"/>
      <c r="R650" s="100"/>
      <c r="S650" s="100"/>
      <c r="T650" s="100"/>
      <c r="U650" s="100"/>
      <c r="V650" s="100"/>
      <c r="W650" s="100"/>
      <c r="X650" s="100"/>
      <c r="Y650" s="100"/>
      <c r="Z650" s="100"/>
      <c r="AA650" s="100"/>
      <c r="AB650" s="100"/>
      <c r="AC650" s="100"/>
      <c r="AD650" s="100"/>
      <c r="AE650" s="100"/>
      <c r="AF650" s="101"/>
      <c r="AG650" s="101"/>
      <c r="AH650" s="101"/>
      <c r="AI650" s="101"/>
      <c r="AJ650" s="101"/>
      <c r="AK650" s="101"/>
      <c r="AL650" s="101"/>
      <c r="AM650" s="101"/>
      <c r="AN650" s="101"/>
      <c r="AO650" s="101"/>
      <c r="AP650" s="101"/>
      <c r="AQ650" s="101"/>
      <c r="AR650" s="100"/>
      <c r="AS650" s="100"/>
      <c r="AT650" s="100"/>
      <c r="AU650" s="100"/>
      <c r="AV650" s="100"/>
      <c r="AW650" s="100"/>
      <c r="AX650" s="100"/>
      <c r="AY650" s="100"/>
      <c r="AZ650" s="100"/>
      <c r="BA650" s="100"/>
      <c r="BB650" s="100"/>
      <c r="BC650" s="100"/>
    </row>
    <row r="651" spans="17:55" x14ac:dyDescent="0.35">
      <c r="Q651" s="100"/>
      <c r="R651" s="100"/>
      <c r="S651" s="100"/>
      <c r="T651" s="100"/>
      <c r="U651" s="100"/>
      <c r="V651" s="100"/>
      <c r="W651" s="100"/>
      <c r="X651" s="100"/>
      <c r="Y651" s="100"/>
      <c r="Z651" s="100"/>
      <c r="AA651" s="100"/>
      <c r="AB651" s="100"/>
      <c r="AC651" s="100"/>
      <c r="AD651" s="100"/>
      <c r="AE651" s="100"/>
      <c r="AF651" s="101"/>
      <c r="AG651" s="101"/>
      <c r="AH651" s="101"/>
      <c r="AI651" s="101"/>
      <c r="AJ651" s="101"/>
      <c r="AK651" s="101"/>
      <c r="AL651" s="101"/>
      <c r="AM651" s="101"/>
      <c r="AN651" s="101"/>
      <c r="AO651" s="101"/>
      <c r="AP651" s="101"/>
      <c r="AQ651" s="101"/>
      <c r="AR651" s="100"/>
      <c r="AS651" s="100"/>
      <c r="AT651" s="100"/>
      <c r="AU651" s="100"/>
      <c r="AV651" s="100"/>
      <c r="AW651" s="100"/>
      <c r="AX651" s="100"/>
      <c r="AY651" s="100"/>
      <c r="AZ651" s="100"/>
      <c r="BA651" s="100"/>
      <c r="BB651" s="100"/>
      <c r="BC651" s="100"/>
    </row>
    <row r="652" spans="17:55" x14ac:dyDescent="0.35">
      <c r="Q652" s="100"/>
      <c r="R652" s="100"/>
      <c r="S652" s="100"/>
      <c r="T652" s="100"/>
      <c r="U652" s="100"/>
      <c r="V652" s="100"/>
      <c r="W652" s="100"/>
      <c r="X652" s="100"/>
      <c r="Y652" s="100"/>
      <c r="Z652" s="100"/>
      <c r="AA652" s="100"/>
      <c r="AB652" s="100"/>
      <c r="AC652" s="100"/>
      <c r="AD652" s="100"/>
      <c r="AE652" s="100"/>
      <c r="AF652" s="101"/>
      <c r="AG652" s="101"/>
      <c r="AH652" s="101"/>
      <c r="AI652" s="101"/>
      <c r="AJ652" s="101"/>
      <c r="AK652" s="101"/>
      <c r="AL652" s="101"/>
      <c r="AM652" s="101"/>
      <c r="AN652" s="101"/>
      <c r="AO652" s="101"/>
      <c r="AP652" s="101"/>
      <c r="AQ652" s="101"/>
      <c r="AR652" s="100"/>
      <c r="AS652" s="100"/>
      <c r="AT652" s="100"/>
      <c r="AU652" s="100"/>
      <c r="AV652" s="100"/>
      <c r="AW652" s="100"/>
      <c r="AX652" s="100"/>
      <c r="AY652" s="100"/>
      <c r="AZ652" s="100"/>
      <c r="BA652" s="100"/>
      <c r="BB652" s="100"/>
      <c r="BC652" s="100"/>
    </row>
    <row r="653" spans="17:55" x14ac:dyDescent="0.35">
      <c r="Q653" s="100"/>
      <c r="R653" s="100"/>
      <c r="S653" s="100"/>
      <c r="T653" s="100"/>
      <c r="U653" s="100"/>
      <c r="V653" s="100"/>
      <c r="W653" s="100"/>
      <c r="X653" s="100"/>
      <c r="Y653" s="100"/>
      <c r="Z653" s="100"/>
      <c r="AA653" s="100"/>
      <c r="AB653" s="100"/>
      <c r="AC653" s="100"/>
      <c r="AD653" s="100"/>
      <c r="AE653" s="100"/>
      <c r="AF653" s="101"/>
      <c r="AG653" s="101"/>
      <c r="AH653" s="101"/>
      <c r="AI653" s="101"/>
      <c r="AJ653" s="101"/>
      <c r="AK653" s="101"/>
      <c r="AL653" s="101"/>
      <c r="AM653" s="101"/>
      <c r="AN653" s="101"/>
      <c r="AO653" s="101"/>
      <c r="AP653" s="101"/>
      <c r="AQ653" s="101"/>
      <c r="AR653" s="100"/>
      <c r="AS653" s="100"/>
      <c r="AT653" s="100"/>
      <c r="AU653" s="100"/>
      <c r="AV653" s="100"/>
      <c r="AW653" s="100"/>
      <c r="AX653" s="100"/>
      <c r="AY653" s="100"/>
      <c r="AZ653" s="100"/>
      <c r="BA653" s="100"/>
      <c r="BB653" s="100"/>
      <c r="BC653" s="100"/>
    </row>
    <row r="654" spans="17:55" x14ac:dyDescent="0.35">
      <c r="Q654" s="100"/>
      <c r="R654" s="100"/>
      <c r="S654" s="100"/>
      <c r="T654" s="100"/>
      <c r="U654" s="100"/>
      <c r="V654" s="100"/>
      <c r="W654" s="100"/>
      <c r="X654" s="100"/>
      <c r="Y654" s="100"/>
      <c r="Z654" s="100"/>
      <c r="AA654" s="100"/>
      <c r="AB654" s="100"/>
      <c r="AC654" s="100"/>
      <c r="AD654" s="100"/>
      <c r="AE654" s="100"/>
      <c r="AF654" s="101"/>
      <c r="AG654" s="101"/>
      <c r="AH654" s="101"/>
      <c r="AI654" s="101"/>
      <c r="AJ654" s="101"/>
      <c r="AK654" s="101"/>
      <c r="AL654" s="101"/>
      <c r="AM654" s="101"/>
      <c r="AN654" s="101"/>
      <c r="AO654" s="101"/>
      <c r="AP654" s="101"/>
      <c r="AQ654" s="101"/>
      <c r="AR654" s="100"/>
      <c r="AS654" s="100"/>
      <c r="AT654" s="100"/>
      <c r="AU654" s="100"/>
      <c r="AV654" s="100"/>
      <c r="AW654" s="100"/>
      <c r="AX654" s="100"/>
      <c r="AY654" s="100"/>
      <c r="AZ654" s="100"/>
      <c r="BA654" s="100"/>
      <c r="BB654" s="100"/>
      <c r="BC654" s="100"/>
    </row>
    <row r="655" spans="17:55" x14ac:dyDescent="0.35">
      <c r="Q655" s="100"/>
      <c r="R655" s="100"/>
      <c r="S655" s="100"/>
      <c r="T655" s="100"/>
      <c r="U655" s="100"/>
      <c r="V655" s="100"/>
      <c r="W655" s="100"/>
      <c r="X655" s="100"/>
      <c r="Y655" s="100"/>
      <c r="Z655" s="100"/>
      <c r="AA655" s="100"/>
      <c r="AB655" s="100"/>
      <c r="AC655" s="100"/>
      <c r="AD655" s="100"/>
      <c r="AE655" s="100"/>
      <c r="AF655" s="101"/>
      <c r="AG655" s="101"/>
      <c r="AH655" s="101"/>
      <c r="AI655" s="101"/>
      <c r="AJ655" s="101"/>
      <c r="AK655" s="101"/>
      <c r="AL655" s="101"/>
      <c r="AM655" s="101"/>
      <c r="AN655" s="101"/>
      <c r="AO655" s="101"/>
      <c r="AP655" s="101"/>
      <c r="AQ655" s="101"/>
      <c r="AR655" s="100"/>
      <c r="AS655" s="100"/>
      <c r="AT655" s="100"/>
      <c r="AU655" s="100"/>
      <c r="AV655" s="100"/>
      <c r="AW655" s="100"/>
      <c r="AX655" s="100"/>
      <c r="AY655" s="100"/>
      <c r="AZ655" s="100"/>
      <c r="BA655" s="100"/>
      <c r="BB655" s="100"/>
      <c r="BC655" s="100"/>
    </row>
    <row r="656" spans="17:55" x14ac:dyDescent="0.35">
      <c r="Q656" s="100"/>
      <c r="R656" s="100"/>
      <c r="S656" s="100"/>
      <c r="T656" s="100"/>
      <c r="U656" s="100"/>
      <c r="V656" s="100"/>
      <c r="W656" s="100"/>
      <c r="X656" s="100"/>
      <c r="Y656" s="100"/>
      <c r="Z656" s="100"/>
      <c r="AA656" s="100"/>
      <c r="AB656" s="100"/>
      <c r="AC656" s="100"/>
      <c r="AD656" s="100"/>
      <c r="AE656" s="100"/>
      <c r="AF656" s="101"/>
      <c r="AG656" s="101"/>
      <c r="AH656" s="101"/>
      <c r="AI656" s="101"/>
      <c r="AJ656" s="101"/>
      <c r="AK656" s="101"/>
      <c r="AL656" s="101"/>
      <c r="AM656" s="101"/>
      <c r="AN656" s="101"/>
      <c r="AO656" s="101"/>
      <c r="AP656" s="101"/>
      <c r="AQ656" s="101"/>
      <c r="AR656" s="100"/>
      <c r="AS656" s="100"/>
      <c r="AT656" s="100"/>
      <c r="AU656" s="100"/>
      <c r="AV656" s="100"/>
      <c r="AW656" s="100"/>
      <c r="AX656" s="100"/>
      <c r="AY656" s="100"/>
      <c r="AZ656" s="100"/>
      <c r="BA656" s="100"/>
      <c r="BB656" s="100"/>
      <c r="BC656" s="100"/>
    </row>
    <row r="657" spans="17:55" x14ac:dyDescent="0.35">
      <c r="Q657" s="100"/>
      <c r="R657" s="100"/>
      <c r="S657" s="100"/>
      <c r="T657" s="100"/>
      <c r="U657" s="100"/>
      <c r="V657" s="100"/>
      <c r="W657" s="100"/>
      <c r="X657" s="100"/>
      <c r="Y657" s="100"/>
      <c r="Z657" s="100"/>
      <c r="AA657" s="100"/>
      <c r="AB657" s="100"/>
      <c r="AC657" s="100"/>
      <c r="AD657" s="100"/>
      <c r="AE657" s="100"/>
      <c r="AF657" s="101"/>
      <c r="AG657" s="101"/>
      <c r="AH657" s="101"/>
      <c r="AI657" s="101"/>
      <c r="AJ657" s="101"/>
      <c r="AK657" s="101"/>
      <c r="AL657" s="101"/>
      <c r="AM657" s="101"/>
      <c r="AN657" s="101"/>
      <c r="AO657" s="101"/>
      <c r="AP657" s="101"/>
      <c r="AQ657" s="101"/>
      <c r="AR657" s="100"/>
      <c r="AS657" s="100"/>
      <c r="AT657" s="100"/>
      <c r="AU657" s="100"/>
      <c r="AV657" s="100"/>
      <c r="AW657" s="100"/>
      <c r="AX657" s="100"/>
      <c r="AY657" s="100"/>
      <c r="AZ657" s="100"/>
      <c r="BA657" s="100"/>
      <c r="BB657" s="100"/>
      <c r="BC657" s="100"/>
    </row>
    <row r="658" spans="17:55" x14ac:dyDescent="0.35">
      <c r="Q658" s="100"/>
      <c r="R658" s="100"/>
      <c r="S658" s="100"/>
      <c r="T658" s="100"/>
      <c r="U658" s="100"/>
      <c r="V658" s="100"/>
      <c r="W658" s="100"/>
      <c r="X658" s="100"/>
      <c r="Y658" s="100"/>
      <c r="Z658" s="100"/>
      <c r="AA658" s="100"/>
      <c r="AB658" s="100"/>
      <c r="AC658" s="100"/>
      <c r="AD658" s="100"/>
      <c r="AE658" s="100"/>
      <c r="AF658" s="101"/>
      <c r="AG658" s="101"/>
      <c r="AH658" s="101"/>
      <c r="AI658" s="101"/>
      <c r="AJ658" s="101"/>
      <c r="AK658" s="101"/>
      <c r="AL658" s="101"/>
      <c r="AM658" s="101"/>
      <c r="AN658" s="101"/>
      <c r="AO658" s="101"/>
      <c r="AP658" s="101"/>
      <c r="AQ658" s="101"/>
      <c r="AR658" s="100"/>
      <c r="AS658" s="100"/>
      <c r="AT658" s="100"/>
      <c r="AU658" s="100"/>
      <c r="AV658" s="100"/>
      <c r="AW658" s="100"/>
      <c r="AX658" s="100"/>
      <c r="AY658" s="100"/>
      <c r="AZ658" s="100"/>
      <c r="BA658" s="100"/>
      <c r="BB658" s="100"/>
      <c r="BC658" s="100"/>
    </row>
    <row r="659" spans="17:55" x14ac:dyDescent="0.35">
      <c r="Q659" s="100"/>
      <c r="R659" s="100"/>
      <c r="S659" s="100"/>
      <c r="T659" s="100"/>
      <c r="U659" s="100"/>
      <c r="V659" s="100"/>
      <c r="W659" s="100"/>
      <c r="X659" s="100"/>
      <c r="Y659" s="100"/>
      <c r="Z659" s="100"/>
      <c r="AA659" s="100"/>
      <c r="AB659" s="100"/>
      <c r="AC659" s="100"/>
      <c r="AD659" s="100"/>
      <c r="AE659" s="100"/>
      <c r="AF659" s="101"/>
      <c r="AG659" s="101"/>
      <c r="AH659" s="101"/>
      <c r="AI659" s="101"/>
      <c r="AJ659" s="101"/>
      <c r="AK659" s="101"/>
      <c r="AL659" s="101"/>
      <c r="AM659" s="101"/>
      <c r="AN659" s="101"/>
      <c r="AO659" s="101"/>
      <c r="AP659" s="101"/>
      <c r="AQ659" s="101"/>
      <c r="AR659" s="100"/>
      <c r="AS659" s="100"/>
      <c r="AT659" s="100"/>
      <c r="AU659" s="100"/>
      <c r="AV659" s="100"/>
      <c r="AW659" s="100"/>
      <c r="AX659" s="100"/>
      <c r="AY659" s="100"/>
      <c r="AZ659" s="100"/>
      <c r="BA659" s="100"/>
      <c r="BB659" s="100"/>
      <c r="BC659" s="100"/>
    </row>
    <row r="660" spans="17:55" x14ac:dyDescent="0.35">
      <c r="Q660" s="100"/>
      <c r="R660" s="100"/>
      <c r="S660" s="100"/>
      <c r="T660" s="100"/>
      <c r="U660" s="100"/>
      <c r="V660" s="100"/>
      <c r="W660" s="100"/>
      <c r="X660" s="100"/>
      <c r="Y660" s="100"/>
      <c r="Z660" s="100"/>
      <c r="AA660" s="100"/>
      <c r="AB660" s="100"/>
      <c r="AC660" s="100"/>
      <c r="AD660" s="100"/>
      <c r="AE660" s="100"/>
      <c r="AF660" s="101"/>
      <c r="AG660" s="101"/>
      <c r="AH660" s="101"/>
      <c r="AI660" s="101"/>
      <c r="AJ660" s="101"/>
      <c r="AK660" s="101"/>
      <c r="AL660" s="101"/>
      <c r="AM660" s="101"/>
      <c r="AN660" s="101"/>
      <c r="AO660" s="101"/>
      <c r="AP660" s="101"/>
      <c r="AQ660" s="101"/>
      <c r="AR660" s="100"/>
      <c r="AS660" s="100"/>
      <c r="AT660" s="100"/>
      <c r="AU660" s="100"/>
      <c r="AV660" s="100"/>
      <c r="AW660" s="100"/>
      <c r="AX660" s="100"/>
      <c r="AY660" s="100"/>
      <c r="AZ660" s="100"/>
      <c r="BA660" s="100"/>
      <c r="BB660" s="100"/>
      <c r="BC660" s="100"/>
    </row>
    <row r="661" spans="17:55" x14ac:dyDescent="0.35">
      <c r="Q661" s="100"/>
      <c r="R661" s="100"/>
      <c r="S661" s="100"/>
      <c r="T661" s="100"/>
      <c r="U661" s="100"/>
      <c r="V661" s="100"/>
      <c r="W661" s="100"/>
      <c r="X661" s="100"/>
      <c r="Y661" s="100"/>
      <c r="Z661" s="100"/>
      <c r="AA661" s="100"/>
      <c r="AB661" s="100"/>
      <c r="AC661" s="100"/>
      <c r="AD661" s="100"/>
      <c r="AE661" s="100"/>
      <c r="AF661" s="101"/>
      <c r="AG661" s="101"/>
      <c r="AH661" s="101"/>
      <c r="AI661" s="101"/>
      <c r="AJ661" s="101"/>
      <c r="AK661" s="101"/>
      <c r="AL661" s="101"/>
      <c r="AM661" s="101"/>
      <c r="AN661" s="101"/>
      <c r="AO661" s="101"/>
      <c r="AP661" s="101"/>
      <c r="AQ661" s="101"/>
      <c r="AR661" s="100"/>
      <c r="AS661" s="100"/>
      <c r="AT661" s="100"/>
      <c r="AU661" s="100"/>
      <c r="AV661" s="100"/>
      <c r="AW661" s="100"/>
      <c r="AX661" s="100"/>
      <c r="AY661" s="100"/>
      <c r="AZ661" s="100"/>
      <c r="BA661" s="100"/>
      <c r="BB661" s="100"/>
      <c r="BC661" s="100"/>
    </row>
    <row r="662" spans="17:55" x14ac:dyDescent="0.35">
      <c r="Q662" s="100"/>
      <c r="R662" s="100"/>
      <c r="S662" s="100"/>
      <c r="T662" s="100"/>
      <c r="U662" s="100"/>
      <c r="V662" s="100"/>
      <c r="W662" s="100"/>
      <c r="X662" s="100"/>
      <c r="Y662" s="100"/>
      <c r="Z662" s="100"/>
      <c r="AA662" s="100"/>
      <c r="AB662" s="100"/>
      <c r="AC662" s="100"/>
      <c r="AD662" s="100"/>
      <c r="AE662" s="100"/>
      <c r="AF662" s="101"/>
      <c r="AG662" s="101"/>
      <c r="AH662" s="101"/>
      <c r="AI662" s="101"/>
      <c r="AJ662" s="101"/>
      <c r="AK662" s="101"/>
      <c r="AL662" s="101"/>
      <c r="AM662" s="101"/>
      <c r="AN662" s="101"/>
      <c r="AO662" s="101"/>
      <c r="AP662" s="101"/>
      <c r="AQ662" s="101"/>
      <c r="AR662" s="100"/>
      <c r="AS662" s="100"/>
      <c r="AT662" s="100"/>
      <c r="AU662" s="100"/>
      <c r="AV662" s="100"/>
      <c r="AW662" s="100"/>
      <c r="AX662" s="100"/>
      <c r="AY662" s="100"/>
      <c r="AZ662" s="100"/>
      <c r="BA662" s="100"/>
      <c r="BB662" s="100"/>
      <c r="BC662" s="100"/>
    </row>
    <row r="663" spans="17:55" x14ac:dyDescent="0.35">
      <c r="Q663" s="100"/>
      <c r="R663" s="100"/>
      <c r="S663" s="100"/>
      <c r="T663" s="100"/>
      <c r="U663" s="100"/>
      <c r="V663" s="100"/>
      <c r="W663" s="100"/>
      <c r="X663" s="100"/>
      <c r="Y663" s="100"/>
      <c r="Z663" s="100"/>
      <c r="AA663" s="100"/>
      <c r="AB663" s="100"/>
      <c r="AC663" s="100"/>
      <c r="AD663" s="100"/>
      <c r="AE663" s="100"/>
      <c r="AF663" s="101"/>
      <c r="AG663" s="101"/>
      <c r="AH663" s="101"/>
      <c r="AI663" s="101"/>
      <c r="AJ663" s="101"/>
      <c r="AK663" s="101"/>
      <c r="AL663" s="101"/>
      <c r="AM663" s="101"/>
      <c r="AN663" s="101"/>
      <c r="AO663" s="101"/>
      <c r="AP663" s="101"/>
      <c r="AQ663" s="101"/>
      <c r="AR663" s="100"/>
      <c r="AS663" s="100"/>
      <c r="AT663" s="100"/>
      <c r="AU663" s="100"/>
      <c r="AV663" s="100"/>
      <c r="AW663" s="100"/>
      <c r="AX663" s="100"/>
      <c r="AY663" s="100"/>
      <c r="AZ663" s="100"/>
      <c r="BA663" s="100"/>
      <c r="BB663" s="100"/>
      <c r="BC663" s="100"/>
    </row>
    <row r="664" spans="17:55" x14ac:dyDescent="0.35">
      <c r="Q664" s="100"/>
      <c r="R664" s="100"/>
      <c r="S664" s="100"/>
      <c r="T664" s="100"/>
      <c r="U664" s="100"/>
      <c r="V664" s="100"/>
      <c r="W664" s="100"/>
      <c r="X664" s="100"/>
      <c r="Y664" s="100"/>
      <c r="Z664" s="100"/>
      <c r="AA664" s="100"/>
      <c r="AB664" s="100"/>
      <c r="AC664" s="100"/>
      <c r="AD664" s="100"/>
      <c r="AE664" s="100"/>
      <c r="AF664" s="101"/>
      <c r="AG664" s="101"/>
      <c r="AH664" s="101"/>
      <c r="AI664" s="101"/>
      <c r="AJ664" s="101"/>
      <c r="AK664" s="101"/>
      <c r="AL664" s="101"/>
      <c r="AM664" s="101"/>
      <c r="AN664" s="101"/>
      <c r="AO664" s="101"/>
      <c r="AP664" s="101"/>
      <c r="AQ664" s="101"/>
      <c r="AR664" s="100"/>
      <c r="AS664" s="100"/>
      <c r="AT664" s="100"/>
      <c r="AU664" s="100"/>
      <c r="AV664" s="100"/>
      <c r="AW664" s="100"/>
      <c r="AX664" s="100"/>
      <c r="AY664" s="100"/>
      <c r="AZ664" s="100"/>
      <c r="BA664" s="100"/>
      <c r="BB664" s="100"/>
      <c r="BC664" s="100"/>
    </row>
    <row r="665" spans="17:55" x14ac:dyDescent="0.35">
      <c r="Q665" s="100"/>
      <c r="R665" s="100"/>
      <c r="S665" s="100"/>
      <c r="T665" s="100"/>
      <c r="U665" s="100"/>
      <c r="V665" s="100"/>
      <c r="W665" s="100"/>
      <c r="X665" s="100"/>
      <c r="Y665" s="100"/>
      <c r="Z665" s="100"/>
      <c r="AA665" s="100"/>
      <c r="AB665" s="100"/>
      <c r="AC665" s="100"/>
      <c r="AD665" s="100"/>
      <c r="AE665" s="100"/>
      <c r="AF665" s="101"/>
      <c r="AG665" s="101"/>
      <c r="AH665" s="101"/>
      <c r="AI665" s="101"/>
      <c r="AJ665" s="101"/>
      <c r="AK665" s="101"/>
      <c r="AL665" s="101"/>
      <c r="AM665" s="101"/>
      <c r="AN665" s="101"/>
      <c r="AO665" s="101"/>
      <c r="AP665" s="101"/>
      <c r="AQ665" s="101"/>
      <c r="AR665" s="100"/>
      <c r="AS665" s="100"/>
      <c r="AT665" s="100"/>
      <c r="AU665" s="100"/>
      <c r="AV665" s="100"/>
      <c r="AW665" s="100"/>
      <c r="AX665" s="100"/>
      <c r="AY665" s="100"/>
      <c r="AZ665" s="100"/>
      <c r="BA665" s="100"/>
      <c r="BB665" s="100"/>
      <c r="BC665" s="100"/>
    </row>
    <row r="666" spans="17:55" x14ac:dyDescent="0.35">
      <c r="Q666" s="100"/>
      <c r="R666" s="100"/>
      <c r="S666" s="100"/>
      <c r="T666" s="100"/>
      <c r="U666" s="100"/>
      <c r="V666" s="100"/>
      <c r="W666" s="100"/>
      <c r="X666" s="100"/>
      <c r="Y666" s="100"/>
      <c r="Z666" s="100"/>
      <c r="AA666" s="100"/>
      <c r="AB666" s="100"/>
      <c r="AC666" s="100"/>
      <c r="AD666" s="100"/>
      <c r="AE666" s="100"/>
      <c r="AF666" s="101"/>
      <c r="AG666" s="101"/>
      <c r="AH666" s="101"/>
      <c r="AI666" s="101"/>
      <c r="AJ666" s="101"/>
      <c r="AK666" s="101"/>
      <c r="AL666" s="101"/>
      <c r="AM666" s="101"/>
      <c r="AN666" s="101"/>
      <c r="AO666" s="101"/>
      <c r="AP666" s="101"/>
      <c r="AQ666" s="101"/>
      <c r="AR666" s="100"/>
      <c r="AS666" s="100"/>
      <c r="AT666" s="100"/>
      <c r="AU666" s="100"/>
      <c r="AV666" s="100"/>
      <c r="AW666" s="100"/>
      <c r="AX666" s="100"/>
      <c r="AY666" s="100"/>
      <c r="AZ666" s="100"/>
      <c r="BA666" s="100"/>
      <c r="BB666" s="100"/>
      <c r="BC666" s="100"/>
    </row>
    <row r="667" spans="17:55" x14ac:dyDescent="0.35">
      <c r="Q667" s="100"/>
      <c r="R667" s="100"/>
      <c r="S667" s="100"/>
      <c r="T667" s="100"/>
      <c r="U667" s="100"/>
      <c r="V667" s="100"/>
      <c r="W667" s="100"/>
      <c r="X667" s="100"/>
      <c r="Y667" s="100"/>
      <c r="Z667" s="100"/>
      <c r="AA667" s="100"/>
      <c r="AB667" s="100"/>
      <c r="AC667" s="100"/>
      <c r="AD667" s="100"/>
      <c r="AE667" s="100"/>
      <c r="AF667" s="101"/>
      <c r="AG667" s="101"/>
      <c r="AH667" s="101"/>
      <c r="AI667" s="101"/>
      <c r="AJ667" s="101"/>
      <c r="AK667" s="101"/>
      <c r="AL667" s="101"/>
      <c r="AM667" s="101"/>
      <c r="AN667" s="101"/>
      <c r="AO667" s="101"/>
      <c r="AP667" s="101"/>
      <c r="AQ667" s="101"/>
      <c r="AR667" s="100"/>
      <c r="AS667" s="100"/>
      <c r="AT667" s="100"/>
      <c r="AU667" s="100"/>
      <c r="AV667" s="100"/>
      <c r="AW667" s="100"/>
      <c r="AX667" s="100"/>
      <c r="AY667" s="100"/>
      <c r="AZ667" s="100"/>
      <c r="BA667" s="100"/>
      <c r="BB667" s="100"/>
      <c r="BC667" s="100"/>
    </row>
    <row r="668" spans="17:55" x14ac:dyDescent="0.35">
      <c r="Q668" s="100"/>
      <c r="R668" s="100"/>
      <c r="S668" s="100"/>
      <c r="T668" s="100"/>
      <c r="U668" s="100"/>
      <c r="V668" s="100"/>
      <c r="W668" s="100"/>
      <c r="X668" s="100"/>
      <c r="Y668" s="100"/>
      <c r="Z668" s="100"/>
      <c r="AA668" s="100"/>
      <c r="AB668" s="100"/>
      <c r="AC668" s="100"/>
      <c r="AD668" s="100"/>
      <c r="AE668" s="100"/>
      <c r="AF668" s="101"/>
      <c r="AG668" s="101"/>
      <c r="AH668" s="101"/>
      <c r="AI668" s="101"/>
      <c r="AJ668" s="101"/>
      <c r="AK668" s="101"/>
      <c r="AL668" s="101"/>
      <c r="AM668" s="101"/>
      <c r="AN668" s="101"/>
      <c r="AO668" s="101"/>
      <c r="AP668" s="101"/>
      <c r="AQ668" s="101"/>
      <c r="AR668" s="100"/>
      <c r="AS668" s="100"/>
      <c r="AT668" s="100"/>
      <c r="AU668" s="100"/>
      <c r="AV668" s="100"/>
      <c r="AW668" s="100"/>
      <c r="AX668" s="100"/>
      <c r="AY668" s="100"/>
      <c r="AZ668" s="100"/>
      <c r="BA668" s="100"/>
      <c r="BB668" s="100"/>
      <c r="BC668" s="100"/>
    </row>
    <row r="669" spans="17:55" x14ac:dyDescent="0.35">
      <c r="Q669" s="100"/>
      <c r="R669" s="100"/>
      <c r="S669" s="100"/>
      <c r="T669" s="100"/>
      <c r="U669" s="100"/>
      <c r="V669" s="100"/>
      <c r="W669" s="100"/>
      <c r="X669" s="100"/>
      <c r="Y669" s="100"/>
      <c r="Z669" s="100"/>
      <c r="AA669" s="100"/>
      <c r="AB669" s="100"/>
      <c r="AC669" s="100"/>
      <c r="AD669" s="100"/>
      <c r="AE669" s="100"/>
      <c r="AF669" s="101"/>
      <c r="AG669" s="101"/>
      <c r="AH669" s="101"/>
      <c r="AI669" s="101"/>
      <c r="AJ669" s="101"/>
      <c r="AK669" s="101"/>
      <c r="AL669" s="101"/>
      <c r="AM669" s="101"/>
      <c r="AN669" s="101"/>
      <c r="AO669" s="101"/>
      <c r="AP669" s="101"/>
      <c r="AQ669" s="101"/>
      <c r="AR669" s="100"/>
      <c r="AS669" s="100"/>
      <c r="AT669" s="100"/>
      <c r="AU669" s="100"/>
      <c r="AV669" s="100"/>
      <c r="AW669" s="100"/>
      <c r="AX669" s="100"/>
      <c r="AY669" s="100"/>
      <c r="AZ669" s="100"/>
      <c r="BA669" s="100"/>
      <c r="BB669" s="100"/>
      <c r="BC669" s="100"/>
    </row>
    <row r="670" spans="17:55" x14ac:dyDescent="0.35">
      <c r="Q670" s="100"/>
      <c r="R670" s="100"/>
      <c r="S670" s="100"/>
      <c r="T670" s="100"/>
      <c r="U670" s="100"/>
      <c r="V670" s="100"/>
      <c r="W670" s="100"/>
      <c r="X670" s="100"/>
      <c r="Y670" s="100"/>
      <c r="Z670" s="100"/>
      <c r="AA670" s="100"/>
      <c r="AB670" s="100"/>
      <c r="AC670" s="100"/>
      <c r="AD670" s="100"/>
      <c r="AE670" s="100"/>
      <c r="AF670" s="101"/>
      <c r="AG670" s="101"/>
      <c r="AH670" s="101"/>
      <c r="AI670" s="101"/>
      <c r="AJ670" s="101"/>
      <c r="AK670" s="101"/>
      <c r="AL670" s="101"/>
      <c r="AM670" s="101"/>
      <c r="AN670" s="101"/>
      <c r="AO670" s="101"/>
      <c r="AP670" s="101"/>
      <c r="AQ670" s="101"/>
      <c r="AR670" s="100"/>
      <c r="AS670" s="100"/>
      <c r="AT670" s="100"/>
      <c r="AU670" s="100"/>
      <c r="AV670" s="100"/>
      <c r="AW670" s="100"/>
      <c r="AX670" s="100"/>
      <c r="AY670" s="100"/>
      <c r="AZ670" s="100"/>
      <c r="BA670" s="100"/>
      <c r="BB670" s="100"/>
      <c r="BC670" s="100"/>
    </row>
    <row r="671" spans="17:55" x14ac:dyDescent="0.35">
      <c r="Q671" s="100"/>
      <c r="R671" s="100"/>
      <c r="S671" s="100"/>
      <c r="T671" s="100"/>
      <c r="U671" s="100"/>
      <c r="V671" s="100"/>
      <c r="W671" s="100"/>
      <c r="X671" s="100"/>
      <c r="Y671" s="100"/>
      <c r="Z671" s="100"/>
      <c r="AA671" s="100"/>
      <c r="AB671" s="100"/>
      <c r="AC671" s="100"/>
      <c r="AD671" s="100"/>
      <c r="AE671" s="100"/>
      <c r="AF671" s="101"/>
      <c r="AG671" s="101"/>
      <c r="AH671" s="101"/>
      <c r="AI671" s="101"/>
      <c r="AJ671" s="101"/>
      <c r="AK671" s="101"/>
      <c r="AL671" s="101"/>
      <c r="AM671" s="101"/>
      <c r="AN671" s="101"/>
      <c r="AO671" s="101"/>
      <c r="AP671" s="101"/>
      <c r="AQ671" s="101"/>
      <c r="AR671" s="100"/>
      <c r="AS671" s="100"/>
      <c r="AT671" s="100"/>
      <c r="AU671" s="100"/>
      <c r="AV671" s="100"/>
      <c r="AW671" s="100"/>
      <c r="AX671" s="100"/>
      <c r="AY671" s="100"/>
      <c r="AZ671" s="100"/>
      <c r="BA671" s="100"/>
      <c r="BB671" s="100"/>
      <c r="BC671" s="100"/>
    </row>
    <row r="672" spans="17:55" x14ac:dyDescent="0.35">
      <c r="Q672" s="100"/>
      <c r="R672" s="100"/>
      <c r="S672" s="100"/>
      <c r="T672" s="100"/>
      <c r="U672" s="100"/>
      <c r="V672" s="100"/>
      <c r="W672" s="100"/>
      <c r="X672" s="100"/>
      <c r="Y672" s="100"/>
      <c r="Z672" s="100"/>
      <c r="AA672" s="100"/>
      <c r="AB672" s="100"/>
      <c r="AC672" s="100"/>
      <c r="AD672" s="100"/>
      <c r="AE672" s="100"/>
      <c r="AF672" s="101"/>
      <c r="AG672" s="101"/>
      <c r="AH672" s="101"/>
      <c r="AI672" s="101"/>
      <c r="AJ672" s="101"/>
      <c r="AK672" s="101"/>
      <c r="AL672" s="101"/>
      <c r="AM672" s="101"/>
      <c r="AN672" s="101"/>
      <c r="AO672" s="101"/>
      <c r="AP672" s="101"/>
      <c r="AQ672" s="101"/>
      <c r="AR672" s="100"/>
      <c r="AS672" s="100"/>
      <c r="AT672" s="100"/>
      <c r="AU672" s="100"/>
      <c r="AV672" s="100"/>
      <c r="AW672" s="100"/>
      <c r="AX672" s="100"/>
      <c r="AY672" s="100"/>
      <c r="AZ672" s="100"/>
      <c r="BA672" s="100"/>
      <c r="BB672" s="100"/>
      <c r="BC672" s="100"/>
    </row>
    <row r="673" spans="17:55" x14ac:dyDescent="0.35">
      <c r="Q673" s="100"/>
      <c r="R673" s="100"/>
      <c r="S673" s="100"/>
      <c r="T673" s="100"/>
      <c r="U673" s="100"/>
      <c r="V673" s="100"/>
      <c r="W673" s="100"/>
      <c r="X673" s="100"/>
      <c r="Y673" s="100"/>
      <c r="Z673" s="100"/>
      <c r="AA673" s="100"/>
      <c r="AB673" s="100"/>
      <c r="AC673" s="100"/>
      <c r="AD673" s="100"/>
      <c r="AE673" s="100"/>
      <c r="AF673" s="101"/>
      <c r="AG673" s="101"/>
      <c r="AH673" s="101"/>
      <c r="AI673" s="101"/>
      <c r="AJ673" s="101"/>
      <c r="AK673" s="101"/>
      <c r="AL673" s="101"/>
      <c r="AM673" s="101"/>
      <c r="AN673" s="101"/>
      <c r="AO673" s="101"/>
      <c r="AP673" s="101"/>
      <c r="AQ673" s="101"/>
      <c r="AR673" s="100"/>
      <c r="AS673" s="100"/>
      <c r="AT673" s="100"/>
      <c r="AU673" s="100"/>
      <c r="AV673" s="100"/>
      <c r="AW673" s="100"/>
      <c r="AX673" s="100"/>
      <c r="AY673" s="100"/>
      <c r="AZ673" s="100"/>
      <c r="BA673" s="100"/>
      <c r="BB673" s="100"/>
      <c r="BC673" s="100"/>
    </row>
    <row r="674" spans="17:55" x14ac:dyDescent="0.35">
      <c r="Q674" s="100"/>
      <c r="R674" s="100"/>
      <c r="S674" s="100"/>
      <c r="T674" s="100"/>
      <c r="U674" s="100"/>
      <c r="V674" s="100"/>
      <c r="W674" s="100"/>
      <c r="X674" s="100"/>
      <c r="Y674" s="100"/>
      <c r="Z674" s="100"/>
      <c r="AA674" s="100"/>
      <c r="AB674" s="100"/>
      <c r="AC674" s="100"/>
      <c r="AD674" s="100"/>
      <c r="AE674" s="100"/>
      <c r="AF674" s="101"/>
      <c r="AG674" s="101"/>
      <c r="AH674" s="101"/>
      <c r="AI674" s="101"/>
      <c r="AJ674" s="101"/>
      <c r="AK674" s="101"/>
      <c r="AL674" s="101"/>
      <c r="AM674" s="101"/>
      <c r="AN674" s="101"/>
      <c r="AO674" s="101"/>
      <c r="AP674" s="101"/>
      <c r="AQ674" s="101"/>
      <c r="AR674" s="100"/>
      <c r="AS674" s="100"/>
      <c r="AT674" s="100"/>
      <c r="AU674" s="100"/>
      <c r="AV674" s="100"/>
      <c r="AW674" s="100"/>
      <c r="AX674" s="100"/>
      <c r="AY674" s="100"/>
      <c r="AZ674" s="100"/>
      <c r="BA674" s="100"/>
      <c r="BB674" s="100"/>
      <c r="BC674" s="100"/>
    </row>
    <row r="675" spans="17:55" x14ac:dyDescent="0.35">
      <c r="Q675" s="100"/>
      <c r="R675" s="100"/>
      <c r="S675" s="100"/>
      <c r="T675" s="100"/>
      <c r="U675" s="100"/>
      <c r="V675" s="100"/>
      <c r="W675" s="100"/>
      <c r="X675" s="100"/>
      <c r="Y675" s="100"/>
      <c r="Z675" s="100"/>
      <c r="AA675" s="100"/>
      <c r="AB675" s="100"/>
      <c r="AC675" s="100"/>
      <c r="AD675" s="100"/>
      <c r="AE675" s="100"/>
      <c r="AF675" s="101"/>
      <c r="AG675" s="101"/>
      <c r="AH675" s="101"/>
      <c r="AI675" s="101"/>
      <c r="AJ675" s="101"/>
      <c r="AK675" s="101"/>
      <c r="AL675" s="101"/>
      <c r="AM675" s="101"/>
      <c r="AN675" s="101"/>
      <c r="AO675" s="101"/>
      <c r="AP675" s="101"/>
      <c r="AQ675" s="101"/>
      <c r="AR675" s="100"/>
      <c r="AS675" s="100"/>
      <c r="AT675" s="100"/>
      <c r="AU675" s="100"/>
      <c r="AV675" s="100"/>
      <c r="AW675" s="100"/>
      <c r="AX675" s="100"/>
      <c r="AY675" s="100"/>
      <c r="AZ675" s="100"/>
      <c r="BA675" s="100"/>
      <c r="BB675" s="100"/>
      <c r="BC675" s="100"/>
    </row>
    <row r="676" spans="17:55" x14ac:dyDescent="0.35">
      <c r="Q676" s="100"/>
      <c r="R676" s="100"/>
      <c r="S676" s="100"/>
      <c r="T676" s="100"/>
      <c r="U676" s="100"/>
      <c r="V676" s="100"/>
      <c r="W676" s="100"/>
      <c r="X676" s="100"/>
      <c r="Y676" s="100"/>
      <c r="Z676" s="100"/>
      <c r="AA676" s="100"/>
      <c r="AB676" s="100"/>
      <c r="AC676" s="100"/>
      <c r="AD676" s="100"/>
      <c r="AE676" s="100"/>
      <c r="AF676" s="101"/>
      <c r="AG676" s="101"/>
      <c r="AH676" s="101"/>
      <c r="AI676" s="101"/>
      <c r="AJ676" s="101"/>
      <c r="AK676" s="101"/>
      <c r="AL676" s="101"/>
      <c r="AM676" s="101"/>
      <c r="AN676" s="101"/>
      <c r="AO676" s="101"/>
      <c r="AP676" s="101"/>
      <c r="AQ676" s="101"/>
      <c r="AR676" s="100"/>
      <c r="AS676" s="100"/>
      <c r="AT676" s="100"/>
      <c r="AU676" s="100"/>
      <c r="AV676" s="100"/>
      <c r="AW676" s="100"/>
      <c r="AX676" s="100"/>
      <c r="AY676" s="100"/>
      <c r="AZ676" s="100"/>
      <c r="BA676" s="100"/>
      <c r="BB676" s="100"/>
      <c r="BC676" s="100"/>
    </row>
    <row r="677" spans="17:55" x14ac:dyDescent="0.35">
      <c r="Q677" s="100"/>
      <c r="R677" s="100"/>
      <c r="S677" s="100"/>
      <c r="T677" s="100"/>
      <c r="U677" s="100"/>
      <c r="V677" s="100"/>
      <c r="W677" s="100"/>
      <c r="X677" s="100"/>
      <c r="Y677" s="100"/>
      <c r="Z677" s="100"/>
      <c r="AA677" s="100"/>
      <c r="AB677" s="100"/>
      <c r="AC677" s="100"/>
      <c r="AD677" s="100"/>
      <c r="AE677" s="100"/>
      <c r="AF677" s="101"/>
      <c r="AG677" s="101"/>
      <c r="AH677" s="101"/>
      <c r="AI677" s="101"/>
      <c r="AJ677" s="101"/>
      <c r="AK677" s="101"/>
      <c r="AL677" s="101"/>
      <c r="AM677" s="101"/>
      <c r="AN677" s="101"/>
      <c r="AO677" s="101"/>
      <c r="AP677" s="101"/>
      <c r="AQ677" s="101"/>
      <c r="AR677" s="100"/>
      <c r="AS677" s="100"/>
      <c r="AT677" s="100"/>
      <c r="AU677" s="100"/>
      <c r="AV677" s="100"/>
      <c r="AW677" s="100"/>
      <c r="AX677" s="100"/>
      <c r="AY677" s="100"/>
      <c r="AZ677" s="100"/>
      <c r="BA677" s="100"/>
      <c r="BB677" s="100"/>
      <c r="BC677" s="100"/>
    </row>
    <row r="678" spans="17:55" x14ac:dyDescent="0.35">
      <c r="Q678" s="100"/>
      <c r="R678" s="100"/>
      <c r="S678" s="100"/>
      <c r="T678" s="100"/>
      <c r="U678" s="100"/>
      <c r="V678" s="100"/>
      <c r="W678" s="100"/>
      <c r="X678" s="100"/>
      <c r="Y678" s="100"/>
      <c r="Z678" s="100"/>
      <c r="AA678" s="100"/>
      <c r="AB678" s="100"/>
      <c r="AC678" s="100"/>
      <c r="AD678" s="100"/>
      <c r="AE678" s="100"/>
      <c r="AF678" s="101"/>
      <c r="AG678" s="101"/>
      <c r="AH678" s="101"/>
      <c r="AI678" s="101"/>
      <c r="AJ678" s="101"/>
      <c r="AK678" s="101"/>
      <c r="AL678" s="101"/>
      <c r="AM678" s="101"/>
      <c r="AN678" s="101"/>
      <c r="AO678" s="101"/>
      <c r="AP678" s="101"/>
      <c r="AQ678" s="101"/>
      <c r="AR678" s="100"/>
      <c r="AS678" s="100"/>
      <c r="AT678" s="100"/>
      <c r="AU678" s="100"/>
      <c r="AV678" s="100"/>
      <c r="AW678" s="100"/>
      <c r="AX678" s="100"/>
      <c r="AY678" s="100"/>
      <c r="AZ678" s="100"/>
      <c r="BA678" s="100"/>
      <c r="BB678" s="100"/>
      <c r="BC678" s="100"/>
    </row>
    <row r="679" spans="17:55" x14ac:dyDescent="0.35">
      <c r="Q679" s="100"/>
      <c r="R679" s="100"/>
      <c r="S679" s="100"/>
      <c r="T679" s="100"/>
      <c r="U679" s="100"/>
      <c r="V679" s="100"/>
      <c r="W679" s="100"/>
      <c r="X679" s="100"/>
      <c r="Y679" s="100"/>
      <c r="Z679" s="100"/>
      <c r="AA679" s="100"/>
      <c r="AB679" s="100"/>
      <c r="AC679" s="100"/>
      <c r="AD679" s="100"/>
      <c r="AE679" s="100"/>
      <c r="AF679" s="101"/>
      <c r="AG679" s="101"/>
      <c r="AH679" s="101"/>
      <c r="AI679" s="101"/>
      <c r="AJ679" s="101"/>
      <c r="AK679" s="101"/>
      <c r="AL679" s="101"/>
      <c r="AM679" s="101"/>
      <c r="AN679" s="101"/>
      <c r="AO679" s="101"/>
      <c r="AP679" s="101"/>
      <c r="AQ679" s="101"/>
      <c r="AR679" s="100"/>
      <c r="AS679" s="100"/>
      <c r="AT679" s="100"/>
      <c r="AU679" s="100"/>
      <c r="AV679" s="100"/>
      <c r="AW679" s="100"/>
      <c r="AX679" s="100"/>
      <c r="AY679" s="100"/>
      <c r="AZ679" s="100"/>
      <c r="BA679" s="100"/>
      <c r="BB679" s="100"/>
      <c r="BC679" s="100"/>
    </row>
    <row r="680" spans="17:55" x14ac:dyDescent="0.35">
      <c r="Q680" s="100"/>
      <c r="R680" s="100"/>
      <c r="S680" s="100"/>
      <c r="T680" s="100"/>
      <c r="U680" s="100"/>
      <c r="V680" s="100"/>
      <c r="W680" s="100"/>
      <c r="X680" s="100"/>
      <c r="Y680" s="100"/>
      <c r="Z680" s="100"/>
      <c r="AA680" s="100"/>
      <c r="AB680" s="100"/>
      <c r="AC680" s="100"/>
      <c r="AD680" s="100"/>
      <c r="AE680" s="100"/>
      <c r="AF680" s="101"/>
      <c r="AG680" s="101"/>
      <c r="AH680" s="101"/>
      <c r="AI680" s="101"/>
      <c r="AJ680" s="101"/>
      <c r="AK680" s="101"/>
      <c r="AL680" s="101"/>
      <c r="AM680" s="101"/>
      <c r="AN680" s="101"/>
      <c r="AO680" s="101"/>
      <c r="AP680" s="101"/>
      <c r="AQ680" s="101"/>
      <c r="AR680" s="100"/>
      <c r="AS680" s="100"/>
      <c r="AT680" s="100"/>
      <c r="AU680" s="100"/>
      <c r="AV680" s="100"/>
      <c r="AW680" s="100"/>
      <c r="AX680" s="100"/>
      <c r="AY680" s="100"/>
      <c r="AZ680" s="100"/>
      <c r="BA680" s="100"/>
      <c r="BB680" s="100"/>
      <c r="BC680" s="100"/>
    </row>
    <row r="681" spans="17:55" x14ac:dyDescent="0.35">
      <c r="Q681" s="100"/>
      <c r="R681" s="100"/>
      <c r="S681" s="100"/>
      <c r="T681" s="100"/>
      <c r="U681" s="100"/>
      <c r="V681" s="100"/>
      <c r="W681" s="100"/>
      <c r="X681" s="100"/>
      <c r="Y681" s="100"/>
      <c r="Z681" s="100"/>
      <c r="AA681" s="100"/>
      <c r="AB681" s="100"/>
      <c r="AC681" s="100"/>
      <c r="AD681" s="100"/>
      <c r="AE681" s="100"/>
      <c r="AF681" s="101"/>
      <c r="AG681" s="101"/>
      <c r="AH681" s="101"/>
      <c r="AI681" s="101"/>
      <c r="AJ681" s="101"/>
      <c r="AK681" s="101"/>
      <c r="AL681" s="101"/>
      <c r="AM681" s="101"/>
      <c r="AN681" s="101"/>
      <c r="AO681" s="101"/>
      <c r="AP681" s="101"/>
      <c r="AQ681" s="101"/>
      <c r="AR681" s="100"/>
      <c r="AS681" s="100"/>
      <c r="AT681" s="100"/>
      <c r="AU681" s="100"/>
      <c r="AV681" s="100"/>
      <c r="AW681" s="100"/>
      <c r="AX681" s="100"/>
      <c r="AY681" s="100"/>
      <c r="AZ681" s="100"/>
      <c r="BA681" s="100"/>
      <c r="BB681" s="100"/>
      <c r="BC681" s="100"/>
    </row>
    <row r="682" spans="17:55" x14ac:dyDescent="0.35">
      <c r="Q682" s="100"/>
      <c r="R682" s="100"/>
      <c r="S682" s="100"/>
      <c r="T682" s="100"/>
      <c r="U682" s="100"/>
      <c r="V682" s="100"/>
      <c r="W682" s="100"/>
      <c r="X682" s="100"/>
      <c r="Y682" s="100"/>
      <c r="Z682" s="100"/>
      <c r="AA682" s="100"/>
      <c r="AB682" s="100"/>
      <c r="AC682" s="100"/>
      <c r="AD682" s="100"/>
      <c r="AE682" s="100"/>
      <c r="AF682" s="101"/>
      <c r="AG682" s="101"/>
      <c r="AH682" s="101"/>
      <c r="AI682" s="101"/>
      <c r="AJ682" s="101"/>
      <c r="AK682" s="101"/>
      <c r="AL682" s="101"/>
      <c r="AM682" s="101"/>
      <c r="AN682" s="101"/>
      <c r="AO682" s="101"/>
      <c r="AP682" s="101"/>
      <c r="AQ682" s="101"/>
      <c r="AR682" s="100"/>
      <c r="AS682" s="100"/>
      <c r="AT682" s="100"/>
      <c r="AU682" s="100"/>
      <c r="AV682" s="100"/>
      <c r="AW682" s="100"/>
      <c r="AX682" s="100"/>
      <c r="AY682" s="100"/>
      <c r="AZ682" s="100"/>
      <c r="BA682" s="100"/>
      <c r="BB682" s="100"/>
      <c r="BC682" s="100"/>
    </row>
    <row r="683" spans="17:55" x14ac:dyDescent="0.35">
      <c r="Q683" s="100"/>
      <c r="R683" s="100"/>
      <c r="S683" s="100"/>
      <c r="T683" s="100"/>
      <c r="U683" s="100"/>
      <c r="V683" s="100"/>
      <c r="W683" s="100"/>
      <c r="X683" s="100"/>
      <c r="Y683" s="100"/>
      <c r="Z683" s="100"/>
      <c r="AA683" s="100"/>
      <c r="AB683" s="100"/>
      <c r="AC683" s="100"/>
      <c r="AD683" s="100"/>
      <c r="AE683" s="100"/>
      <c r="AF683" s="101"/>
      <c r="AG683" s="101"/>
      <c r="AH683" s="101"/>
      <c r="AI683" s="101"/>
      <c r="AJ683" s="101"/>
      <c r="AK683" s="101"/>
      <c r="AL683" s="101"/>
      <c r="AM683" s="101"/>
      <c r="AN683" s="101"/>
      <c r="AO683" s="101"/>
      <c r="AP683" s="101"/>
      <c r="AQ683" s="101"/>
      <c r="AR683" s="100"/>
      <c r="AS683" s="100"/>
      <c r="AT683" s="100"/>
      <c r="AU683" s="100"/>
      <c r="AV683" s="100"/>
      <c r="AW683" s="100"/>
      <c r="AX683" s="100"/>
      <c r="AY683" s="100"/>
      <c r="AZ683" s="100"/>
      <c r="BA683" s="100"/>
      <c r="BB683" s="100"/>
      <c r="BC683" s="100"/>
    </row>
    <row r="684" spans="17:55" x14ac:dyDescent="0.35">
      <c r="Q684" s="100"/>
      <c r="R684" s="100"/>
      <c r="S684" s="100"/>
      <c r="T684" s="100"/>
      <c r="U684" s="100"/>
      <c r="V684" s="100"/>
      <c r="W684" s="100"/>
      <c r="X684" s="100"/>
      <c r="Y684" s="100"/>
      <c r="Z684" s="100"/>
      <c r="AA684" s="100"/>
      <c r="AB684" s="100"/>
      <c r="AC684" s="100"/>
      <c r="AD684" s="100"/>
      <c r="AE684" s="100"/>
      <c r="AF684" s="101"/>
      <c r="AG684" s="101"/>
      <c r="AH684" s="101"/>
      <c r="AI684" s="101"/>
      <c r="AJ684" s="101"/>
      <c r="AK684" s="101"/>
      <c r="AL684" s="101"/>
      <c r="AM684" s="101"/>
      <c r="AN684" s="101"/>
      <c r="AO684" s="101"/>
      <c r="AP684" s="101"/>
      <c r="AQ684" s="101"/>
      <c r="AR684" s="100"/>
      <c r="AS684" s="100"/>
      <c r="AT684" s="100"/>
      <c r="AU684" s="100"/>
      <c r="AV684" s="100"/>
      <c r="AW684" s="100"/>
      <c r="AX684" s="100"/>
      <c r="AY684" s="100"/>
      <c r="AZ684" s="100"/>
      <c r="BA684" s="100"/>
      <c r="BB684" s="100"/>
      <c r="BC684" s="100"/>
    </row>
    <row r="685" spans="17:55" x14ac:dyDescent="0.35">
      <c r="Q685" s="100"/>
      <c r="R685" s="100"/>
      <c r="S685" s="100"/>
      <c r="T685" s="100"/>
      <c r="U685" s="100"/>
      <c r="V685" s="100"/>
      <c r="W685" s="100"/>
      <c r="X685" s="100"/>
      <c r="Y685" s="100"/>
      <c r="Z685" s="100"/>
      <c r="AA685" s="100"/>
      <c r="AB685" s="100"/>
      <c r="AC685" s="100"/>
      <c r="AD685" s="100"/>
      <c r="AE685" s="100"/>
      <c r="AF685" s="101"/>
      <c r="AG685" s="101"/>
      <c r="AH685" s="101"/>
      <c r="AI685" s="101"/>
      <c r="AJ685" s="101"/>
      <c r="AK685" s="101"/>
      <c r="AL685" s="101"/>
      <c r="AM685" s="101"/>
      <c r="AN685" s="101"/>
      <c r="AO685" s="101"/>
      <c r="AP685" s="101"/>
      <c r="AQ685" s="101"/>
      <c r="AR685" s="100"/>
      <c r="AS685" s="100"/>
      <c r="AT685" s="100"/>
      <c r="AU685" s="100"/>
      <c r="AV685" s="100"/>
      <c r="AW685" s="100"/>
      <c r="AX685" s="100"/>
      <c r="AY685" s="100"/>
      <c r="AZ685" s="100"/>
      <c r="BA685" s="100"/>
      <c r="BB685" s="100"/>
      <c r="BC685" s="100"/>
    </row>
    <row r="686" spans="17:55" x14ac:dyDescent="0.35">
      <c r="Q686" s="100"/>
      <c r="R686" s="100"/>
      <c r="S686" s="100"/>
      <c r="T686" s="100"/>
      <c r="U686" s="100"/>
      <c r="V686" s="100"/>
      <c r="W686" s="100"/>
      <c r="X686" s="100"/>
      <c r="Y686" s="100"/>
      <c r="Z686" s="100"/>
      <c r="AA686" s="100"/>
      <c r="AB686" s="100"/>
      <c r="AC686" s="100"/>
      <c r="AD686" s="100"/>
      <c r="AE686" s="100"/>
      <c r="AF686" s="101"/>
      <c r="AG686" s="101"/>
      <c r="AH686" s="101"/>
      <c r="AI686" s="101"/>
      <c r="AJ686" s="101"/>
      <c r="AK686" s="101"/>
      <c r="AL686" s="101"/>
      <c r="AM686" s="101"/>
      <c r="AN686" s="101"/>
      <c r="AO686" s="101"/>
      <c r="AP686" s="101"/>
      <c r="AQ686" s="101"/>
      <c r="AR686" s="100"/>
      <c r="AS686" s="100"/>
      <c r="AT686" s="100"/>
      <c r="AU686" s="100"/>
      <c r="AV686" s="100"/>
      <c r="AW686" s="100"/>
      <c r="AX686" s="100"/>
      <c r="AY686" s="100"/>
      <c r="AZ686" s="100"/>
      <c r="BA686" s="100"/>
      <c r="BB686" s="100"/>
      <c r="BC686" s="100"/>
    </row>
    <row r="687" spans="17:55" x14ac:dyDescent="0.35">
      <c r="Q687" s="100"/>
      <c r="R687" s="100"/>
      <c r="S687" s="100"/>
      <c r="T687" s="100"/>
      <c r="U687" s="100"/>
      <c r="V687" s="100"/>
      <c r="W687" s="100"/>
      <c r="X687" s="100"/>
      <c r="Y687" s="100"/>
      <c r="Z687" s="100"/>
      <c r="AA687" s="100"/>
      <c r="AB687" s="100"/>
      <c r="AC687" s="100"/>
      <c r="AD687" s="100"/>
      <c r="AE687" s="100"/>
      <c r="AF687" s="101"/>
      <c r="AG687" s="101"/>
      <c r="AH687" s="101"/>
      <c r="AI687" s="101"/>
      <c r="AJ687" s="101"/>
      <c r="AK687" s="101"/>
      <c r="AL687" s="101"/>
      <c r="AM687" s="101"/>
      <c r="AN687" s="101"/>
      <c r="AO687" s="101"/>
      <c r="AP687" s="101"/>
      <c r="AQ687" s="101"/>
      <c r="AR687" s="100"/>
      <c r="AS687" s="100"/>
      <c r="AT687" s="100"/>
      <c r="AU687" s="100"/>
      <c r="AV687" s="100"/>
      <c r="AW687" s="100"/>
      <c r="AX687" s="100"/>
      <c r="AY687" s="100"/>
      <c r="AZ687" s="100"/>
      <c r="BA687" s="100"/>
      <c r="BB687" s="100"/>
      <c r="BC687" s="100"/>
    </row>
    <row r="688" spans="17:55" x14ac:dyDescent="0.35">
      <c r="Q688" s="100"/>
      <c r="R688" s="100"/>
      <c r="S688" s="100"/>
      <c r="T688" s="100"/>
      <c r="U688" s="100"/>
      <c r="V688" s="100"/>
      <c r="W688" s="100"/>
      <c r="X688" s="100"/>
      <c r="Y688" s="100"/>
      <c r="Z688" s="100"/>
      <c r="AA688" s="100"/>
      <c r="AB688" s="100"/>
      <c r="AC688" s="100"/>
      <c r="AD688" s="100"/>
      <c r="AE688" s="100"/>
      <c r="AF688" s="101"/>
      <c r="AG688" s="101"/>
      <c r="AH688" s="101"/>
      <c r="AI688" s="101"/>
      <c r="AJ688" s="101"/>
      <c r="AK688" s="101"/>
      <c r="AL688" s="101"/>
      <c r="AM688" s="101"/>
      <c r="AN688" s="101"/>
      <c r="AO688" s="101"/>
      <c r="AP688" s="101"/>
      <c r="AQ688" s="101"/>
      <c r="AR688" s="100"/>
      <c r="AS688" s="100"/>
      <c r="AT688" s="100"/>
      <c r="AU688" s="100"/>
      <c r="AV688" s="100"/>
      <c r="AW688" s="100"/>
      <c r="AX688" s="100"/>
      <c r="AY688" s="100"/>
      <c r="AZ688" s="100"/>
      <c r="BA688" s="100"/>
      <c r="BB688" s="100"/>
      <c r="BC688" s="100"/>
    </row>
    <row r="689" spans="17:55" x14ac:dyDescent="0.35">
      <c r="Q689" s="100"/>
      <c r="R689" s="100"/>
      <c r="S689" s="100"/>
      <c r="T689" s="100"/>
      <c r="U689" s="100"/>
      <c r="V689" s="100"/>
      <c r="W689" s="100"/>
      <c r="X689" s="100"/>
      <c r="Y689" s="100"/>
      <c r="Z689" s="100"/>
      <c r="AA689" s="100"/>
      <c r="AB689" s="100"/>
      <c r="AC689" s="100"/>
      <c r="AD689" s="100"/>
      <c r="AE689" s="100"/>
      <c r="AF689" s="101"/>
      <c r="AG689" s="101"/>
      <c r="AH689" s="101"/>
      <c r="AI689" s="101"/>
      <c r="AJ689" s="101"/>
      <c r="AK689" s="101"/>
      <c r="AL689" s="101"/>
      <c r="AM689" s="101"/>
      <c r="AN689" s="101"/>
      <c r="AO689" s="101"/>
      <c r="AP689" s="101"/>
      <c r="AQ689" s="101"/>
      <c r="AR689" s="100"/>
      <c r="AS689" s="100"/>
      <c r="AT689" s="100"/>
      <c r="AU689" s="100"/>
      <c r="AV689" s="100"/>
      <c r="AW689" s="100"/>
      <c r="AX689" s="100"/>
      <c r="AY689" s="100"/>
      <c r="AZ689" s="100"/>
      <c r="BA689" s="100"/>
      <c r="BB689" s="100"/>
      <c r="BC689" s="100"/>
    </row>
    <row r="690" spans="17:55" x14ac:dyDescent="0.35">
      <c r="Q690" s="100"/>
      <c r="R690" s="100"/>
      <c r="S690" s="100"/>
      <c r="T690" s="100"/>
      <c r="U690" s="100"/>
      <c r="V690" s="100"/>
      <c r="W690" s="100"/>
      <c r="X690" s="100"/>
      <c r="Y690" s="100"/>
      <c r="Z690" s="100"/>
      <c r="AA690" s="100"/>
      <c r="AB690" s="100"/>
      <c r="AC690" s="100"/>
      <c r="AD690" s="100"/>
      <c r="AE690" s="100"/>
      <c r="AF690" s="101"/>
      <c r="AG690" s="101"/>
      <c r="AH690" s="101"/>
      <c r="AI690" s="101"/>
      <c r="AJ690" s="101"/>
      <c r="AK690" s="101"/>
      <c r="AL690" s="101"/>
      <c r="AM690" s="101"/>
      <c r="AN690" s="101"/>
      <c r="AO690" s="101"/>
      <c r="AP690" s="101"/>
      <c r="AQ690" s="101"/>
      <c r="AR690" s="100"/>
      <c r="AS690" s="100"/>
      <c r="AT690" s="100"/>
      <c r="AU690" s="100"/>
      <c r="AV690" s="100"/>
      <c r="AW690" s="100"/>
      <c r="AX690" s="100"/>
      <c r="AY690" s="100"/>
      <c r="AZ690" s="100"/>
      <c r="BA690" s="100"/>
      <c r="BB690" s="100"/>
      <c r="BC690" s="100"/>
    </row>
    <row r="691" spans="17:55" x14ac:dyDescent="0.35">
      <c r="Q691" s="100"/>
      <c r="R691" s="100"/>
      <c r="S691" s="100"/>
      <c r="T691" s="100"/>
      <c r="U691" s="100"/>
      <c r="V691" s="100"/>
      <c r="W691" s="100"/>
      <c r="X691" s="100"/>
      <c r="Y691" s="100"/>
      <c r="Z691" s="100"/>
      <c r="AA691" s="100"/>
      <c r="AB691" s="100"/>
      <c r="AC691" s="100"/>
      <c r="AD691" s="100"/>
      <c r="AE691" s="100"/>
      <c r="AF691" s="101"/>
      <c r="AG691" s="101"/>
      <c r="AH691" s="101"/>
      <c r="AI691" s="101"/>
      <c r="AJ691" s="101"/>
      <c r="AK691" s="101"/>
      <c r="AL691" s="101"/>
      <c r="AM691" s="101"/>
      <c r="AN691" s="101"/>
      <c r="AO691" s="101"/>
      <c r="AP691" s="101"/>
      <c r="AQ691" s="101"/>
      <c r="AR691" s="100"/>
      <c r="AS691" s="100"/>
      <c r="AT691" s="100"/>
      <c r="AU691" s="100"/>
      <c r="AV691" s="100"/>
      <c r="AW691" s="100"/>
      <c r="AX691" s="100"/>
      <c r="AY691" s="100"/>
      <c r="AZ691" s="100"/>
      <c r="BA691" s="100"/>
      <c r="BB691" s="100"/>
      <c r="BC691" s="100"/>
    </row>
    <row r="692" spans="17:55" x14ac:dyDescent="0.35">
      <c r="Q692" s="100"/>
      <c r="R692" s="100"/>
      <c r="S692" s="100"/>
      <c r="T692" s="100"/>
      <c r="U692" s="100"/>
      <c r="V692" s="100"/>
      <c r="W692" s="100"/>
      <c r="X692" s="100"/>
      <c r="Y692" s="100"/>
      <c r="Z692" s="100"/>
      <c r="AA692" s="100"/>
      <c r="AB692" s="100"/>
      <c r="AC692" s="100"/>
      <c r="AD692" s="100"/>
      <c r="AE692" s="100"/>
      <c r="AF692" s="101"/>
      <c r="AG692" s="101"/>
      <c r="AH692" s="101"/>
      <c r="AI692" s="101"/>
      <c r="AJ692" s="101"/>
      <c r="AK692" s="101"/>
      <c r="AL692" s="101"/>
      <c r="AM692" s="101"/>
      <c r="AN692" s="101"/>
      <c r="AO692" s="101"/>
      <c r="AP692" s="101"/>
      <c r="AQ692" s="101"/>
      <c r="AR692" s="100"/>
      <c r="AS692" s="100"/>
      <c r="AT692" s="100"/>
      <c r="AU692" s="100"/>
      <c r="AV692" s="100"/>
      <c r="AW692" s="100"/>
      <c r="AX692" s="100"/>
      <c r="AY692" s="100"/>
      <c r="AZ692" s="100"/>
      <c r="BA692" s="100"/>
      <c r="BB692" s="100"/>
      <c r="BC692" s="100"/>
    </row>
    <row r="693" spans="17:55" x14ac:dyDescent="0.35">
      <c r="Q693" s="100"/>
      <c r="R693" s="100"/>
      <c r="S693" s="100"/>
      <c r="T693" s="100"/>
      <c r="U693" s="100"/>
      <c r="V693" s="100"/>
      <c r="W693" s="100"/>
      <c r="X693" s="100"/>
      <c r="Y693" s="100"/>
      <c r="Z693" s="100"/>
      <c r="AA693" s="100"/>
      <c r="AB693" s="100"/>
      <c r="AC693" s="100"/>
      <c r="AD693" s="100"/>
      <c r="AE693" s="100"/>
      <c r="AF693" s="101"/>
      <c r="AG693" s="101"/>
      <c r="AH693" s="101"/>
      <c r="AI693" s="101"/>
      <c r="AJ693" s="101"/>
      <c r="AK693" s="101"/>
      <c r="AL693" s="101"/>
      <c r="AM693" s="101"/>
      <c r="AN693" s="101"/>
      <c r="AO693" s="101"/>
      <c r="AP693" s="101"/>
      <c r="AQ693" s="101"/>
      <c r="AR693" s="100"/>
      <c r="AS693" s="100"/>
      <c r="AT693" s="100"/>
      <c r="AU693" s="100"/>
      <c r="AV693" s="100"/>
      <c r="AW693" s="100"/>
      <c r="AX693" s="100"/>
      <c r="AY693" s="100"/>
      <c r="AZ693" s="100"/>
      <c r="BA693" s="100"/>
      <c r="BB693" s="100"/>
      <c r="BC693" s="100"/>
    </row>
    <row r="694" spans="17:55" x14ac:dyDescent="0.35">
      <c r="Q694" s="100"/>
      <c r="R694" s="100"/>
      <c r="S694" s="100"/>
      <c r="T694" s="100"/>
      <c r="U694" s="100"/>
      <c r="V694" s="100"/>
      <c r="W694" s="100"/>
      <c r="X694" s="100"/>
      <c r="Y694" s="100"/>
      <c r="Z694" s="100"/>
      <c r="AA694" s="100"/>
      <c r="AB694" s="100"/>
      <c r="AC694" s="100"/>
      <c r="AD694" s="100"/>
      <c r="AE694" s="100"/>
      <c r="AF694" s="101"/>
      <c r="AG694" s="101"/>
      <c r="AH694" s="101"/>
      <c r="AI694" s="101"/>
      <c r="AJ694" s="101"/>
      <c r="AK694" s="101"/>
      <c r="AL694" s="101"/>
      <c r="AM694" s="101"/>
      <c r="AN694" s="101"/>
      <c r="AO694" s="101"/>
      <c r="AP694" s="101"/>
      <c r="AQ694" s="101"/>
      <c r="AR694" s="100"/>
      <c r="AS694" s="100"/>
      <c r="AT694" s="100"/>
      <c r="AU694" s="100"/>
      <c r="AV694" s="100"/>
      <c r="AW694" s="100"/>
      <c r="AX694" s="100"/>
      <c r="AY694" s="100"/>
      <c r="AZ694" s="100"/>
      <c r="BA694" s="100"/>
      <c r="BB694" s="100"/>
      <c r="BC694" s="100"/>
    </row>
    <row r="695" spans="17:55" x14ac:dyDescent="0.35">
      <c r="Q695" s="100"/>
      <c r="R695" s="100"/>
      <c r="S695" s="100"/>
      <c r="T695" s="100"/>
      <c r="U695" s="100"/>
      <c r="V695" s="100"/>
      <c r="W695" s="100"/>
      <c r="X695" s="100"/>
      <c r="Y695" s="100"/>
      <c r="Z695" s="100"/>
      <c r="AA695" s="100"/>
      <c r="AB695" s="100"/>
      <c r="AC695" s="100"/>
      <c r="AD695" s="100"/>
      <c r="AE695" s="100"/>
      <c r="AF695" s="101"/>
      <c r="AG695" s="101"/>
      <c r="AH695" s="101"/>
      <c r="AI695" s="101"/>
      <c r="AJ695" s="101"/>
      <c r="AK695" s="101"/>
      <c r="AL695" s="101"/>
      <c r="AM695" s="101"/>
      <c r="AN695" s="101"/>
      <c r="AO695" s="101"/>
      <c r="AP695" s="101"/>
      <c r="AQ695" s="101"/>
      <c r="AR695" s="100"/>
      <c r="AS695" s="100"/>
      <c r="AT695" s="100"/>
      <c r="AU695" s="100"/>
      <c r="AV695" s="100"/>
      <c r="AW695" s="100"/>
      <c r="AX695" s="100"/>
      <c r="AY695" s="100"/>
      <c r="AZ695" s="100"/>
      <c r="BA695" s="100"/>
      <c r="BB695" s="100"/>
      <c r="BC695" s="100"/>
    </row>
    <row r="696" spans="17:55" x14ac:dyDescent="0.35">
      <c r="Q696" s="100"/>
      <c r="R696" s="100"/>
      <c r="S696" s="100"/>
      <c r="T696" s="100"/>
      <c r="U696" s="100"/>
      <c r="V696" s="100"/>
      <c r="W696" s="100"/>
      <c r="X696" s="100"/>
      <c r="Y696" s="100"/>
      <c r="Z696" s="100"/>
      <c r="AA696" s="100"/>
      <c r="AB696" s="100"/>
      <c r="AC696" s="100"/>
      <c r="AD696" s="100"/>
      <c r="AE696" s="100"/>
      <c r="AF696" s="101"/>
      <c r="AG696" s="101"/>
      <c r="AH696" s="101"/>
      <c r="AI696" s="101"/>
      <c r="AJ696" s="101"/>
      <c r="AK696" s="101"/>
      <c r="AL696" s="101"/>
      <c r="AM696" s="101"/>
      <c r="AN696" s="101"/>
      <c r="AO696" s="101"/>
      <c r="AP696" s="101"/>
      <c r="AQ696" s="101"/>
      <c r="AR696" s="100"/>
      <c r="AS696" s="100"/>
      <c r="AT696" s="100"/>
      <c r="AU696" s="100"/>
      <c r="AV696" s="100"/>
      <c r="AW696" s="100"/>
      <c r="AX696" s="100"/>
      <c r="AY696" s="100"/>
      <c r="AZ696" s="100"/>
      <c r="BA696" s="100"/>
      <c r="BB696" s="100"/>
      <c r="BC696" s="100"/>
    </row>
    <row r="697" spans="17:55" x14ac:dyDescent="0.35">
      <c r="Q697" s="100"/>
      <c r="R697" s="100"/>
      <c r="S697" s="100"/>
      <c r="T697" s="100"/>
      <c r="U697" s="100"/>
      <c r="V697" s="100"/>
      <c r="W697" s="100"/>
      <c r="X697" s="100"/>
      <c r="Y697" s="100"/>
      <c r="Z697" s="100"/>
      <c r="AA697" s="100"/>
      <c r="AB697" s="100"/>
      <c r="AC697" s="100"/>
      <c r="AD697" s="100"/>
      <c r="AE697" s="100"/>
      <c r="AF697" s="101"/>
      <c r="AG697" s="101"/>
      <c r="AH697" s="101"/>
      <c r="AI697" s="101"/>
      <c r="AJ697" s="101"/>
      <c r="AK697" s="101"/>
      <c r="AL697" s="101"/>
      <c r="AM697" s="101"/>
      <c r="AN697" s="101"/>
      <c r="AO697" s="101"/>
      <c r="AP697" s="101"/>
      <c r="AQ697" s="101"/>
      <c r="AR697" s="100"/>
      <c r="AS697" s="100"/>
      <c r="AT697" s="100"/>
      <c r="AU697" s="100"/>
      <c r="AV697" s="100"/>
      <c r="AW697" s="100"/>
      <c r="AX697" s="100"/>
      <c r="AY697" s="100"/>
      <c r="AZ697" s="100"/>
      <c r="BA697" s="100"/>
      <c r="BB697" s="100"/>
      <c r="BC697" s="100"/>
    </row>
    <row r="698" spans="17:55" x14ac:dyDescent="0.35">
      <c r="Q698" s="100"/>
      <c r="R698" s="100"/>
      <c r="S698" s="100"/>
      <c r="T698" s="100"/>
      <c r="U698" s="100"/>
      <c r="V698" s="100"/>
      <c r="W698" s="100"/>
      <c r="X698" s="100"/>
      <c r="Y698" s="100"/>
      <c r="Z698" s="100"/>
      <c r="AA698" s="100"/>
      <c r="AB698" s="100"/>
      <c r="AC698" s="100"/>
      <c r="AD698" s="100"/>
      <c r="AE698" s="100"/>
      <c r="AF698" s="101"/>
      <c r="AG698" s="101"/>
      <c r="AH698" s="101"/>
      <c r="AI698" s="101"/>
      <c r="AJ698" s="101"/>
      <c r="AK698" s="101"/>
      <c r="AL698" s="101"/>
      <c r="AM698" s="101"/>
      <c r="AN698" s="101"/>
      <c r="AO698" s="101"/>
      <c r="AP698" s="101"/>
      <c r="AQ698" s="101"/>
      <c r="AR698" s="100"/>
      <c r="AS698" s="100"/>
      <c r="AT698" s="100"/>
      <c r="AU698" s="100"/>
      <c r="AV698" s="100"/>
      <c r="AW698" s="100"/>
      <c r="AX698" s="100"/>
      <c r="AY698" s="100"/>
      <c r="AZ698" s="100"/>
      <c r="BA698" s="100"/>
      <c r="BB698" s="100"/>
      <c r="BC698" s="100"/>
    </row>
    <row r="699" spans="17:55" x14ac:dyDescent="0.35">
      <c r="Q699" s="100"/>
      <c r="R699" s="100"/>
      <c r="S699" s="100"/>
      <c r="T699" s="100"/>
      <c r="U699" s="100"/>
      <c r="V699" s="100"/>
      <c r="W699" s="100"/>
      <c r="X699" s="100"/>
      <c r="Y699" s="100"/>
      <c r="Z699" s="100"/>
      <c r="AA699" s="100"/>
      <c r="AB699" s="100"/>
      <c r="AC699" s="100"/>
      <c r="AD699" s="100"/>
      <c r="AE699" s="100"/>
      <c r="AF699" s="101"/>
      <c r="AG699" s="101"/>
      <c r="AH699" s="101"/>
      <c r="AI699" s="101"/>
      <c r="AJ699" s="101"/>
      <c r="AK699" s="101"/>
      <c r="AL699" s="101"/>
      <c r="AM699" s="101"/>
      <c r="AN699" s="101"/>
      <c r="AO699" s="101"/>
      <c r="AP699" s="101"/>
      <c r="AQ699" s="101"/>
      <c r="AR699" s="100"/>
      <c r="AS699" s="100"/>
      <c r="AT699" s="100"/>
      <c r="AU699" s="100"/>
      <c r="AV699" s="100"/>
      <c r="AW699" s="100"/>
      <c r="AX699" s="100"/>
      <c r="AY699" s="100"/>
      <c r="AZ699" s="100"/>
      <c r="BA699" s="100"/>
      <c r="BB699" s="100"/>
      <c r="BC699" s="100"/>
    </row>
    <row r="700" spans="17:55" x14ac:dyDescent="0.35">
      <c r="Q700" s="100"/>
      <c r="R700" s="100"/>
      <c r="S700" s="100"/>
      <c r="T700" s="100"/>
      <c r="U700" s="100"/>
      <c r="V700" s="100"/>
      <c r="W700" s="100"/>
      <c r="X700" s="100"/>
      <c r="Y700" s="100"/>
      <c r="Z700" s="100"/>
      <c r="AA700" s="100"/>
      <c r="AB700" s="100"/>
      <c r="AC700" s="100"/>
      <c r="AD700" s="100"/>
      <c r="AE700" s="100"/>
      <c r="AF700" s="101"/>
      <c r="AG700" s="101"/>
      <c r="AH700" s="101"/>
      <c r="AI700" s="101"/>
      <c r="AJ700" s="101"/>
      <c r="AK700" s="101"/>
      <c r="AL700" s="101"/>
      <c r="AM700" s="101"/>
      <c r="AN700" s="101"/>
      <c r="AO700" s="101"/>
      <c r="AP700" s="101"/>
      <c r="AQ700" s="101"/>
      <c r="AR700" s="100"/>
      <c r="AS700" s="100"/>
      <c r="AT700" s="100"/>
      <c r="AU700" s="100"/>
      <c r="AV700" s="100"/>
      <c r="AW700" s="100"/>
      <c r="AX700" s="100"/>
      <c r="AY700" s="100"/>
      <c r="AZ700" s="100"/>
      <c r="BA700" s="100"/>
      <c r="BB700" s="100"/>
      <c r="BC700" s="100"/>
    </row>
    <row r="701" spans="17:55" x14ac:dyDescent="0.35">
      <c r="Q701" s="100"/>
      <c r="R701" s="100"/>
      <c r="S701" s="100"/>
      <c r="T701" s="100"/>
      <c r="U701" s="100"/>
      <c r="V701" s="100"/>
      <c r="W701" s="100"/>
      <c r="X701" s="100"/>
      <c r="Y701" s="100"/>
      <c r="Z701" s="100"/>
      <c r="AA701" s="100"/>
      <c r="AB701" s="100"/>
      <c r="AC701" s="100"/>
      <c r="AD701" s="100"/>
      <c r="AE701" s="100"/>
      <c r="AF701" s="101"/>
      <c r="AG701" s="101"/>
      <c r="AH701" s="101"/>
      <c r="AI701" s="101"/>
      <c r="AJ701" s="101"/>
      <c r="AK701" s="101"/>
      <c r="AL701" s="101"/>
      <c r="AM701" s="101"/>
      <c r="AN701" s="101"/>
      <c r="AO701" s="101"/>
      <c r="AP701" s="101"/>
      <c r="AQ701" s="101"/>
      <c r="AR701" s="100"/>
      <c r="AS701" s="100"/>
      <c r="AT701" s="100"/>
      <c r="AU701" s="100"/>
      <c r="AV701" s="100"/>
      <c r="AW701" s="100"/>
      <c r="AX701" s="100"/>
      <c r="AY701" s="100"/>
      <c r="AZ701" s="100"/>
      <c r="BA701" s="100"/>
      <c r="BB701" s="100"/>
      <c r="BC701" s="100"/>
    </row>
    <row r="702" spans="17:55" x14ac:dyDescent="0.35">
      <c r="Q702" s="100"/>
      <c r="R702" s="100"/>
      <c r="S702" s="100"/>
      <c r="T702" s="100"/>
      <c r="U702" s="100"/>
      <c r="V702" s="100"/>
      <c r="W702" s="100"/>
      <c r="X702" s="100"/>
      <c r="Y702" s="100"/>
      <c r="Z702" s="100"/>
      <c r="AA702" s="100"/>
      <c r="AB702" s="100"/>
      <c r="AC702" s="100"/>
      <c r="AD702" s="100"/>
      <c r="AE702" s="100"/>
      <c r="AF702" s="101"/>
      <c r="AG702" s="101"/>
      <c r="AH702" s="101"/>
      <c r="AI702" s="101"/>
      <c r="AJ702" s="101"/>
      <c r="AK702" s="101"/>
      <c r="AL702" s="101"/>
      <c r="AM702" s="101"/>
      <c r="AN702" s="101"/>
      <c r="AO702" s="101"/>
      <c r="AP702" s="101"/>
      <c r="AQ702" s="101"/>
      <c r="AR702" s="100"/>
      <c r="AS702" s="100"/>
      <c r="AT702" s="100"/>
      <c r="AU702" s="100"/>
      <c r="AV702" s="100"/>
      <c r="AW702" s="100"/>
      <c r="AX702" s="100"/>
      <c r="AY702" s="100"/>
      <c r="AZ702" s="100"/>
      <c r="BA702" s="100"/>
      <c r="BB702" s="100"/>
      <c r="BC702" s="100"/>
    </row>
    <row r="703" spans="17:55" x14ac:dyDescent="0.35">
      <c r="Q703" s="100"/>
      <c r="R703" s="100"/>
      <c r="S703" s="100"/>
      <c r="T703" s="100"/>
      <c r="U703" s="100"/>
      <c r="V703" s="100"/>
      <c r="W703" s="100"/>
      <c r="X703" s="100"/>
      <c r="Y703" s="100"/>
      <c r="Z703" s="100"/>
      <c r="AA703" s="100"/>
      <c r="AB703" s="100"/>
      <c r="AC703" s="100"/>
      <c r="AD703" s="100"/>
      <c r="AE703" s="100"/>
      <c r="AF703" s="101"/>
      <c r="AG703" s="101"/>
      <c r="AH703" s="101"/>
      <c r="AI703" s="101"/>
      <c r="AJ703" s="101"/>
      <c r="AK703" s="101"/>
      <c r="AL703" s="101"/>
      <c r="AM703" s="101"/>
      <c r="AN703" s="101"/>
      <c r="AO703" s="101"/>
      <c r="AP703" s="101"/>
      <c r="AQ703" s="101"/>
      <c r="AR703" s="100"/>
      <c r="AS703" s="100"/>
      <c r="AT703" s="100"/>
      <c r="AU703" s="100"/>
      <c r="AV703" s="100"/>
      <c r="AW703" s="100"/>
      <c r="AX703" s="100"/>
      <c r="AY703" s="100"/>
      <c r="AZ703" s="100"/>
      <c r="BA703" s="100"/>
      <c r="BB703" s="100"/>
      <c r="BC703" s="100"/>
    </row>
    <row r="704" spans="17:55" x14ac:dyDescent="0.35">
      <c r="Q704" s="100"/>
      <c r="R704" s="100"/>
      <c r="S704" s="100"/>
      <c r="T704" s="100"/>
      <c r="U704" s="100"/>
      <c r="V704" s="100"/>
      <c r="W704" s="100"/>
      <c r="X704" s="100"/>
      <c r="Y704" s="100"/>
      <c r="Z704" s="100"/>
      <c r="AA704" s="100"/>
      <c r="AB704" s="100"/>
      <c r="AC704" s="100"/>
      <c r="AD704" s="100"/>
      <c r="AE704" s="100"/>
      <c r="AF704" s="101"/>
      <c r="AG704" s="101"/>
      <c r="AH704" s="101"/>
      <c r="AI704" s="101"/>
      <c r="AJ704" s="101"/>
      <c r="AK704" s="101"/>
      <c r="AL704" s="101"/>
      <c r="AM704" s="101"/>
      <c r="AN704" s="101"/>
      <c r="AO704" s="101"/>
      <c r="AP704" s="101"/>
      <c r="AQ704" s="101"/>
      <c r="AR704" s="100"/>
      <c r="AS704" s="100"/>
      <c r="AT704" s="100"/>
      <c r="AU704" s="100"/>
      <c r="AV704" s="100"/>
      <c r="AW704" s="100"/>
      <c r="AX704" s="100"/>
      <c r="AY704" s="100"/>
      <c r="AZ704" s="100"/>
      <c r="BA704" s="100"/>
      <c r="BB704" s="100"/>
      <c r="BC704" s="100"/>
    </row>
    <row r="705" spans="17:55" x14ac:dyDescent="0.35">
      <c r="Q705" s="100"/>
      <c r="R705" s="100"/>
      <c r="S705" s="100"/>
      <c r="T705" s="100"/>
      <c r="U705" s="100"/>
      <c r="V705" s="100"/>
      <c r="W705" s="100"/>
      <c r="X705" s="100"/>
      <c r="Y705" s="100"/>
      <c r="Z705" s="100"/>
      <c r="AA705" s="100"/>
      <c r="AB705" s="100"/>
      <c r="AC705" s="100"/>
      <c r="AD705" s="100"/>
      <c r="AE705" s="100"/>
      <c r="AF705" s="101"/>
      <c r="AG705" s="101"/>
      <c r="AH705" s="101"/>
      <c r="AI705" s="101"/>
      <c r="AJ705" s="101"/>
      <c r="AK705" s="101"/>
      <c r="AL705" s="101"/>
      <c r="AM705" s="101"/>
      <c r="AN705" s="101"/>
      <c r="AO705" s="101"/>
      <c r="AP705" s="101"/>
      <c r="AQ705" s="101"/>
      <c r="AR705" s="100"/>
      <c r="AS705" s="100"/>
      <c r="AT705" s="100"/>
      <c r="AU705" s="100"/>
      <c r="AV705" s="100"/>
      <c r="AW705" s="100"/>
      <c r="AX705" s="100"/>
      <c r="AY705" s="100"/>
      <c r="AZ705" s="100"/>
      <c r="BA705" s="100"/>
      <c r="BB705" s="100"/>
      <c r="BC705" s="100"/>
    </row>
    <row r="706" spans="17:55" x14ac:dyDescent="0.35">
      <c r="Q706" s="100"/>
      <c r="R706" s="100"/>
      <c r="S706" s="100"/>
      <c r="T706" s="100"/>
      <c r="U706" s="100"/>
      <c r="V706" s="100"/>
      <c r="W706" s="100"/>
      <c r="X706" s="100"/>
      <c r="Y706" s="100"/>
      <c r="Z706" s="100"/>
      <c r="AA706" s="100"/>
      <c r="AB706" s="100"/>
      <c r="AC706" s="100"/>
      <c r="AD706" s="100"/>
      <c r="AE706" s="100"/>
      <c r="AF706" s="101"/>
      <c r="AG706" s="101"/>
      <c r="AH706" s="101"/>
      <c r="AI706" s="101"/>
      <c r="AJ706" s="101"/>
      <c r="AK706" s="101"/>
      <c r="AL706" s="101"/>
      <c r="AM706" s="101"/>
      <c r="AN706" s="101"/>
      <c r="AO706" s="101"/>
      <c r="AP706" s="101"/>
      <c r="AQ706" s="101"/>
      <c r="AR706" s="100"/>
      <c r="AS706" s="100"/>
      <c r="AT706" s="100"/>
      <c r="AU706" s="100"/>
      <c r="AV706" s="100"/>
      <c r="AW706" s="100"/>
      <c r="AX706" s="100"/>
      <c r="AY706" s="100"/>
      <c r="AZ706" s="100"/>
      <c r="BA706" s="100"/>
      <c r="BB706" s="100"/>
      <c r="BC706" s="100"/>
    </row>
    <row r="707" spans="17:55" x14ac:dyDescent="0.35">
      <c r="Q707" s="100"/>
      <c r="R707" s="100"/>
      <c r="S707" s="100"/>
      <c r="T707" s="100"/>
      <c r="U707" s="100"/>
      <c r="V707" s="100"/>
      <c r="W707" s="100"/>
      <c r="X707" s="100"/>
      <c r="Y707" s="100"/>
      <c r="Z707" s="100"/>
      <c r="AA707" s="100"/>
      <c r="AB707" s="100"/>
      <c r="AC707" s="100"/>
      <c r="AD707" s="100"/>
      <c r="AE707" s="100"/>
      <c r="AF707" s="101"/>
      <c r="AG707" s="101"/>
      <c r="AH707" s="101"/>
      <c r="AI707" s="101"/>
      <c r="AJ707" s="101"/>
      <c r="AK707" s="101"/>
      <c r="AL707" s="101"/>
      <c r="AM707" s="101"/>
      <c r="AN707" s="101"/>
      <c r="AO707" s="101"/>
      <c r="AP707" s="101"/>
      <c r="AQ707" s="101"/>
      <c r="AR707" s="100"/>
      <c r="AS707" s="100"/>
      <c r="AT707" s="100"/>
      <c r="AU707" s="100"/>
      <c r="AV707" s="100"/>
      <c r="AW707" s="100"/>
      <c r="AX707" s="100"/>
      <c r="AY707" s="100"/>
      <c r="AZ707" s="100"/>
      <c r="BA707" s="100"/>
      <c r="BB707" s="100"/>
      <c r="BC707" s="100"/>
    </row>
    <row r="708" spans="17:55" x14ac:dyDescent="0.35">
      <c r="Q708" s="100"/>
      <c r="R708" s="100"/>
      <c r="S708" s="100"/>
      <c r="T708" s="100"/>
      <c r="U708" s="100"/>
      <c r="V708" s="100"/>
      <c r="W708" s="100"/>
      <c r="X708" s="100"/>
      <c r="Y708" s="100"/>
      <c r="Z708" s="100"/>
      <c r="AA708" s="100"/>
      <c r="AB708" s="100"/>
      <c r="AC708" s="100"/>
      <c r="AD708" s="100"/>
      <c r="AE708" s="100"/>
      <c r="AF708" s="101"/>
      <c r="AG708" s="101"/>
      <c r="AH708" s="101"/>
      <c r="AI708" s="101"/>
      <c r="AJ708" s="101"/>
      <c r="AK708" s="101"/>
      <c r="AL708" s="101"/>
      <c r="AM708" s="101"/>
      <c r="AN708" s="101"/>
      <c r="AO708" s="101"/>
      <c r="AP708" s="101"/>
      <c r="AQ708" s="101"/>
      <c r="AR708" s="100"/>
      <c r="AS708" s="100"/>
      <c r="AT708" s="100"/>
      <c r="AU708" s="100"/>
      <c r="AV708" s="100"/>
      <c r="AW708" s="100"/>
      <c r="AX708" s="100"/>
      <c r="AY708" s="100"/>
      <c r="AZ708" s="100"/>
      <c r="BA708" s="100"/>
      <c r="BB708" s="100"/>
      <c r="BC708" s="100"/>
    </row>
    <row r="709" spans="17:55" x14ac:dyDescent="0.35">
      <c r="Q709" s="100"/>
      <c r="R709" s="100"/>
      <c r="S709" s="100"/>
      <c r="T709" s="100"/>
      <c r="U709" s="100"/>
      <c r="V709" s="100"/>
      <c r="W709" s="100"/>
      <c r="X709" s="100"/>
      <c r="Y709" s="100"/>
      <c r="Z709" s="100"/>
      <c r="AA709" s="100"/>
      <c r="AB709" s="100"/>
      <c r="AC709" s="100"/>
      <c r="AD709" s="100"/>
      <c r="AE709" s="100"/>
      <c r="AF709" s="101"/>
      <c r="AG709" s="101"/>
      <c r="AH709" s="101"/>
      <c r="AI709" s="101"/>
      <c r="AJ709" s="101"/>
      <c r="AK709" s="101"/>
      <c r="AL709" s="101"/>
      <c r="AM709" s="101"/>
      <c r="AN709" s="101"/>
      <c r="AO709" s="101"/>
      <c r="AP709" s="101"/>
      <c r="AQ709" s="101"/>
      <c r="AR709" s="100"/>
      <c r="AS709" s="100"/>
      <c r="AT709" s="100"/>
      <c r="AU709" s="100"/>
      <c r="AV709" s="100"/>
      <c r="AW709" s="100"/>
      <c r="AX709" s="100"/>
      <c r="AY709" s="100"/>
      <c r="AZ709" s="100"/>
      <c r="BA709" s="100"/>
      <c r="BB709" s="100"/>
      <c r="BC709" s="100"/>
    </row>
    <row r="710" spans="17:55" x14ac:dyDescent="0.35">
      <c r="Q710" s="100"/>
      <c r="R710" s="100"/>
      <c r="S710" s="100"/>
      <c r="T710" s="100"/>
      <c r="U710" s="100"/>
      <c r="V710" s="100"/>
      <c r="W710" s="100"/>
      <c r="X710" s="100"/>
      <c r="Y710" s="100"/>
      <c r="Z710" s="100"/>
      <c r="AA710" s="100"/>
      <c r="AB710" s="100"/>
      <c r="AC710" s="100"/>
      <c r="AD710" s="100"/>
      <c r="AE710" s="100"/>
      <c r="AF710" s="101"/>
      <c r="AG710" s="101"/>
      <c r="AH710" s="101"/>
      <c r="AI710" s="101"/>
      <c r="AJ710" s="101"/>
      <c r="AK710" s="101"/>
      <c r="AL710" s="101"/>
      <c r="AM710" s="101"/>
      <c r="AN710" s="101"/>
      <c r="AO710" s="101"/>
      <c r="AP710" s="101"/>
      <c r="AQ710" s="101"/>
      <c r="AR710" s="100"/>
      <c r="AS710" s="100"/>
      <c r="AT710" s="100"/>
      <c r="AU710" s="100"/>
      <c r="AV710" s="100"/>
      <c r="AW710" s="100"/>
      <c r="AX710" s="100"/>
      <c r="AY710" s="100"/>
      <c r="AZ710" s="100"/>
      <c r="BA710" s="100"/>
      <c r="BB710" s="100"/>
      <c r="BC710" s="100"/>
    </row>
    <row r="711" spans="17:55" x14ac:dyDescent="0.35">
      <c r="Q711" s="100"/>
      <c r="R711" s="100"/>
      <c r="S711" s="100"/>
      <c r="T711" s="100"/>
      <c r="U711" s="100"/>
      <c r="V711" s="100"/>
      <c r="W711" s="100"/>
      <c r="X711" s="100"/>
      <c r="Y711" s="100"/>
      <c r="Z711" s="100"/>
      <c r="AA711" s="100"/>
      <c r="AB711" s="100"/>
      <c r="AC711" s="100"/>
      <c r="AD711" s="100"/>
      <c r="AE711" s="100"/>
      <c r="AF711" s="101"/>
      <c r="AG711" s="101"/>
      <c r="AH711" s="101"/>
      <c r="AI711" s="101"/>
      <c r="AJ711" s="101"/>
      <c r="AK711" s="101"/>
      <c r="AL711" s="101"/>
      <c r="AM711" s="101"/>
      <c r="AN711" s="101"/>
      <c r="AO711" s="101"/>
      <c r="AP711" s="101"/>
      <c r="AQ711" s="101"/>
      <c r="AR711" s="100"/>
      <c r="AS711" s="100"/>
      <c r="AT711" s="100"/>
      <c r="AU711" s="100"/>
      <c r="AV711" s="100"/>
      <c r="AW711" s="100"/>
      <c r="AX711" s="100"/>
      <c r="AY711" s="100"/>
      <c r="AZ711" s="100"/>
      <c r="BA711" s="100"/>
      <c r="BB711" s="100"/>
      <c r="BC711" s="100"/>
    </row>
    <row r="712" spans="17:55" x14ac:dyDescent="0.35">
      <c r="Q712" s="100"/>
      <c r="R712" s="100"/>
      <c r="S712" s="100"/>
      <c r="T712" s="100"/>
      <c r="U712" s="100"/>
      <c r="V712" s="100"/>
      <c r="W712" s="100"/>
      <c r="X712" s="100"/>
      <c r="Y712" s="100"/>
      <c r="Z712" s="100"/>
      <c r="AA712" s="100"/>
      <c r="AB712" s="100"/>
      <c r="AC712" s="100"/>
      <c r="AD712" s="100"/>
      <c r="AE712" s="100"/>
      <c r="AF712" s="101"/>
      <c r="AG712" s="101"/>
      <c r="AH712" s="101"/>
      <c r="AI712" s="101"/>
      <c r="AJ712" s="101"/>
      <c r="AK712" s="101"/>
      <c r="AL712" s="101"/>
      <c r="AM712" s="101"/>
      <c r="AN712" s="101"/>
      <c r="AO712" s="101"/>
      <c r="AP712" s="101"/>
      <c r="AQ712" s="101"/>
      <c r="AR712" s="100"/>
      <c r="AS712" s="100"/>
      <c r="AT712" s="100"/>
      <c r="AU712" s="100"/>
      <c r="AV712" s="100"/>
      <c r="AW712" s="100"/>
      <c r="AX712" s="100"/>
      <c r="AY712" s="100"/>
      <c r="AZ712" s="100"/>
      <c r="BA712" s="100"/>
      <c r="BB712" s="100"/>
      <c r="BC712" s="100"/>
    </row>
    <row r="713" spans="17:55" x14ac:dyDescent="0.35">
      <c r="Q713" s="100"/>
      <c r="R713" s="100"/>
      <c r="S713" s="100"/>
      <c r="T713" s="100"/>
      <c r="U713" s="100"/>
      <c r="V713" s="100"/>
      <c r="W713" s="100"/>
      <c r="X713" s="100"/>
      <c r="Y713" s="100"/>
      <c r="Z713" s="100"/>
      <c r="AA713" s="100"/>
      <c r="AB713" s="100"/>
      <c r="AC713" s="100"/>
      <c r="AD713" s="100"/>
      <c r="AE713" s="100"/>
      <c r="AF713" s="101"/>
      <c r="AG713" s="101"/>
      <c r="AH713" s="101"/>
      <c r="AI713" s="101"/>
      <c r="AJ713" s="101"/>
      <c r="AK713" s="101"/>
      <c r="AL713" s="101"/>
      <c r="AM713" s="101"/>
      <c r="AN713" s="101"/>
      <c r="AO713" s="101"/>
      <c r="AP713" s="101"/>
      <c r="AQ713" s="101"/>
      <c r="AR713" s="100"/>
      <c r="AS713" s="100"/>
      <c r="AT713" s="100"/>
      <c r="AU713" s="100"/>
      <c r="AV713" s="100"/>
      <c r="AW713" s="100"/>
      <c r="AX713" s="100"/>
      <c r="AY713" s="100"/>
      <c r="AZ713" s="100"/>
      <c r="BA713" s="100"/>
      <c r="BB713" s="100"/>
      <c r="BC713" s="100"/>
    </row>
    <row r="714" spans="17:55" x14ac:dyDescent="0.35">
      <c r="Q714" s="100"/>
      <c r="R714" s="100"/>
      <c r="S714" s="100"/>
      <c r="T714" s="100"/>
      <c r="U714" s="100"/>
      <c r="V714" s="100"/>
      <c r="W714" s="100"/>
      <c r="X714" s="100"/>
      <c r="Y714" s="100"/>
      <c r="Z714" s="100"/>
      <c r="AA714" s="100"/>
      <c r="AB714" s="100"/>
      <c r="AC714" s="100"/>
      <c r="AD714" s="100"/>
      <c r="AE714" s="100"/>
      <c r="AF714" s="101"/>
      <c r="AG714" s="101"/>
      <c r="AH714" s="101"/>
      <c r="AI714" s="101"/>
      <c r="AJ714" s="101"/>
      <c r="AK714" s="101"/>
      <c r="AL714" s="101"/>
      <c r="AM714" s="101"/>
      <c r="AN714" s="101"/>
      <c r="AO714" s="101"/>
      <c r="AP714" s="101"/>
      <c r="AQ714" s="101"/>
      <c r="AR714" s="100"/>
      <c r="AS714" s="100"/>
      <c r="AT714" s="100"/>
      <c r="AU714" s="100"/>
      <c r="AV714" s="100"/>
      <c r="AW714" s="100"/>
      <c r="AX714" s="100"/>
      <c r="AY714" s="100"/>
      <c r="AZ714" s="100"/>
      <c r="BA714" s="100"/>
      <c r="BB714" s="100"/>
      <c r="BC714" s="100"/>
    </row>
    <row r="715" spans="17:55" x14ac:dyDescent="0.35">
      <c r="Q715" s="100"/>
      <c r="R715" s="100"/>
      <c r="S715" s="100"/>
      <c r="T715" s="100"/>
      <c r="U715" s="100"/>
      <c r="V715" s="100"/>
      <c r="W715" s="100"/>
      <c r="X715" s="100"/>
      <c r="Y715" s="100"/>
      <c r="Z715" s="100"/>
      <c r="AA715" s="100"/>
      <c r="AB715" s="100"/>
      <c r="AC715" s="100"/>
      <c r="AD715" s="100"/>
      <c r="AE715" s="100"/>
      <c r="AF715" s="101"/>
      <c r="AG715" s="101"/>
      <c r="AH715" s="101"/>
      <c r="AI715" s="101"/>
      <c r="AJ715" s="101"/>
      <c r="AK715" s="101"/>
      <c r="AL715" s="101"/>
      <c r="AM715" s="101"/>
      <c r="AN715" s="101"/>
      <c r="AO715" s="101"/>
      <c r="AP715" s="101"/>
      <c r="AQ715" s="101"/>
      <c r="AR715" s="100"/>
      <c r="AS715" s="100"/>
      <c r="AT715" s="100"/>
      <c r="AU715" s="100"/>
      <c r="AV715" s="100"/>
      <c r="AW715" s="100"/>
      <c r="AX715" s="100"/>
      <c r="AY715" s="100"/>
      <c r="AZ715" s="100"/>
      <c r="BA715" s="100"/>
      <c r="BB715" s="100"/>
      <c r="BC715" s="100"/>
    </row>
    <row r="716" spans="17:55" x14ac:dyDescent="0.35">
      <c r="Q716" s="100"/>
      <c r="R716" s="100"/>
      <c r="S716" s="100"/>
      <c r="T716" s="100"/>
      <c r="U716" s="100"/>
      <c r="V716" s="100"/>
      <c r="W716" s="100"/>
      <c r="X716" s="100"/>
      <c r="Y716" s="100"/>
      <c r="Z716" s="100"/>
      <c r="AA716" s="100"/>
      <c r="AB716" s="100"/>
      <c r="AC716" s="100"/>
      <c r="AD716" s="100"/>
      <c r="AE716" s="100"/>
      <c r="AF716" s="101"/>
      <c r="AG716" s="101"/>
      <c r="AH716" s="101"/>
      <c r="AI716" s="101"/>
      <c r="AJ716" s="101"/>
      <c r="AK716" s="101"/>
      <c r="AL716" s="101"/>
      <c r="AM716" s="101"/>
      <c r="AN716" s="101"/>
      <c r="AO716" s="101"/>
      <c r="AP716" s="101"/>
      <c r="AQ716" s="101"/>
      <c r="AR716" s="100"/>
      <c r="AS716" s="100"/>
      <c r="AT716" s="100"/>
      <c r="AU716" s="100"/>
      <c r="AV716" s="100"/>
      <c r="AW716" s="100"/>
      <c r="AX716" s="100"/>
      <c r="AY716" s="100"/>
      <c r="AZ716" s="100"/>
      <c r="BA716" s="100"/>
      <c r="BB716" s="100"/>
      <c r="BC716" s="100"/>
    </row>
    <row r="717" spans="17:55" x14ac:dyDescent="0.35">
      <c r="Q717" s="100"/>
      <c r="R717" s="100"/>
      <c r="S717" s="100"/>
      <c r="T717" s="100"/>
      <c r="U717" s="100"/>
      <c r="V717" s="100"/>
      <c r="W717" s="100"/>
      <c r="X717" s="100"/>
      <c r="Y717" s="100"/>
      <c r="Z717" s="100"/>
      <c r="AA717" s="100"/>
      <c r="AB717" s="100"/>
      <c r="AC717" s="100"/>
      <c r="AD717" s="100"/>
      <c r="AE717" s="100"/>
      <c r="AF717" s="101"/>
      <c r="AG717" s="101"/>
      <c r="AH717" s="101"/>
      <c r="AI717" s="101"/>
      <c r="AJ717" s="101"/>
      <c r="AK717" s="101"/>
      <c r="AL717" s="101"/>
      <c r="AM717" s="101"/>
      <c r="AN717" s="101"/>
      <c r="AO717" s="101"/>
      <c r="AP717" s="101"/>
      <c r="AQ717" s="101"/>
      <c r="AR717" s="100"/>
      <c r="AS717" s="100"/>
      <c r="AT717" s="100"/>
      <c r="AU717" s="100"/>
      <c r="AV717" s="100"/>
      <c r="AW717" s="100"/>
      <c r="AX717" s="100"/>
      <c r="AY717" s="100"/>
      <c r="AZ717" s="100"/>
      <c r="BA717" s="100"/>
      <c r="BB717" s="100"/>
      <c r="BC717" s="100"/>
    </row>
    <row r="718" spans="17:55" x14ac:dyDescent="0.35">
      <c r="Q718" s="100"/>
      <c r="R718" s="100"/>
      <c r="S718" s="100"/>
      <c r="T718" s="100"/>
      <c r="U718" s="100"/>
      <c r="V718" s="100"/>
      <c r="W718" s="100"/>
      <c r="X718" s="100"/>
      <c r="Y718" s="100"/>
      <c r="Z718" s="100"/>
      <c r="AA718" s="100"/>
      <c r="AB718" s="100"/>
      <c r="AC718" s="100"/>
      <c r="AD718" s="100"/>
      <c r="AE718" s="100"/>
      <c r="AF718" s="101"/>
      <c r="AG718" s="101"/>
      <c r="AH718" s="101"/>
      <c r="AI718" s="101"/>
      <c r="AJ718" s="101"/>
      <c r="AK718" s="101"/>
      <c r="AL718" s="101"/>
      <c r="AM718" s="101"/>
      <c r="AN718" s="101"/>
      <c r="AO718" s="101"/>
      <c r="AP718" s="101"/>
      <c r="AQ718" s="101"/>
      <c r="AR718" s="100"/>
      <c r="AS718" s="100"/>
      <c r="AT718" s="100"/>
      <c r="AU718" s="100"/>
      <c r="AV718" s="100"/>
      <c r="AW718" s="100"/>
      <c r="AX718" s="100"/>
      <c r="AY718" s="100"/>
      <c r="AZ718" s="100"/>
      <c r="BA718" s="100"/>
      <c r="BB718" s="100"/>
      <c r="BC718" s="100"/>
    </row>
    <row r="719" spans="17:55" x14ac:dyDescent="0.35">
      <c r="Q719" s="100"/>
      <c r="R719" s="100"/>
      <c r="S719" s="100"/>
      <c r="T719" s="100"/>
      <c r="U719" s="100"/>
      <c r="V719" s="100"/>
      <c r="W719" s="100"/>
      <c r="X719" s="100"/>
      <c r="Y719" s="100"/>
      <c r="Z719" s="100"/>
      <c r="AA719" s="100"/>
      <c r="AB719" s="100"/>
      <c r="AC719" s="100"/>
      <c r="AD719" s="100"/>
      <c r="AE719" s="100"/>
      <c r="AF719" s="101"/>
      <c r="AG719" s="101"/>
      <c r="AH719" s="101"/>
      <c r="AI719" s="101"/>
      <c r="AJ719" s="101"/>
      <c r="AK719" s="101"/>
      <c r="AL719" s="101"/>
      <c r="AM719" s="101"/>
      <c r="AN719" s="101"/>
      <c r="AO719" s="101"/>
      <c r="AP719" s="101"/>
      <c r="AQ719" s="101"/>
      <c r="AR719" s="100"/>
      <c r="AS719" s="100"/>
      <c r="AT719" s="100"/>
      <c r="AU719" s="100"/>
      <c r="AV719" s="100"/>
      <c r="AW719" s="100"/>
      <c r="AX719" s="100"/>
      <c r="AY719" s="100"/>
      <c r="AZ719" s="100"/>
      <c r="BA719" s="100"/>
      <c r="BB719" s="100"/>
      <c r="BC719" s="100"/>
    </row>
    <row r="720" spans="17:55" x14ac:dyDescent="0.35">
      <c r="Q720" s="100"/>
      <c r="R720" s="100"/>
      <c r="S720" s="100"/>
      <c r="T720" s="100"/>
      <c r="U720" s="100"/>
      <c r="V720" s="100"/>
      <c r="W720" s="100"/>
      <c r="X720" s="100"/>
      <c r="Y720" s="100"/>
      <c r="Z720" s="100"/>
      <c r="AA720" s="100"/>
      <c r="AB720" s="100"/>
      <c r="AC720" s="100"/>
      <c r="AD720" s="100"/>
      <c r="AE720" s="100"/>
      <c r="AF720" s="101"/>
      <c r="AG720" s="101"/>
      <c r="AH720" s="101"/>
      <c r="AI720" s="101"/>
      <c r="AJ720" s="101"/>
      <c r="AK720" s="101"/>
      <c r="AL720" s="101"/>
      <c r="AM720" s="101"/>
      <c r="AN720" s="101"/>
      <c r="AO720" s="101"/>
      <c r="AP720" s="101"/>
      <c r="AQ720" s="101"/>
      <c r="AR720" s="100"/>
      <c r="AS720" s="100"/>
      <c r="AT720" s="100"/>
      <c r="AU720" s="100"/>
      <c r="AV720" s="100"/>
      <c r="AW720" s="100"/>
      <c r="AX720" s="100"/>
      <c r="AY720" s="100"/>
      <c r="AZ720" s="100"/>
      <c r="BA720" s="100"/>
      <c r="BB720" s="100"/>
      <c r="BC720" s="100"/>
    </row>
    <row r="721" spans="17:55" x14ac:dyDescent="0.35">
      <c r="Q721" s="100"/>
      <c r="R721" s="100"/>
      <c r="S721" s="100"/>
      <c r="T721" s="100"/>
      <c r="U721" s="100"/>
      <c r="V721" s="100"/>
      <c r="W721" s="100"/>
      <c r="X721" s="100"/>
      <c r="Y721" s="100"/>
      <c r="Z721" s="100"/>
      <c r="AA721" s="100"/>
      <c r="AB721" s="100"/>
      <c r="AC721" s="100"/>
      <c r="AD721" s="100"/>
      <c r="AE721" s="100"/>
      <c r="AF721" s="101"/>
      <c r="AG721" s="101"/>
      <c r="AH721" s="101"/>
      <c r="AI721" s="101"/>
      <c r="AJ721" s="101"/>
      <c r="AK721" s="101"/>
      <c r="AL721" s="101"/>
      <c r="AM721" s="101"/>
      <c r="AN721" s="101"/>
      <c r="AO721" s="101"/>
      <c r="AP721" s="101"/>
      <c r="AQ721" s="101"/>
      <c r="AR721" s="100"/>
      <c r="AS721" s="100"/>
      <c r="AT721" s="100"/>
      <c r="AU721" s="100"/>
      <c r="AV721" s="100"/>
      <c r="AW721" s="100"/>
      <c r="AX721" s="100"/>
      <c r="AY721" s="100"/>
      <c r="AZ721" s="100"/>
      <c r="BA721" s="100"/>
      <c r="BB721" s="100"/>
      <c r="BC721" s="100"/>
    </row>
    <row r="722" spans="17:55" x14ac:dyDescent="0.35">
      <c r="Q722" s="100"/>
      <c r="R722" s="100"/>
      <c r="S722" s="100"/>
      <c r="T722" s="100"/>
      <c r="U722" s="100"/>
      <c r="V722" s="100"/>
      <c r="W722" s="100"/>
      <c r="X722" s="100"/>
      <c r="Y722" s="100"/>
      <c r="Z722" s="100"/>
      <c r="AA722" s="100"/>
      <c r="AB722" s="100"/>
      <c r="AC722" s="100"/>
      <c r="AD722" s="100"/>
      <c r="AE722" s="100"/>
      <c r="AF722" s="101"/>
      <c r="AG722" s="101"/>
      <c r="AH722" s="101"/>
      <c r="AI722" s="101"/>
      <c r="AJ722" s="101"/>
      <c r="AK722" s="101"/>
      <c r="AL722" s="101"/>
      <c r="AM722" s="101"/>
      <c r="AN722" s="101"/>
      <c r="AO722" s="101"/>
      <c r="AP722" s="101"/>
      <c r="AQ722" s="101"/>
      <c r="AR722" s="100"/>
      <c r="AS722" s="100"/>
      <c r="AT722" s="100"/>
      <c r="AU722" s="100"/>
      <c r="AV722" s="100"/>
      <c r="AW722" s="100"/>
      <c r="AX722" s="100"/>
      <c r="AY722" s="100"/>
      <c r="AZ722" s="100"/>
      <c r="BA722" s="100"/>
      <c r="BB722" s="100"/>
      <c r="BC722" s="100"/>
    </row>
    <row r="723" spans="17:55" x14ac:dyDescent="0.35">
      <c r="Q723" s="100"/>
      <c r="R723" s="100"/>
      <c r="S723" s="100"/>
      <c r="T723" s="100"/>
      <c r="U723" s="100"/>
      <c r="V723" s="100"/>
      <c r="W723" s="100"/>
      <c r="X723" s="100"/>
      <c r="Y723" s="100"/>
      <c r="Z723" s="100"/>
      <c r="AA723" s="100"/>
      <c r="AB723" s="100"/>
      <c r="AC723" s="100"/>
      <c r="AD723" s="100"/>
      <c r="AE723" s="100"/>
      <c r="AF723" s="101"/>
      <c r="AG723" s="101"/>
      <c r="AH723" s="101"/>
      <c r="AI723" s="101"/>
      <c r="AJ723" s="101"/>
      <c r="AK723" s="101"/>
      <c r="AL723" s="101"/>
      <c r="AM723" s="101"/>
      <c r="AN723" s="101"/>
      <c r="AO723" s="101"/>
      <c r="AP723" s="101"/>
      <c r="AQ723" s="101"/>
      <c r="AR723" s="100"/>
      <c r="AS723" s="100"/>
      <c r="AT723" s="100"/>
      <c r="AU723" s="100"/>
      <c r="AV723" s="100"/>
      <c r="AW723" s="100"/>
      <c r="AX723" s="100"/>
      <c r="AY723" s="100"/>
      <c r="AZ723" s="100"/>
      <c r="BA723" s="100"/>
      <c r="BB723" s="100"/>
      <c r="BC723" s="100"/>
    </row>
    <row r="724" spans="17:55" x14ac:dyDescent="0.35">
      <c r="Q724" s="100"/>
      <c r="R724" s="100"/>
      <c r="S724" s="100"/>
      <c r="T724" s="100"/>
      <c r="U724" s="100"/>
      <c r="V724" s="100"/>
      <c r="W724" s="100"/>
      <c r="X724" s="100"/>
      <c r="Y724" s="100"/>
      <c r="Z724" s="100"/>
      <c r="AA724" s="100"/>
      <c r="AB724" s="100"/>
      <c r="AC724" s="100"/>
      <c r="AD724" s="100"/>
      <c r="AE724" s="100"/>
      <c r="AF724" s="101"/>
      <c r="AG724" s="101"/>
      <c r="AH724" s="101"/>
      <c r="AI724" s="101"/>
      <c r="AJ724" s="101"/>
      <c r="AK724" s="101"/>
      <c r="AL724" s="101"/>
      <c r="AM724" s="101"/>
      <c r="AN724" s="101"/>
      <c r="AO724" s="101"/>
      <c r="AP724" s="101"/>
      <c r="AQ724" s="101"/>
      <c r="AR724" s="100"/>
      <c r="AS724" s="100"/>
      <c r="AT724" s="100"/>
      <c r="AU724" s="100"/>
      <c r="AV724" s="100"/>
      <c r="AW724" s="100"/>
      <c r="AX724" s="100"/>
      <c r="AY724" s="100"/>
      <c r="AZ724" s="100"/>
      <c r="BA724" s="100"/>
      <c r="BB724" s="100"/>
      <c r="BC724" s="100"/>
    </row>
    <row r="725" spans="17:55" x14ac:dyDescent="0.35">
      <c r="Q725" s="100"/>
      <c r="R725" s="100"/>
      <c r="S725" s="100"/>
      <c r="T725" s="100"/>
      <c r="U725" s="100"/>
      <c r="V725" s="100"/>
      <c r="W725" s="100"/>
      <c r="X725" s="100"/>
      <c r="Y725" s="100"/>
      <c r="Z725" s="100"/>
      <c r="AA725" s="100"/>
      <c r="AB725" s="100"/>
      <c r="AC725" s="100"/>
      <c r="AD725" s="100"/>
      <c r="AE725" s="100"/>
      <c r="AF725" s="101"/>
      <c r="AG725" s="101"/>
      <c r="AH725" s="101"/>
      <c r="AI725" s="101"/>
      <c r="AJ725" s="101"/>
      <c r="AK725" s="101"/>
      <c r="AL725" s="101"/>
      <c r="AM725" s="101"/>
      <c r="AN725" s="101"/>
      <c r="AO725" s="101"/>
      <c r="AP725" s="101"/>
      <c r="AQ725" s="101"/>
      <c r="AR725" s="100"/>
      <c r="AS725" s="100"/>
      <c r="AT725" s="100"/>
      <c r="AU725" s="100"/>
      <c r="AV725" s="100"/>
      <c r="AW725" s="100"/>
      <c r="AX725" s="100"/>
      <c r="AY725" s="100"/>
      <c r="AZ725" s="100"/>
      <c r="BA725" s="100"/>
      <c r="BB725" s="100"/>
      <c r="BC725" s="100"/>
    </row>
    <row r="726" spans="17:55" x14ac:dyDescent="0.35">
      <c r="Q726" s="100"/>
      <c r="R726" s="100"/>
      <c r="S726" s="100"/>
      <c r="T726" s="100"/>
      <c r="U726" s="100"/>
      <c r="V726" s="100"/>
      <c r="W726" s="100"/>
      <c r="X726" s="100"/>
      <c r="Y726" s="100"/>
      <c r="Z726" s="100"/>
      <c r="AA726" s="100"/>
      <c r="AB726" s="100"/>
      <c r="AC726" s="100"/>
      <c r="AD726" s="100"/>
      <c r="AE726" s="100"/>
      <c r="AF726" s="101"/>
      <c r="AG726" s="101"/>
      <c r="AH726" s="101"/>
      <c r="AI726" s="101"/>
      <c r="AJ726" s="101"/>
      <c r="AK726" s="101"/>
      <c r="AL726" s="101"/>
      <c r="AM726" s="101"/>
      <c r="AN726" s="101"/>
      <c r="AO726" s="101"/>
      <c r="AP726" s="101"/>
      <c r="AQ726" s="101"/>
      <c r="AR726" s="100"/>
      <c r="AS726" s="100"/>
      <c r="AT726" s="100"/>
      <c r="AU726" s="100"/>
      <c r="AV726" s="100"/>
      <c r="AW726" s="100"/>
      <c r="AX726" s="100"/>
      <c r="AY726" s="100"/>
      <c r="AZ726" s="100"/>
      <c r="BA726" s="100"/>
      <c r="BB726" s="100"/>
      <c r="BC726" s="100"/>
    </row>
    <row r="727" spans="17:55" x14ac:dyDescent="0.35">
      <c r="Q727" s="100"/>
      <c r="R727" s="100"/>
      <c r="S727" s="100"/>
      <c r="T727" s="100"/>
      <c r="U727" s="100"/>
      <c r="V727" s="100"/>
      <c r="W727" s="100"/>
      <c r="X727" s="100"/>
      <c r="Y727" s="100"/>
      <c r="Z727" s="100"/>
      <c r="AA727" s="100"/>
      <c r="AB727" s="100"/>
      <c r="AC727" s="100"/>
      <c r="AD727" s="100"/>
      <c r="AE727" s="100"/>
      <c r="AF727" s="101"/>
      <c r="AG727" s="101"/>
      <c r="AH727" s="101"/>
      <c r="AI727" s="101"/>
      <c r="AJ727" s="101"/>
      <c r="AK727" s="101"/>
      <c r="AL727" s="101"/>
      <c r="AM727" s="101"/>
      <c r="AN727" s="101"/>
      <c r="AO727" s="101"/>
      <c r="AP727" s="101"/>
      <c r="AQ727" s="101"/>
      <c r="AR727" s="100"/>
      <c r="AS727" s="100"/>
      <c r="AT727" s="100"/>
      <c r="AU727" s="100"/>
      <c r="AV727" s="100"/>
      <c r="AW727" s="100"/>
      <c r="AX727" s="100"/>
      <c r="AY727" s="100"/>
      <c r="AZ727" s="100"/>
      <c r="BA727" s="100"/>
      <c r="BB727" s="100"/>
      <c r="BC727" s="100"/>
    </row>
    <row r="728" spans="17:55" x14ac:dyDescent="0.35">
      <c r="Q728" s="100"/>
      <c r="R728" s="100"/>
      <c r="S728" s="100"/>
      <c r="T728" s="100"/>
      <c r="U728" s="100"/>
      <c r="V728" s="100"/>
      <c r="W728" s="100"/>
      <c r="X728" s="100"/>
      <c r="Y728" s="100"/>
      <c r="Z728" s="100"/>
      <c r="AA728" s="100"/>
      <c r="AB728" s="100"/>
      <c r="AC728" s="100"/>
      <c r="AD728" s="100"/>
      <c r="AE728" s="100"/>
      <c r="AF728" s="101"/>
      <c r="AG728" s="101"/>
      <c r="AH728" s="101"/>
      <c r="AI728" s="101"/>
      <c r="AJ728" s="101"/>
      <c r="AK728" s="101"/>
      <c r="AL728" s="101"/>
      <c r="AM728" s="101"/>
      <c r="AN728" s="101"/>
      <c r="AO728" s="101"/>
      <c r="AP728" s="101"/>
      <c r="AQ728" s="101"/>
      <c r="AR728" s="100"/>
      <c r="AS728" s="100"/>
      <c r="AT728" s="100"/>
      <c r="AU728" s="100"/>
      <c r="AV728" s="100"/>
      <c r="AW728" s="100"/>
      <c r="AX728" s="100"/>
      <c r="AY728" s="100"/>
      <c r="AZ728" s="100"/>
      <c r="BA728" s="100"/>
      <c r="BB728" s="100"/>
      <c r="BC728" s="100"/>
    </row>
    <row r="729" spans="17:55" x14ac:dyDescent="0.35">
      <c r="Q729" s="100"/>
      <c r="R729" s="100"/>
      <c r="S729" s="100"/>
      <c r="T729" s="100"/>
      <c r="U729" s="100"/>
      <c r="V729" s="100"/>
      <c r="W729" s="100"/>
      <c r="X729" s="100"/>
      <c r="Y729" s="100"/>
      <c r="Z729" s="100"/>
      <c r="AA729" s="100"/>
      <c r="AB729" s="100"/>
      <c r="AC729" s="100"/>
      <c r="AD729" s="100"/>
      <c r="AE729" s="100"/>
      <c r="AF729" s="101"/>
      <c r="AG729" s="101"/>
      <c r="AH729" s="101"/>
      <c r="AI729" s="101"/>
      <c r="AJ729" s="101"/>
      <c r="AK729" s="101"/>
      <c r="AL729" s="101"/>
      <c r="AM729" s="101"/>
      <c r="AN729" s="101"/>
      <c r="AO729" s="101"/>
      <c r="AP729" s="101"/>
      <c r="AQ729" s="101"/>
      <c r="AR729" s="100"/>
      <c r="AS729" s="100"/>
      <c r="AT729" s="100"/>
      <c r="AU729" s="100"/>
      <c r="AV729" s="100"/>
      <c r="AW729" s="100"/>
      <c r="AX729" s="100"/>
      <c r="AY729" s="100"/>
      <c r="AZ729" s="100"/>
      <c r="BA729" s="100"/>
      <c r="BB729" s="100"/>
      <c r="BC729" s="100"/>
    </row>
    <row r="730" spans="17:55" x14ac:dyDescent="0.35">
      <c r="Q730" s="100"/>
      <c r="R730" s="100"/>
      <c r="S730" s="100"/>
      <c r="T730" s="100"/>
      <c r="U730" s="100"/>
      <c r="V730" s="100"/>
      <c r="W730" s="100"/>
      <c r="X730" s="100"/>
      <c r="Y730" s="100"/>
      <c r="Z730" s="100"/>
      <c r="AA730" s="100"/>
      <c r="AB730" s="100"/>
      <c r="AC730" s="100"/>
      <c r="AD730" s="100"/>
      <c r="AE730" s="100"/>
      <c r="AF730" s="101"/>
      <c r="AG730" s="101"/>
      <c r="AH730" s="101"/>
      <c r="AI730" s="101"/>
      <c r="AJ730" s="101"/>
      <c r="AK730" s="101"/>
      <c r="AL730" s="101"/>
      <c r="AM730" s="101"/>
      <c r="AN730" s="101"/>
      <c r="AO730" s="101"/>
      <c r="AP730" s="101"/>
      <c r="AQ730" s="101"/>
      <c r="AR730" s="100"/>
      <c r="AS730" s="100"/>
      <c r="AT730" s="100"/>
      <c r="AU730" s="100"/>
      <c r="AV730" s="100"/>
      <c r="AW730" s="100"/>
      <c r="AX730" s="100"/>
      <c r="AY730" s="100"/>
      <c r="AZ730" s="100"/>
      <c r="BA730" s="100"/>
      <c r="BB730" s="100"/>
      <c r="BC730" s="100"/>
    </row>
    <row r="731" spans="17:55" x14ac:dyDescent="0.35">
      <c r="Q731" s="100"/>
      <c r="R731" s="100"/>
      <c r="S731" s="100"/>
      <c r="T731" s="100"/>
      <c r="U731" s="100"/>
      <c r="V731" s="100"/>
      <c r="W731" s="100"/>
      <c r="X731" s="100"/>
      <c r="Y731" s="100"/>
      <c r="Z731" s="100"/>
      <c r="AA731" s="100"/>
      <c r="AB731" s="100"/>
      <c r="AC731" s="100"/>
      <c r="AD731" s="100"/>
      <c r="AE731" s="100"/>
      <c r="AF731" s="101"/>
      <c r="AG731" s="101"/>
      <c r="AH731" s="101"/>
      <c r="AI731" s="101"/>
      <c r="AJ731" s="101"/>
      <c r="AK731" s="101"/>
      <c r="AL731" s="101"/>
      <c r="AM731" s="101"/>
      <c r="AN731" s="101"/>
      <c r="AO731" s="101"/>
      <c r="AP731" s="101"/>
      <c r="AQ731" s="101"/>
      <c r="AR731" s="100"/>
      <c r="AS731" s="100"/>
      <c r="AT731" s="100"/>
      <c r="AU731" s="100"/>
      <c r="AV731" s="100"/>
      <c r="AW731" s="100"/>
      <c r="AX731" s="100"/>
      <c r="AY731" s="100"/>
      <c r="AZ731" s="100"/>
      <c r="BA731" s="100"/>
      <c r="BB731" s="100"/>
      <c r="BC731" s="100"/>
    </row>
    <row r="732" spans="17:55" x14ac:dyDescent="0.35">
      <c r="Q732" s="100"/>
      <c r="R732" s="100"/>
      <c r="S732" s="100"/>
      <c r="T732" s="100"/>
      <c r="U732" s="100"/>
      <c r="V732" s="100"/>
      <c r="W732" s="100"/>
      <c r="X732" s="100"/>
      <c r="Y732" s="100"/>
      <c r="Z732" s="100"/>
      <c r="AA732" s="100"/>
      <c r="AB732" s="100"/>
      <c r="AC732" s="100"/>
      <c r="AD732" s="100"/>
      <c r="AE732" s="100"/>
      <c r="AF732" s="101"/>
      <c r="AG732" s="101"/>
      <c r="AH732" s="101"/>
      <c r="AI732" s="101"/>
      <c r="AJ732" s="101"/>
      <c r="AK732" s="101"/>
      <c r="AL732" s="101"/>
      <c r="AM732" s="101"/>
      <c r="AN732" s="101"/>
      <c r="AO732" s="101"/>
      <c r="AP732" s="101"/>
      <c r="AQ732" s="101"/>
      <c r="AR732" s="100"/>
      <c r="AS732" s="100"/>
      <c r="AT732" s="100"/>
      <c r="AU732" s="100"/>
      <c r="AV732" s="100"/>
      <c r="AW732" s="100"/>
      <c r="AX732" s="100"/>
      <c r="AY732" s="100"/>
      <c r="AZ732" s="100"/>
      <c r="BA732" s="100"/>
      <c r="BB732" s="100"/>
      <c r="BC732" s="100"/>
    </row>
    <row r="733" spans="17:55" x14ac:dyDescent="0.35">
      <c r="Q733" s="100"/>
      <c r="R733" s="100"/>
      <c r="S733" s="100"/>
      <c r="T733" s="100"/>
      <c r="U733" s="100"/>
      <c r="V733" s="100"/>
      <c r="W733" s="100"/>
      <c r="X733" s="100"/>
      <c r="Y733" s="100"/>
      <c r="Z733" s="100"/>
      <c r="AA733" s="100"/>
      <c r="AB733" s="100"/>
      <c r="AC733" s="100"/>
      <c r="AD733" s="100"/>
      <c r="AE733" s="100"/>
      <c r="AF733" s="101"/>
      <c r="AG733" s="101"/>
      <c r="AH733" s="101"/>
      <c r="AI733" s="101"/>
      <c r="AJ733" s="101"/>
      <c r="AK733" s="101"/>
      <c r="AL733" s="101"/>
      <c r="AM733" s="101"/>
      <c r="AN733" s="101"/>
      <c r="AO733" s="101"/>
      <c r="AP733" s="101"/>
      <c r="AQ733" s="101"/>
      <c r="AR733" s="100"/>
      <c r="AS733" s="100"/>
      <c r="AT733" s="100"/>
      <c r="AU733" s="100"/>
      <c r="AV733" s="100"/>
      <c r="AW733" s="100"/>
      <c r="AX733" s="100"/>
      <c r="AY733" s="100"/>
      <c r="AZ733" s="100"/>
      <c r="BA733" s="100"/>
      <c r="BB733" s="100"/>
      <c r="BC733" s="100"/>
    </row>
    <row r="734" spans="17:55" x14ac:dyDescent="0.35">
      <c r="Q734" s="100"/>
      <c r="R734" s="100"/>
      <c r="S734" s="100"/>
      <c r="T734" s="100"/>
      <c r="U734" s="100"/>
      <c r="V734" s="100"/>
      <c r="W734" s="100"/>
      <c r="X734" s="100"/>
      <c r="Y734" s="100"/>
      <c r="Z734" s="100"/>
      <c r="AA734" s="100"/>
      <c r="AB734" s="100"/>
      <c r="AC734" s="100"/>
      <c r="AD734" s="100"/>
      <c r="AE734" s="100"/>
      <c r="AF734" s="101"/>
      <c r="AG734" s="101"/>
      <c r="AH734" s="101"/>
      <c r="AI734" s="101"/>
      <c r="AJ734" s="101"/>
      <c r="AK734" s="101"/>
      <c r="AL734" s="101"/>
      <c r="AM734" s="101"/>
      <c r="AN734" s="101"/>
      <c r="AO734" s="101"/>
      <c r="AP734" s="101"/>
      <c r="AQ734" s="101"/>
      <c r="AR734" s="100"/>
      <c r="AS734" s="100"/>
      <c r="AT734" s="100"/>
      <c r="AU734" s="100"/>
      <c r="AV734" s="100"/>
      <c r="AW734" s="100"/>
      <c r="AX734" s="100"/>
      <c r="AY734" s="100"/>
      <c r="AZ734" s="100"/>
      <c r="BA734" s="100"/>
      <c r="BB734" s="100"/>
      <c r="BC734" s="100"/>
    </row>
    <row r="735" spans="17:55" x14ac:dyDescent="0.35">
      <c r="Q735" s="100"/>
      <c r="R735" s="100"/>
      <c r="S735" s="100"/>
      <c r="T735" s="100"/>
      <c r="U735" s="100"/>
      <c r="V735" s="100"/>
      <c r="W735" s="100"/>
      <c r="X735" s="100"/>
      <c r="Y735" s="100"/>
      <c r="Z735" s="100"/>
      <c r="AA735" s="100"/>
      <c r="AB735" s="100"/>
      <c r="AC735" s="100"/>
      <c r="AD735" s="100"/>
      <c r="AE735" s="100"/>
      <c r="AF735" s="101"/>
      <c r="AG735" s="101"/>
      <c r="AH735" s="101"/>
      <c r="AI735" s="101"/>
      <c r="AJ735" s="101"/>
      <c r="AK735" s="101"/>
      <c r="AL735" s="101"/>
      <c r="AM735" s="101"/>
      <c r="AN735" s="101"/>
      <c r="AO735" s="101"/>
      <c r="AP735" s="101"/>
      <c r="AQ735" s="101"/>
      <c r="AR735" s="100"/>
      <c r="AS735" s="100"/>
      <c r="AT735" s="100"/>
      <c r="AU735" s="100"/>
      <c r="AV735" s="100"/>
      <c r="AW735" s="100"/>
      <c r="AX735" s="100"/>
      <c r="AY735" s="100"/>
      <c r="AZ735" s="100"/>
      <c r="BA735" s="100"/>
      <c r="BB735" s="100"/>
      <c r="BC735" s="100"/>
    </row>
    <row r="736" spans="17:55" x14ac:dyDescent="0.35">
      <c r="Q736" s="100"/>
      <c r="R736" s="100"/>
      <c r="S736" s="100"/>
      <c r="T736" s="100"/>
      <c r="U736" s="100"/>
      <c r="V736" s="100"/>
      <c r="W736" s="100"/>
      <c r="X736" s="100"/>
      <c r="Y736" s="100"/>
      <c r="Z736" s="100"/>
      <c r="AA736" s="100"/>
      <c r="AB736" s="100"/>
      <c r="AC736" s="100"/>
      <c r="AD736" s="100"/>
      <c r="AE736" s="100"/>
      <c r="AF736" s="101"/>
      <c r="AG736" s="101"/>
      <c r="AH736" s="101"/>
      <c r="AI736" s="101"/>
      <c r="AJ736" s="101"/>
      <c r="AK736" s="101"/>
      <c r="AL736" s="101"/>
      <c r="AM736" s="101"/>
      <c r="AN736" s="101"/>
      <c r="AO736" s="101"/>
      <c r="AP736" s="101"/>
      <c r="AQ736" s="101"/>
      <c r="AR736" s="100"/>
      <c r="AS736" s="100"/>
      <c r="AT736" s="100"/>
      <c r="AU736" s="100"/>
      <c r="AV736" s="100"/>
      <c r="AW736" s="100"/>
      <c r="AX736" s="100"/>
      <c r="AY736" s="100"/>
      <c r="AZ736" s="100"/>
      <c r="BA736" s="100"/>
      <c r="BB736" s="100"/>
      <c r="BC736" s="100"/>
    </row>
    <row r="737" spans="17:55" x14ac:dyDescent="0.35">
      <c r="Q737" s="100"/>
      <c r="R737" s="100"/>
      <c r="S737" s="100"/>
      <c r="T737" s="100"/>
      <c r="U737" s="100"/>
      <c r="V737" s="100"/>
      <c r="W737" s="100"/>
      <c r="X737" s="100"/>
      <c r="Y737" s="100"/>
      <c r="Z737" s="100"/>
      <c r="AA737" s="100"/>
      <c r="AB737" s="100"/>
      <c r="AC737" s="100"/>
      <c r="AD737" s="100"/>
      <c r="AE737" s="100"/>
      <c r="AF737" s="101"/>
      <c r="AG737" s="101"/>
      <c r="AH737" s="101"/>
      <c r="AI737" s="101"/>
      <c r="AJ737" s="101"/>
      <c r="AK737" s="101"/>
      <c r="AL737" s="101"/>
      <c r="AM737" s="101"/>
      <c r="AN737" s="101"/>
      <c r="AO737" s="101"/>
      <c r="AP737" s="101"/>
      <c r="AQ737" s="101"/>
      <c r="AR737" s="100"/>
      <c r="AS737" s="100"/>
      <c r="AT737" s="100"/>
      <c r="AU737" s="100"/>
      <c r="AV737" s="100"/>
      <c r="AW737" s="100"/>
      <c r="AX737" s="100"/>
      <c r="AY737" s="100"/>
      <c r="AZ737" s="100"/>
      <c r="BA737" s="100"/>
      <c r="BB737" s="100"/>
      <c r="BC737" s="100"/>
    </row>
    <row r="738" spans="17:55" x14ac:dyDescent="0.35">
      <c r="Q738" s="100"/>
      <c r="R738" s="100"/>
      <c r="S738" s="100"/>
      <c r="T738" s="100"/>
      <c r="U738" s="100"/>
      <c r="V738" s="100"/>
      <c r="W738" s="100"/>
      <c r="X738" s="100"/>
      <c r="Y738" s="100"/>
      <c r="Z738" s="100"/>
      <c r="AA738" s="100"/>
      <c r="AB738" s="100"/>
      <c r="AC738" s="100"/>
      <c r="AD738" s="100"/>
      <c r="AE738" s="100"/>
      <c r="AF738" s="101"/>
      <c r="AG738" s="101"/>
      <c r="AH738" s="101"/>
      <c r="AI738" s="101"/>
      <c r="AJ738" s="101"/>
      <c r="AK738" s="101"/>
      <c r="AL738" s="101"/>
      <c r="AM738" s="101"/>
      <c r="AN738" s="101"/>
      <c r="AO738" s="101"/>
      <c r="AP738" s="101"/>
      <c r="AQ738" s="101"/>
      <c r="AR738" s="100"/>
      <c r="AS738" s="100"/>
      <c r="AT738" s="100"/>
      <c r="AU738" s="100"/>
      <c r="AV738" s="100"/>
      <c r="AW738" s="100"/>
      <c r="AX738" s="100"/>
      <c r="AY738" s="100"/>
      <c r="AZ738" s="100"/>
      <c r="BA738" s="100"/>
      <c r="BB738" s="100"/>
      <c r="BC738" s="100"/>
    </row>
    <row r="739" spans="17:55" x14ac:dyDescent="0.35">
      <c r="Q739" s="100"/>
      <c r="R739" s="100"/>
      <c r="S739" s="100"/>
      <c r="T739" s="100"/>
      <c r="U739" s="100"/>
      <c r="V739" s="100"/>
      <c r="W739" s="100"/>
      <c r="X739" s="100"/>
      <c r="Y739" s="100"/>
      <c r="Z739" s="100"/>
      <c r="AA739" s="100"/>
      <c r="AB739" s="100"/>
      <c r="AC739" s="100"/>
      <c r="AD739" s="100"/>
      <c r="AE739" s="100"/>
      <c r="AF739" s="101"/>
      <c r="AG739" s="101"/>
      <c r="AH739" s="101"/>
      <c r="AI739" s="101"/>
      <c r="AJ739" s="101"/>
      <c r="AK739" s="101"/>
      <c r="AL739" s="101"/>
      <c r="AM739" s="101"/>
      <c r="AN739" s="101"/>
      <c r="AO739" s="101"/>
      <c r="AP739" s="101"/>
      <c r="AQ739" s="101"/>
      <c r="AR739" s="100"/>
      <c r="AS739" s="100"/>
      <c r="AT739" s="100"/>
      <c r="AU739" s="100"/>
      <c r="AV739" s="100"/>
      <c r="AW739" s="100"/>
      <c r="AX739" s="100"/>
      <c r="AY739" s="100"/>
      <c r="AZ739" s="100"/>
      <c r="BA739" s="100"/>
      <c r="BB739" s="100"/>
      <c r="BC739" s="100"/>
    </row>
    <row r="740" spans="17:55" x14ac:dyDescent="0.35">
      <c r="Q740" s="100"/>
      <c r="R740" s="100"/>
      <c r="S740" s="100"/>
      <c r="T740" s="100"/>
      <c r="U740" s="100"/>
      <c r="V740" s="100"/>
      <c r="W740" s="100"/>
      <c r="X740" s="100"/>
      <c r="Y740" s="100"/>
      <c r="Z740" s="100"/>
      <c r="AA740" s="100"/>
      <c r="AB740" s="100"/>
      <c r="AC740" s="100"/>
      <c r="AD740" s="100"/>
      <c r="AE740" s="100"/>
      <c r="AF740" s="101"/>
      <c r="AG740" s="101"/>
      <c r="AH740" s="101"/>
      <c r="AI740" s="101"/>
      <c r="AJ740" s="101"/>
      <c r="AK740" s="101"/>
      <c r="AL740" s="101"/>
      <c r="AM740" s="101"/>
      <c r="AN740" s="101"/>
      <c r="AO740" s="101"/>
      <c r="AP740" s="101"/>
      <c r="AQ740" s="101"/>
      <c r="AR740" s="100"/>
      <c r="AS740" s="100"/>
      <c r="AT740" s="100"/>
      <c r="AU740" s="100"/>
      <c r="AV740" s="100"/>
      <c r="AW740" s="100"/>
      <c r="AX740" s="100"/>
      <c r="AY740" s="100"/>
      <c r="AZ740" s="100"/>
      <c r="BA740" s="100"/>
      <c r="BB740" s="100"/>
      <c r="BC740" s="100"/>
    </row>
    <row r="741" spans="17:55" x14ac:dyDescent="0.35">
      <c r="Q741" s="100"/>
      <c r="R741" s="100"/>
      <c r="S741" s="100"/>
      <c r="T741" s="100"/>
      <c r="U741" s="100"/>
      <c r="V741" s="100"/>
      <c r="W741" s="100"/>
      <c r="X741" s="100"/>
      <c r="Y741" s="100"/>
      <c r="Z741" s="100"/>
      <c r="AA741" s="100"/>
      <c r="AB741" s="100"/>
      <c r="AC741" s="100"/>
      <c r="AD741" s="100"/>
      <c r="AE741" s="100"/>
      <c r="AF741" s="101"/>
      <c r="AG741" s="101"/>
      <c r="AH741" s="101"/>
      <c r="AI741" s="101"/>
      <c r="AJ741" s="101"/>
      <c r="AK741" s="101"/>
      <c r="AL741" s="101"/>
      <c r="AM741" s="101"/>
      <c r="AN741" s="101"/>
      <c r="AO741" s="101"/>
      <c r="AP741" s="101"/>
      <c r="AQ741" s="101"/>
      <c r="AR741" s="100"/>
      <c r="AS741" s="100"/>
      <c r="AT741" s="100"/>
      <c r="AU741" s="100"/>
      <c r="AV741" s="100"/>
      <c r="AW741" s="100"/>
      <c r="AX741" s="100"/>
      <c r="AY741" s="100"/>
      <c r="AZ741" s="100"/>
      <c r="BA741" s="100"/>
      <c r="BB741" s="100"/>
      <c r="BC741" s="100"/>
    </row>
    <row r="742" spans="17:55" x14ac:dyDescent="0.35">
      <c r="Q742" s="100"/>
      <c r="R742" s="100"/>
      <c r="S742" s="100"/>
      <c r="T742" s="100"/>
      <c r="U742" s="100"/>
      <c r="V742" s="100"/>
      <c r="W742" s="100"/>
      <c r="X742" s="100"/>
      <c r="Y742" s="100"/>
      <c r="Z742" s="100"/>
      <c r="AA742" s="100"/>
      <c r="AB742" s="100"/>
      <c r="AC742" s="100"/>
      <c r="AD742" s="100"/>
      <c r="AE742" s="100"/>
      <c r="AF742" s="101"/>
      <c r="AG742" s="101"/>
      <c r="AH742" s="101"/>
      <c r="AI742" s="101"/>
      <c r="AJ742" s="101"/>
      <c r="AK742" s="101"/>
      <c r="AL742" s="101"/>
      <c r="AM742" s="101"/>
      <c r="AN742" s="101"/>
      <c r="AO742" s="101"/>
      <c r="AP742" s="101"/>
      <c r="AQ742" s="101"/>
      <c r="AR742" s="100"/>
      <c r="AS742" s="100"/>
      <c r="AT742" s="100"/>
      <c r="AU742" s="100"/>
      <c r="AV742" s="100"/>
      <c r="AW742" s="100"/>
      <c r="AX742" s="100"/>
      <c r="AY742" s="100"/>
      <c r="AZ742" s="100"/>
      <c r="BA742" s="100"/>
      <c r="BB742" s="100"/>
      <c r="BC742" s="100"/>
    </row>
    <row r="743" spans="17:55" x14ac:dyDescent="0.35">
      <c r="Q743" s="100"/>
      <c r="R743" s="100"/>
      <c r="S743" s="100"/>
      <c r="T743" s="100"/>
      <c r="U743" s="100"/>
      <c r="V743" s="100"/>
      <c r="W743" s="100"/>
      <c r="X743" s="100"/>
      <c r="Y743" s="100"/>
      <c r="Z743" s="100"/>
      <c r="AA743" s="100"/>
      <c r="AB743" s="100"/>
      <c r="AC743" s="100"/>
      <c r="AD743" s="100"/>
      <c r="AE743" s="100"/>
      <c r="AF743" s="101"/>
      <c r="AG743" s="101"/>
      <c r="AH743" s="101"/>
      <c r="AI743" s="101"/>
      <c r="AJ743" s="101"/>
      <c r="AK743" s="101"/>
      <c r="AL743" s="101"/>
      <c r="AM743" s="101"/>
      <c r="AN743" s="101"/>
      <c r="AO743" s="101"/>
      <c r="AP743" s="101"/>
      <c r="AQ743" s="101"/>
      <c r="AR743" s="100"/>
      <c r="AS743" s="100"/>
      <c r="AT743" s="100"/>
      <c r="AU743" s="100"/>
      <c r="AV743" s="100"/>
      <c r="AW743" s="100"/>
      <c r="AX743" s="100"/>
      <c r="AY743" s="100"/>
      <c r="AZ743" s="100"/>
      <c r="BA743" s="100"/>
      <c r="BB743" s="100"/>
      <c r="BC743" s="100"/>
    </row>
    <row r="744" spans="17:55" x14ac:dyDescent="0.35">
      <c r="Q744" s="100"/>
      <c r="R744" s="100"/>
      <c r="S744" s="100"/>
      <c r="T744" s="100"/>
      <c r="U744" s="100"/>
      <c r="V744" s="100"/>
      <c r="W744" s="100"/>
      <c r="X744" s="100"/>
      <c r="Y744" s="100"/>
      <c r="Z744" s="100"/>
      <c r="AA744" s="100"/>
      <c r="AB744" s="100"/>
      <c r="AC744" s="100"/>
      <c r="AD744" s="100"/>
      <c r="AE744" s="100"/>
      <c r="AF744" s="101"/>
      <c r="AG744" s="101"/>
      <c r="AH744" s="101"/>
      <c r="AI744" s="101"/>
      <c r="AJ744" s="101"/>
      <c r="AK744" s="101"/>
      <c r="AL744" s="101"/>
      <c r="AM744" s="101"/>
      <c r="AN744" s="101"/>
      <c r="AO744" s="101"/>
      <c r="AP744" s="101"/>
      <c r="AQ744" s="101"/>
      <c r="AR744" s="100"/>
      <c r="AS744" s="100"/>
      <c r="AT744" s="100"/>
      <c r="AU744" s="100"/>
      <c r="AV744" s="100"/>
      <c r="AW744" s="100"/>
      <c r="AX744" s="100"/>
      <c r="AY744" s="100"/>
      <c r="AZ744" s="100"/>
      <c r="BA744" s="100"/>
      <c r="BB744" s="100"/>
      <c r="BC744" s="100"/>
    </row>
    <row r="745" spans="17:55" x14ac:dyDescent="0.35">
      <c r="Q745" s="100"/>
      <c r="R745" s="100"/>
      <c r="S745" s="100"/>
      <c r="T745" s="100"/>
      <c r="U745" s="100"/>
      <c r="V745" s="100"/>
      <c r="W745" s="100"/>
      <c r="X745" s="100"/>
      <c r="Y745" s="100"/>
      <c r="Z745" s="100"/>
      <c r="AA745" s="100"/>
      <c r="AB745" s="100"/>
      <c r="AC745" s="100"/>
      <c r="AD745" s="100"/>
      <c r="AE745" s="100"/>
      <c r="AF745" s="101"/>
      <c r="AG745" s="101"/>
      <c r="AH745" s="101"/>
      <c r="AI745" s="101"/>
      <c r="AJ745" s="101"/>
      <c r="AK745" s="101"/>
      <c r="AL745" s="101"/>
      <c r="AM745" s="101"/>
      <c r="AN745" s="101"/>
      <c r="AO745" s="101"/>
      <c r="AP745" s="101"/>
      <c r="AQ745" s="101"/>
      <c r="AR745" s="100"/>
      <c r="AS745" s="100"/>
      <c r="AT745" s="100"/>
      <c r="AU745" s="100"/>
      <c r="AV745" s="100"/>
      <c r="AW745" s="100"/>
      <c r="AX745" s="100"/>
      <c r="AY745" s="100"/>
      <c r="AZ745" s="100"/>
      <c r="BA745" s="100"/>
      <c r="BB745" s="100"/>
      <c r="BC745" s="100"/>
    </row>
    <row r="746" spans="17:55" x14ac:dyDescent="0.35">
      <c r="Q746" s="100"/>
      <c r="R746" s="100"/>
      <c r="S746" s="100"/>
      <c r="T746" s="100"/>
      <c r="U746" s="100"/>
      <c r="V746" s="100"/>
      <c r="W746" s="100"/>
      <c r="X746" s="100"/>
      <c r="Y746" s="100"/>
      <c r="Z746" s="100"/>
      <c r="AA746" s="100"/>
      <c r="AB746" s="100"/>
      <c r="AC746" s="100"/>
      <c r="AD746" s="100"/>
      <c r="AE746" s="100"/>
      <c r="AF746" s="101"/>
      <c r="AG746" s="101"/>
      <c r="AH746" s="101"/>
      <c r="AI746" s="101"/>
      <c r="AJ746" s="101"/>
      <c r="AK746" s="101"/>
      <c r="AL746" s="101"/>
      <c r="AM746" s="101"/>
      <c r="AN746" s="101"/>
      <c r="AO746" s="101"/>
      <c r="AP746" s="101"/>
      <c r="AQ746" s="101"/>
      <c r="AR746" s="100"/>
      <c r="AS746" s="100"/>
      <c r="AT746" s="100"/>
      <c r="AU746" s="100"/>
      <c r="AV746" s="100"/>
      <c r="AW746" s="100"/>
      <c r="AX746" s="100"/>
      <c r="AY746" s="100"/>
      <c r="AZ746" s="100"/>
      <c r="BA746" s="100"/>
      <c r="BB746" s="100"/>
      <c r="BC746" s="100"/>
    </row>
    <row r="747" spans="17:55" x14ac:dyDescent="0.35">
      <c r="Q747" s="100"/>
      <c r="R747" s="100"/>
      <c r="S747" s="100"/>
      <c r="T747" s="100"/>
      <c r="U747" s="100"/>
      <c r="V747" s="100"/>
      <c r="W747" s="100"/>
      <c r="X747" s="100"/>
      <c r="Y747" s="100"/>
      <c r="Z747" s="100"/>
      <c r="AA747" s="100"/>
      <c r="AB747" s="100"/>
      <c r="AC747" s="100"/>
      <c r="AD747" s="100"/>
      <c r="AE747" s="100"/>
      <c r="AF747" s="101"/>
      <c r="AG747" s="101"/>
      <c r="AH747" s="101"/>
      <c r="AI747" s="101"/>
      <c r="AJ747" s="101"/>
      <c r="AK747" s="101"/>
      <c r="AL747" s="101"/>
      <c r="AM747" s="101"/>
      <c r="AN747" s="101"/>
      <c r="AO747" s="101"/>
      <c r="AP747" s="101"/>
      <c r="AQ747" s="101"/>
      <c r="AR747" s="100"/>
      <c r="AS747" s="100"/>
      <c r="AT747" s="100"/>
      <c r="AU747" s="100"/>
      <c r="AV747" s="100"/>
      <c r="AW747" s="100"/>
      <c r="AX747" s="100"/>
      <c r="AY747" s="100"/>
      <c r="AZ747" s="100"/>
      <c r="BA747" s="100"/>
      <c r="BB747" s="100"/>
      <c r="BC747" s="100"/>
    </row>
    <row r="748" spans="17:55" x14ac:dyDescent="0.35">
      <c r="Q748" s="100"/>
      <c r="R748" s="100"/>
      <c r="S748" s="100"/>
      <c r="T748" s="100"/>
      <c r="U748" s="100"/>
      <c r="V748" s="100"/>
      <c r="W748" s="100"/>
      <c r="X748" s="100"/>
      <c r="Y748" s="100"/>
      <c r="Z748" s="100"/>
      <c r="AA748" s="100"/>
      <c r="AB748" s="100"/>
      <c r="AC748" s="100"/>
      <c r="AD748" s="100"/>
      <c r="AE748" s="100"/>
      <c r="AF748" s="101"/>
      <c r="AG748" s="101"/>
      <c r="AH748" s="101"/>
      <c r="AI748" s="101"/>
      <c r="AJ748" s="101"/>
      <c r="AK748" s="101"/>
      <c r="AL748" s="101"/>
      <c r="AM748" s="101"/>
      <c r="AN748" s="101"/>
      <c r="AO748" s="101"/>
      <c r="AP748" s="101"/>
      <c r="AQ748" s="101"/>
      <c r="AR748" s="100"/>
      <c r="AS748" s="100"/>
      <c r="AT748" s="100"/>
      <c r="AU748" s="100"/>
      <c r="AV748" s="100"/>
      <c r="AW748" s="100"/>
      <c r="AX748" s="100"/>
      <c r="AY748" s="100"/>
      <c r="AZ748" s="100"/>
      <c r="BA748" s="100"/>
      <c r="BB748" s="100"/>
      <c r="BC748" s="100"/>
    </row>
    <row r="749" spans="17:55" x14ac:dyDescent="0.35">
      <c r="Q749" s="100"/>
      <c r="R749" s="100"/>
      <c r="S749" s="100"/>
      <c r="T749" s="100"/>
      <c r="U749" s="100"/>
      <c r="V749" s="100"/>
      <c r="W749" s="100"/>
      <c r="X749" s="100"/>
      <c r="Y749" s="100"/>
      <c r="Z749" s="100"/>
      <c r="AA749" s="100"/>
      <c r="AB749" s="100"/>
      <c r="AC749" s="100"/>
      <c r="AD749" s="100"/>
      <c r="AE749" s="100"/>
      <c r="AF749" s="101"/>
      <c r="AG749" s="101"/>
      <c r="AH749" s="101"/>
      <c r="AI749" s="101"/>
      <c r="AJ749" s="101"/>
      <c r="AK749" s="101"/>
      <c r="AL749" s="101"/>
      <c r="AM749" s="101"/>
      <c r="AN749" s="101"/>
      <c r="AO749" s="101"/>
      <c r="AP749" s="101"/>
      <c r="AQ749" s="101"/>
      <c r="AR749" s="100"/>
      <c r="AS749" s="100"/>
      <c r="AT749" s="100"/>
      <c r="AU749" s="100"/>
      <c r="AV749" s="100"/>
      <c r="AW749" s="100"/>
      <c r="AX749" s="100"/>
      <c r="AY749" s="100"/>
      <c r="AZ749" s="100"/>
      <c r="BA749" s="100"/>
      <c r="BB749" s="100"/>
      <c r="BC749" s="100"/>
    </row>
    <row r="750" spans="17:55" x14ac:dyDescent="0.35">
      <c r="Q750" s="100"/>
      <c r="R750" s="100"/>
      <c r="S750" s="100"/>
      <c r="T750" s="100"/>
      <c r="U750" s="100"/>
      <c r="V750" s="100"/>
      <c r="W750" s="100"/>
      <c r="X750" s="100"/>
      <c r="Y750" s="100"/>
      <c r="Z750" s="100"/>
      <c r="AA750" s="100"/>
      <c r="AB750" s="100"/>
      <c r="AC750" s="100"/>
      <c r="AD750" s="100"/>
      <c r="AE750" s="100"/>
      <c r="AF750" s="101"/>
      <c r="AG750" s="101"/>
      <c r="AH750" s="101"/>
      <c r="AI750" s="101"/>
      <c r="AJ750" s="101"/>
      <c r="AK750" s="101"/>
      <c r="AL750" s="101"/>
      <c r="AM750" s="101"/>
      <c r="AN750" s="101"/>
      <c r="AO750" s="101"/>
      <c r="AP750" s="101"/>
      <c r="AQ750" s="101"/>
      <c r="AR750" s="100"/>
      <c r="AS750" s="100"/>
      <c r="AT750" s="100"/>
      <c r="AU750" s="100"/>
      <c r="AV750" s="100"/>
      <c r="AW750" s="100"/>
      <c r="AX750" s="100"/>
      <c r="AY750" s="100"/>
      <c r="AZ750" s="100"/>
      <c r="BA750" s="100"/>
      <c r="BB750" s="100"/>
      <c r="BC750" s="100"/>
    </row>
    <row r="751" spans="17:55" x14ac:dyDescent="0.35">
      <c r="Q751" s="100"/>
      <c r="R751" s="100"/>
      <c r="S751" s="100"/>
      <c r="T751" s="100"/>
      <c r="U751" s="100"/>
      <c r="V751" s="100"/>
      <c r="W751" s="100"/>
      <c r="X751" s="100"/>
      <c r="Y751" s="100"/>
      <c r="Z751" s="100"/>
      <c r="AA751" s="100"/>
      <c r="AB751" s="100"/>
      <c r="AC751" s="100"/>
      <c r="AD751" s="100"/>
      <c r="AE751" s="100"/>
      <c r="AF751" s="101"/>
      <c r="AG751" s="101"/>
      <c r="AH751" s="101"/>
      <c r="AI751" s="101"/>
      <c r="AJ751" s="101"/>
      <c r="AK751" s="101"/>
      <c r="AL751" s="101"/>
      <c r="AM751" s="101"/>
      <c r="AN751" s="101"/>
      <c r="AO751" s="101"/>
      <c r="AP751" s="101"/>
      <c r="AQ751" s="101"/>
      <c r="AR751" s="100"/>
      <c r="AS751" s="100"/>
      <c r="AT751" s="100"/>
      <c r="AU751" s="100"/>
      <c r="AV751" s="100"/>
      <c r="AW751" s="100"/>
      <c r="AX751" s="100"/>
      <c r="AY751" s="100"/>
      <c r="AZ751" s="100"/>
      <c r="BA751" s="100"/>
      <c r="BB751" s="100"/>
      <c r="BC751" s="100"/>
    </row>
    <row r="752" spans="17:55" x14ac:dyDescent="0.35">
      <c r="Q752" s="100"/>
      <c r="R752" s="100"/>
      <c r="S752" s="100"/>
      <c r="T752" s="100"/>
      <c r="U752" s="100"/>
      <c r="V752" s="100"/>
      <c r="W752" s="100"/>
      <c r="X752" s="100"/>
      <c r="Y752" s="100"/>
      <c r="Z752" s="100"/>
      <c r="AA752" s="100"/>
      <c r="AB752" s="100"/>
      <c r="AC752" s="100"/>
      <c r="AD752" s="100"/>
      <c r="AE752" s="100"/>
      <c r="AF752" s="101"/>
      <c r="AG752" s="101"/>
      <c r="AH752" s="101"/>
      <c r="AI752" s="101"/>
      <c r="AJ752" s="101"/>
      <c r="AK752" s="101"/>
      <c r="AL752" s="101"/>
      <c r="AM752" s="101"/>
      <c r="AN752" s="101"/>
      <c r="AO752" s="101"/>
      <c r="AP752" s="101"/>
      <c r="AQ752" s="101"/>
      <c r="AR752" s="100"/>
      <c r="AS752" s="100"/>
      <c r="AT752" s="100"/>
      <c r="AU752" s="100"/>
      <c r="AV752" s="100"/>
      <c r="AW752" s="100"/>
      <c r="AX752" s="100"/>
      <c r="AY752" s="100"/>
      <c r="AZ752" s="100"/>
      <c r="BA752" s="100"/>
      <c r="BB752" s="100"/>
      <c r="BC752" s="100"/>
    </row>
    <row r="753" spans="17:55" x14ac:dyDescent="0.35">
      <c r="Q753" s="100"/>
      <c r="R753" s="100"/>
      <c r="S753" s="100"/>
      <c r="T753" s="100"/>
      <c r="U753" s="100"/>
      <c r="V753" s="100"/>
      <c r="W753" s="100"/>
      <c r="X753" s="100"/>
      <c r="Y753" s="100"/>
      <c r="Z753" s="100"/>
      <c r="AA753" s="100"/>
      <c r="AB753" s="100"/>
      <c r="AC753" s="100"/>
      <c r="AD753" s="100"/>
      <c r="AE753" s="100"/>
      <c r="AF753" s="101"/>
      <c r="AG753" s="101"/>
      <c r="AH753" s="101"/>
      <c r="AI753" s="101"/>
      <c r="AJ753" s="101"/>
      <c r="AK753" s="101"/>
      <c r="AL753" s="101"/>
      <c r="AM753" s="101"/>
      <c r="AN753" s="101"/>
      <c r="AO753" s="101"/>
      <c r="AP753" s="101"/>
      <c r="AQ753" s="101"/>
      <c r="AR753" s="100"/>
      <c r="AS753" s="100"/>
      <c r="AT753" s="100"/>
      <c r="AU753" s="100"/>
      <c r="AV753" s="100"/>
      <c r="AW753" s="100"/>
      <c r="AX753" s="100"/>
      <c r="AY753" s="100"/>
      <c r="AZ753" s="100"/>
      <c r="BA753" s="100"/>
      <c r="BB753" s="100"/>
      <c r="BC753" s="100"/>
    </row>
    <row r="754" spans="17:55" x14ac:dyDescent="0.35">
      <c r="Q754" s="100"/>
      <c r="R754" s="100"/>
      <c r="S754" s="100"/>
      <c r="T754" s="100"/>
      <c r="U754" s="100"/>
      <c r="V754" s="100"/>
      <c r="W754" s="100"/>
      <c r="X754" s="100"/>
      <c r="Y754" s="100"/>
      <c r="Z754" s="100"/>
      <c r="AA754" s="100"/>
      <c r="AB754" s="100"/>
      <c r="AC754" s="100"/>
      <c r="AD754" s="100"/>
      <c r="AE754" s="100"/>
      <c r="AF754" s="101"/>
      <c r="AG754" s="101"/>
      <c r="AH754" s="101"/>
      <c r="AI754" s="101"/>
      <c r="AJ754" s="101"/>
      <c r="AK754" s="101"/>
      <c r="AL754" s="101"/>
      <c r="AM754" s="101"/>
      <c r="AN754" s="101"/>
      <c r="AO754" s="101"/>
      <c r="AP754" s="101"/>
      <c r="AQ754" s="101"/>
      <c r="AR754" s="100"/>
      <c r="AS754" s="100"/>
      <c r="AT754" s="100"/>
      <c r="AU754" s="100"/>
      <c r="AV754" s="100"/>
      <c r="AW754" s="100"/>
      <c r="AX754" s="100"/>
      <c r="AY754" s="100"/>
      <c r="AZ754" s="100"/>
      <c r="BA754" s="100"/>
      <c r="BB754" s="100"/>
      <c r="BC754" s="100"/>
    </row>
    <row r="755" spans="17:55" x14ac:dyDescent="0.35">
      <c r="Q755" s="100"/>
      <c r="R755" s="100"/>
      <c r="S755" s="100"/>
      <c r="T755" s="100"/>
      <c r="U755" s="100"/>
      <c r="V755" s="100"/>
      <c r="W755" s="100"/>
      <c r="X755" s="100"/>
      <c r="Y755" s="100"/>
      <c r="Z755" s="100"/>
      <c r="AA755" s="100"/>
      <c r="AB755" s="100"/>
      <c r="AC755" s="100"/>
      <c r="AD755" s="100"/>
      <c r="AE755" s="100"/>
      <c r="AF755" s="101"/>
      <c r="AG755" s="101"/>
      <c r="AH755" s="101"/>
      <c r="AI755" s="101"/>
      <c r="AJ755" s="101"/>
      <c r="AK755" s="101"/>
      <c r="AL755" s="101"/>
      <c r="AM755" s="101"/>
      <c r="AN755" s="101"/>
      <c r="AO755" s="101"/>
      <c r="AP755" s="101"/>
      <c r="AQ755" s="101"/>
      <c r="AR755" s="100"/>
      <c r="AS755" s="100"/>
      <c r="AT755" s="100"/>
      <c r="AU755" s="100"/>
      <c r="AV755" s="100"/>
      <c r="AW755" s="100"/>
      <c r="AX755" s="100"/>
      <c r="AY755" s="100"/>
      <c r="AZ755" s="100"/>
      <c r="BA755" s="100"/>
      <c r="BB755" s="100"/>
      <c r="BC755" s="100"/>
    </row>
    <row r="756" spans="17:55" x14ac:dyDescent="0.35">
      <c r="Q756" s="100"/>
      <c r="R756" s="100"/>
      <c r="S756" s="100"/>
      <c r="T756" s="100"/>
      <c r="U756" s="100"/>
      <c r="V756" s="100"/>
      <c r="W756" s="100"/>
      <c r="X756" s="100"/>
      <c r="Y756" s="100"/>
      <c r="Z756" s="100"/>
      <c r="AA756" s="100"/>
      <c r="AB756" s="100"/>
      <c r="AC756" s="100"/>
      <c r="AD756" s="100"/>
      <c r="AE756" s="100"/>
      <c r="AF756" s="101"/>
      <c r="AG756" s="101"/>
      <c r="AH756" s="101"/>
      <c r="AI756" s="101"/>
      <c r="AJ756" s="101"/>
      <c r="AK756" s="101"/>
      <c r="AL756" s="101"/>
      <c r="AM756" s="101"/>
      <c r="AN756" s="101"/>
      <c r="AO756" s="101"/>
      <c r="AP756" s="101"/>
      <c r="AQ756" s="101"/>
      <c r="AR756" s="100"/>
      <c r="AS756" s="100"/>
      <c r="AT756" s="100"/>
      <c r="AU756" s="100"/>
      <c r="AV756" s="100"/>
      <c r="AW756" s="100"/>
      <c r="AX756" s="100"/>
      <c r="AY756" s="100"/>
      <c r="AZ756" s="100"/>
      <c r="BA756" s="100"/>
      <c r="BB756" s="100"/>
      <c r="BC756" s="100"/>
    </row>
    <row r="757" spans="17:55" x14ac:dyDescent="0.35">
      <c r="Q757" s="100"/>
      <c r="R757" s="100"/>
      <c r="S757" s="100"/>
      <c r="T757" s="100"/>
      <c r="U757" s="100"/>
      <c r="V757" s="100"/>
      <c r="W757" s="100"/>
      <c r="X757" s="100"/>
      <c r="Y757" s="100"/>
      <c r="Z757" s="100"/>
      <c r="AA757" s="100"/>
      <c r="AB757" s="100"/>
      <c r="AC757" s="100"/>
      <c r="AD757" s="100"/>
      <c r="AE757" s="100"/>
      <c r="AF757" s="101"/>
      <c r="AG757" s="101"/>
      <c r="AH757" s="101"/>
      <c r="AI757" s="101"/>
      <c r="AJ757" s="101"/>
      <c r="AK757" s="101"/>
      <c r="AL757" s="101"/>
      <c r="AM757" s="101"/>
      <c r="AN757" s="101"/>
      <c r="AO757" s="101"/>
      <c r="AP757" s="101"/>
      <c r="AQ757" s="101"/>
      <c r="AR757" s="100"/>
      <c r="AS757" s="100"/>
      <c r="AT757" s="100"/>
      <c r="AU757" s="100"/>
      <c r="AV757" s="100"/>
      <c r="AW757" s="100"/>
      <c r="AX757" s="100"/>
      <c r="AY757" s="100"/>
      <c r="AZ757" s="100"/>
      <c r="BA757" s="100"/>
      <c r="BB757" s="100"/>
      <c r="BC757" s="100"/>
    </row>
    <row r="758" spans="17:55" x14ac:dyDescent="0.35">
      <c r="Q758" s="100"/>
      <c r="R758" s="100"/>
      <c r="S758" s="100"/>
      <c r="T758" s="100"/>
      <c r="U758" s="100"/>
      <c r="V758" s="100"/>
      <c r="W758" s="100"/>
      <c r="X758" s="100"/>
      <c r="Y758" s="100"/>
      <c r="Z758" s="100"/>
      <c r="AA758" s="100"/>
      <c r="AB758" s="100"/>
      <c r="AC758" s="100"/>
      <c r="AD758" s="100"/>
      <c r="AE758" s="100"/>
      <c r="AF758" s="101"/>
      <c r="AG758" s="101"/>
      <c r="AH758" s="101"/>
      <c r="AI758" s="101"/>
      <c r="AJ758" s="101"/>
      <c r="AK758" s="101"/>
      <c r="AL758" s="101"/>
      <c r="AM758" s="101"/>
      <c r="AN758" s="101"/>
      <c r="AO758" s="101"/>
      <c r="AP758" s="101"/>
      <c r="AQ758" s="101"/>
      <c r="AR758" s="100"/>
      <c r="AS758" s="100"/>
      <c r="AT758" s="100"/>
      <c r="AU758" s="100"/>
      <c r="AV758" s="100"/>
      <c r="AW758" s="100"/>
      <c r="AX758" s="100"/>
      <c r="AY758" s="100"/>
      <c r="AZ758" s="100"/>
      <c r="BA758" s="100"/>
      <c r="BB758" s="100"/>
      <c r="BC758" s="100"/>
    </row>
    <row r="759" spans="17:55" x14ac:dyDescent="0.35">
      <c r="Q759" s="100"/>
      <c r="R759" s="100"/>
      <c r="S759" s="100"/>
      <c r="T759" s="100"/>
      <c r="U759" s="100"/>
      <c r="V759" s="100"/>
      <c r="W759" s="100"/>
      <c r="X759" s="100"/>
      <c r="Y759" s="100"/>
      <c r="Z759" s="100"/>
      <c r="AA759" s="100"/>
      <c r="AB759" s="100"/>
      <c r="AC759" s="100"/>
      <c r="AD759" s="100"/>
      <c r="AE759" s="100"/>
      <c r="AF759" s="101"/>
      <c r="AG759" s="101"/>
      <c r="AH759" s="101"/>
      <c r="AI759" s="101"/>
      <c r="AJ759" s="101"/>
      <c r="AK759" s="101"/>
      <c r="AL759" s="101"/>
      <c r="AM759" s="101"/>
      <c r="AN759" s="101"/>
      <c r="AO759" s="101"/>
      <c r="AP759" s="101"/>
      <c r="AQ759" s="101"/>
      <c r="AR759" s="100"/>
      <c r="AS759" s="100"/>
      <c r="AT759" s="100"/>
      <c r="AU759" s="100"/>
      <c r="AV759" s="100"/>
      <c r="AW759" s="100"/>
      <c r="AX759" s="100"/>
      <c r="AY759" s="100"/>
      <c r="AZ759" s="100"/>
      <c r="BA759" s="100"/>
      <c r="BB759" s="100"/>
      <c r="BC759" s="100"/>
    </row>
    <row r="760" spans="17:55" x14ac:dyDescent="0.35">
      <c r="Q760" s="100"/>
      <c r="R760" s="100"/>
      <c r="S760" s="100"/>
      <c r="T760" s="100"/>
      <c r="U760" s="100"/>
      <c r="V760" s="100"/>
      <c r="W760" s="100"/>
      <c r="X760" s="100"/>
      <c r="Y760" s="100"/>
      <c r="Z760" s="100"/>
      <c r="AA760" s="100"/>
      <c r="AB760" s="100"/>
      <c r="AC760" s="100"/>
      <c r="AD760" s="100"/>
      <c r="AE760" s="100"/>
      <c r="AF760" s="101"/>
      <c r="AG760" s="101"/>
      <c r="AH760" s="101"/>
      <c r="AI760" s="101"/>
      <c r="AJ760" s="101"/>
      <c r="AK760" s="101"/>
      <c r="AL760" s="101"/>
      <c r="AM760" s="101"/>
      <c r="AN760" s="101"/>
      <c r="AO760" s="101"/>
      <c r="AP760" s="101"/>
      <c r="AQ760" s="101"/>
      <c r="AR760" s="100"/>
      <c r="AS760" s="100"/>
      <c r="AT760" s="100"/>
      <c r="AU760" s="100"/>
      <c r="AV760" s="100"/>
      <c r="AW760" s="100"/>
      <c r="AX760" s="100"/>
      <c r="AY760" s="100"/>
      <c r="AZ760" s="100"/>
      <c r="BA760" s="100"/>
      <c r="BB760" s="100"/>
      <c r="BC760" s="100"/>
    </row>
    <row r="761" spans="17:55" x14ac:dyDescent="0.35">
      <c r="Q761" s="100"/>
      <c r="R761" s="100"/>
      <c r="S761" s="100"/>
      <c r="T761" s="100"/>
      <c r="U761" s="100"/>
      <c r="V761" s="100"/>
      <c r="W761" s="100"/>
      <c r="X761" s="100"/>
      <c r="Y761" s="100"/>
      <c r="Z761" s="100"/>
      <c r="AA761" s="100"/>
      <c r="AB761" s="100"/>
      <c r="AC761" s="100"/>
      <c r="AD761" s="100"/>
      <c r="AE761" s="100"/>
      <c r="AF761" s="101"/>
      <c r="AG761" s="101"/>
      <c r="AH761" s="101"/>
      <c r="AI761" s="101"/>
      <c r="AJ761" s="101"/>
      <c r="AK761" s="101"/>
      <c r="AL761" s="101"/>
      <c r="AM761" s="101"/>
      <c r="AN761" s="101"/>
      <c r="AO761" s="101"/>
      <c r="AP761" s="101"/>
      <c r="AQ761" s="101"/>
      <c r="AR761" s="100"/>
      <c r="AS761" s="100"/>
      <c r="AT761" s="100"/>
      <c r="AU761" s="100"/>
      <c r="AV761" s="100"/>
      <c r="AW761" s="100"/>
      <c r="AX761" s="100"/>
      <c r="AY761" s="100"/>
      <c r="AZ761" s="100"/>
      <c r="BA761" s="100"/>
      <c r="BB761" s="100"/>
      <c r="BC761" s="100"/>
    </row>
    <row r="762" spans="17:55" x14ac:dyDescent="0.35">
      <c r="Q762" s="100"/>
      <c r="R762" s="100"/>
      <c r="S762" s="100"/>
      <c r="T762" s="100"/>
      <c r="U762" s="100"/>
      <c r="V762" s="100"/>
      <c r="W762" s="100"/>
      <c r="X762" s="100"/>
      <c r="Y762" s="100"/>
      <c r="Z762" s="100"/>
      <c r="AA762" s="100"/>
      <c r="AB762" s="100"/>
      <c r="AC762" s="100"/>
      <c r="AD762" s="100"/>
      <c r="AE762" s="100"/>
      <c r="AF762" s="101"/>
      <c r="AG762" s="101"/>
      <c r="AH762" s="101"/>
      <c r="AI762" s="101"/>
      <c r="AJ762" s="101"/>
      <c r="AK762" s="101"/>
      <c r="AL762" s="101"/>
      <c r="AM762" s="101"/>
      <c r="AN762" s="101"/>
      <c r="AO762" s="101"/>
      <c r="AP762" s="101"/>
      <c r="AQ762" s="101"/>
      <c r="AR762" s="100"/>
      <c r="AS762" s="100"/>
      <c r="AT762" s="100"/>
      <c r="AU762" s="100"/>
      <c r="AV762" s="100"/>
      <c r="AW762" s="100"/>
      <c r="AX762" s="100"/>
      <c r="AY762" s="100"/>
      <c r="AZ762" s="100"/>
      <c r="BA762" s="100"/>
      <c r="BB762" s="100"/>
      <c r="BC762" s="100"/>
    </row>
    <row r="763" spans="17:55" x14ac:dyDescent="0.35">
      <c r="Q763" s="100"/>
      <c r="R763" s="100"/>
      <c r="S763" s="100"/>
      <c r="T763" s="100"/>
      <c r="U763" s="100"/>
      <c r="V763" s="100"/>
      <c r="W763" s="100"/>
      <c r="X763" s="100"/>
      <c r="Y763" s="100"/>
      <c r="Z763" s="100"/>
      <c r="AA763" s="100"/>
      <c r="AB763" s="100"/>
      <c r="AC763" s="100"/>
      <c r="AD763" s="100"/>
      <c r="AE763" s="100"/>
      <c r="AF763" s="101"/>
      <c r="AG763" s="101"/>
      <c r="AH763" s="101"/>
      <c r="AI763" s="101"/>
      <c r="AJ763" s="101"/>
      <c r="AK763" s="101"/>
      <c r="AL763" s="101"/>
      <c r="AM763" s="101"/>
      <c r="AN763" s="101"/>
      <c r="AO763" s="101"/>
      <c r="AP763" s="101"/>
      <c r="AQ763" s="101"/>
      <c r="AR763" s="100"/>
      <c r="AS763" s="100"/>
      <c r="AT763" s="100"/>
      <c r="AU763" s="100"/>
      <c r="AV763" s="100"/>
      <c r="AW763" s="100"/>
      <c r="AX763" s="100"/>
      <c r="AY763" s="100"/>
      <c r="AZ763" s="100"/>
      <c r="BA763" s="100"/>
      <c r="BB763" s="100"/>
      <c r="BC763" s="100"/>
    </row>
    <row r="764" spans="17:55" x14ac:dyDescent="0.35">
      <c r="Q764" s="100"/>
      <c r="R764" s="100"/>
      <c r="S764" s="100"/>
      <c r="T764" s="100"/>
      <c r="U764" s="100"/>
      <c r="V764" s="100"/>
      <c r="W764" s="100"/>
      <c r="X764" s="100"/>
      <c r="Y764" s="100"/>
      <c r="Z764" s="100"/>
      <c r="AA764" s="100"/>
      <c r="AB764" s="100"/>
      <c r="AC764" s="100"/>
      <c r="AD764" s="100"/>
      <c r="AE764" s="100"/>
      <c r="AF764" s="101"/>
      <c r="AG764" s="101"/>
      <c r="AH764" s="101"/>
      <c r="AI764" s="101"/>
      <c r="AJ764" s="101"/>
      <c r="AK764" s="101"/>
      <c r="AL764" s="101"/>
      <c r="AM764" s="101"/>
      <c r="AN764" s="101"/>
      <c r="AO764" s="101"/>
      <c r="AP764" s="101"/>
      <c r="AQ764" s="101"/>
      <c r="AR764" s="100"/>
      <c r="AS764" s="100"/>
      <c r="AT764" s="100"/>
      <c r="AU764" s="100"/>
      <c r="AV764" s="100"/>
      <c r="AW764" s="100"/>
      <c r="AX764" s="100"/>
      <c r="AY764" s="100"/>
      <c r="AZ764" s="100"/>
      <c r="BA764" s="100"/>
      <c r="BB764" s="100"/>
      <c r="BC764" s="100"/>
    </row>
    <row r="765" spans="17:55" x14ac:dyDescent="0.35">
      <c r="Q765" s="100"/>
      <c r="R765" s="100"/>
      <c r="S765" s="100"/>
      <c r="T765" s="100"/>
      <c r="U765" s="100"/>
      <c r="V765" s="100"/>
      <c r="W765" s="100"/>
      <c r="X765" s="100"/>
      <c r="Y765" s="100"/>
      <c r="Z765" s="100"/>
      <c r="AA765" s="100"/>
      <c r="AB765" s="100"/>
      <c r="AC765" s="100"/>
      <c r="AD765" s="100"/>
      <c r="AE765" s="100"/>
      <c r="AF765" s="101"/>
      <c r="AG765" s="101"/>
      <c r="AH765" s="101"/>
      <c r="AI765" s="101"/>
      <c r="AJ765" s="101"/>
      <c r="AK765" s="101"/>
      <c r="AL765" s="101"/>
      <c r="AM765" s="101"/>
      <c r="AN765" s="101"/>
      <c r="AO765" s="101"/>
      <c r="AP765" s="101"/>
      <c r="AQ765" s="101"/>
      <c r="AR765" s="100"/>
      <c r="AS765" s="100"/>
      <c r="AT765" s="100"/>
      <c r="AU765" s="100"/>
      <c r="AV765" s="100"/>
      <c r="AW765" s="100"/>
      <c r="AX765" s="100"/>
      <c r="AY765" s="100"/>
      <c r="AZ765" s="100"/>
      <c r="BA765" s="100"/>
      <c r="BB765" s="100"/>
      <c r="BC765" s="100"/>
    </row>
    <row r="766" spans="17:55" x14ac:dyDescent="0.35">
      <c r="Q766" s="100"/>
      <c r="R766" s="100"/>
      <c r="S766" s="100"/>
      <c r="T766" s="100"/>
      <c r="U766" s="100"/>
      <c r="V766" s="100"/>
      <c r="W766" s="100"/>
      <c r="X766" s="100"/>
      <c r="Y766" s="100"/>
      <c r="Z766" s="100"/>
      <c r="AA766" s="100"/>
      <c r="AB766" s="100"/>
      <c r="AC766" s="100"/>
      <c r="AD766" s="100"/>
      <c r="AE766" s="100"/>
      <c r="AF766" s="101"/>
      <c r="AG766" s="101"/>
      <c r="AH766" s="101"/>
      <c r="AI766" s="101"/>
      <c r="AJ766" s="101"/>
      <c r="AK766" s="101"/>
      <c r="AL766" s="101"/>
      <c r="AM766" s="101"/>
      <c r="AN766" s="101"/>
      <c r="AO766" s="101"/>
      <c r="AP766" s="101"/>
      <c r="AQ766" s="101"/>
      <c r="AR766" s="100"/>
      <c r="AS766" s="100"/>
      <c r="AT766" s="100"/>
      <c r="AU766" s="100"/>
      <c r="AV766" s="100"/>
      <c r="AW766" s="100"/>
      <c r="AX766" s="100"/>
      <c r="AY766" s="100"/>
      <c r="AZ766" s="100"/>
      <c r="BA766" s="100"/>
      <c r="BB766" s="100"/>
      <c r="BC766" s="100"/>
    </row>
    <row r="767" spans="17:55" x14ac:dyDescent="0.35">
      <c r="Q767" s="100"/>
      <c r="R767" s="100"/>
      <c r="S767" s="100"/>
      <c r="T767" s="100"/>
      <c r="U767" s="100"/>
      <c r="V767" s="100"/>
      <c r="W767" s="100"/>
      <c r="X767" s="100"/>
      <c r="Y767" s="100"/>
      <c r="Z767" s="100"/>
      <c r="AA767" s="100"/>
      <c r="AB767" s="100"/>
      <c r="AC767" s="100"/>
      <c r="AD767" s="100"/>
      <c r="AE767" s="100"/>
      <c r="AF767" s="101"/>
      <c r="AG767" s="101"/>
      <c r="AH767" s="101"/>
      <c r="AI767" s="101"/>
      <c r="AJ767" s="101"/>
      <c r="AK767" s="101"/>
      <c r="AL767" s="101"/>
      <c r="AM767" s="101"/>
      <c r="AN767" s="101"/>
      <c r="AO767" s="101"/>
      <c r="AP767" s="101"/>
      <c r="AQ767" s="101"/>
      <c r="AR767" s="100"/>
      <c r="AS767" s="100"/>
      <c r="AT767" s="100"/>
      <c r="AU767" s="100"/>
      <c r="AV767" s="100"/>
      <c r="AW767" s="100"/>
      <c r="AX767" s="100"/>
      <c r="AY767" s="100"/>
      <c r="AZ767" s="100"/>
      <c r="BA767" s="100"/>
      <c r="BB767" s="100"/>
      <c r="BC767" s="100"/>
    </row>
    <row r="768" spans="17:55" x14ac:dyDescent="0.35">
      <c r="Q768" s="100"/>
      <c r="R768" s="100"/>
      <c r="S768" s="100"/>
      <c r="T768" s="100"/>
      <c r="U768" s="100"/>
      <c r="V768" s="100"/>
      <c r="W768" s="100"/>
      <c r="X768" s="100"/>
      <c r="Y768" s="100"/>
      <c r="Z768" s="100"/>
      <c r="AA768" s="100"/>
      <c r="AB768" s="100"/>
      <c r="AC768" s="100"/>
      <c r="AD768" s="100"/>
      <c r="AE768" s="100"/>
      <c r="AF768" s="101"/>
      <c r="AG768" s="101"/>
      <c r="AH768" s="101"/>
      <c r="AI768" s="101"/>
      <c r="AJ768" s="101"/>
      <c r="AK768" s="101"/>
      <c r="AL768" s="101"/>
      <c r="AM768" s="101"/>
      <c r="AN768" s="101"/>
      <c r="AO768" s="101"/>
      <c r="AP768" s="101"/>
      <c r="AQ768" s="101"/>
      <c r="AR768" s="100"/>
      <c r="AS768" s="100"/>
      <c r="AT768" s="100"/>
      <c r="AU768" s="100"/>
      <c r="AV768" s="100"/>
      <c r="AW768" s="100"/>
      <c r="AX768" s="100"/>
      <c r="AY768" s="100"/>
      <c r="AZ768" s="100"/>
      <c r="BA768" s="100"/>
      <c r="BB768" s="100"/>
      <c r="BC768" s="100"/>
    </row>
    <row r="769" spans="17:55" x14ac:dyDescent="0.35">
      <c r="Q769" s="100"/>
      <c r="R769" s="100"/>
      <c r="S769" s="100"/>
      <c r="T769" s="100"/>
      <c r="U769" s="100"/>
      <c r="V769" s="100"/>
      <c r="W769" s="100"/>
      <c r="X769" s="100"/>
      <c r="Y769" s="100"/>
      <c r="Z769" s="100"/>
      <c r="AA769" s="100"/>
      <c r="AB769" s="100"/>
      <c r="AC769" s="100"/>
      <c r="AD769" s="100"/>
      <c r="AE769" s="100"/>
      <c r="AF769" s="101"/>
      <c r="AG769" s="101"/>
      <c r="AH769" s="101"/>
      <c r="AI769" s="101"/>
      <c r="AJ769" s="101"/>
      <c r="AK769" s="101"/>
      <c r="AL769" s="101"/>
      <c r="AM769" s="101"/>
      <c r="AN769" s="101"/>
      <c r="AO769" s="101"/>
      <c r="AP769" s="101"/>
      <c r="AQ769" s="101"/>
      <c r="AR769" s="100"/>
      <c r="AS769" s="100"/>
      <c r="AT769" s="100"/>
      <c r="AU769" s="100"/>
      <c r="AV769" s="100"/>
      <c r="AW769" s="100"/>
      <c r="AX769" s="100"/>
      <c r="AY769" s="100"/>
      <c r="AZ769" s="100"/>
      <c r="BA769" s="100"/>
      <c r="BB769" s="100"/>
      <c r="BC769" s="100"/>
    </row>
    <row r="770" spans="17:55" x14ac:dyDescent="0.35">
      <c r="Q770" s="100"/>
      <c r="R770" s="100"/>
      <c r="S770" s="100"/>
      <c r="T770" s="100"/>
      <c r="U770" s="100"/>
      <c r="V770" s="100"/>
      <c r="W770" s="100"/>
      <c r="X770" s="100"/>
      <c r="Y770" s="100"/>
      <c r="Z770" s="100"/>
      <c r="AA770" s="100"/>
      <c r="AB770" s="100"/>
      <c r="AC770" s="100"/>
      <c r="AD770" s="100"/>
      <c r="AE770" s="100"/>
      <c r="AF770" s="101"/>
      <c r="AG770" s="101"/>
      <c r="AH770" s="101"/>
      <c r="AI770" s="101"/>
      <c r="AJ770" s="101"/>
      <c r="AK770" s="101"/>
      <c r="AL770" s="101"/>
      <c r="AM770" s="101"/>
      <c r="AN770" s="101"/>
      <c r="AO770" s="101"/>
      <c r="AP770" s="101"/>
      <c r="AQ770" s="101"/>
      <c r="AR770" s="100"/>
      <c r="AS770" s="100"/>
      <c r="AT770" s="100"/>
      <c r="AU770" s="100"/>
      <c r="AV770" s="100"/>
      <c r="AW770" s="100"/>
      <c r="AX770" s="100"/>
      <c r="AY770" s="100"/>
      <c r="AZ770" s="100"/>
      <c r="BA770" s="100"/>
      <c r="BB770" s="100"/>
      <c r="BC770" s="100"/>
    </row>
    <row r="771" spans="17:55" x14ac:dyDescent="0.35">
      <c r="Q771" s="100"/>
      <c r="R771" s="100"/>
      <c r="S771" s="100"/>
      <c r="T771" s="100"/>
      <c r="U771" s="100"/>
      <c r="V771" s="100"/>
      <c r="W771" s="100"/>
      <c r="X771" s="100"/>
      <c r="Y771" s="100"/>
      <c r="Z771" s="100"/>
      <c r="AA771" s="100"/>
      <c r="AB771" s="100"/>
      <c r="AC771" s="100"/>
      <c r="AD771" s="100"/>
      <c r="AE771" s="100"/>
      <c r="AF771" s="101"/>
      <c r="AG771" s="101"/>
      <c r="AH771" s="101"/>
      <c r="AI771" s="101"/>
      <c r="AJ771" s="101"/>
      <c r="AK771" s="101"/>
      <c r="AL771" s="101"/>
      <c r="AM771" s="101"/>
      <c r="AN771" s="101"/>
      <c r="AO771" s="101"/>
      <c r="AP771" s="101"/>
      <c r="AQ771" s="101"/>
      <c r="AR771" s="100"/>
      <c r="AS771" s="100"/>
      <c r="AT771" s="100"/>
      <c r="AU771" s="100"/>
      <c r="AV771" s="100"/>
      <c r="AW771" s="100"/>
      <c r="AX771" s="100"/>
      <c r="AY771" s="100"/>
      <c r="AZ771" s="100"/>
      <c r="BA771" s="100"/>
      <c r="BB771" s="100"/>
      <c r="BC771" s="100"/>
    </row>
    <row r="772" spans="17:55" x14ac:dyDescent="0.35">
      <c r="Q772" s="100"/>
      <c r="R772" s="100"/>
      <c r="S772" s="100"/>
      <c r="T772" s="100"/>
      <c r="U772" s="100"/>
      <c r="V772" s="100"/>
      <c r="W772" s="100"/>
      <c r="X772" s="100"/>
      <c r="Y772" s="100"/>
      <c r="Z772" s="100"/>
      <c r="AA772" s="100"/>
      <c r="AB772" s="100"/>
      <c r="AC772" s="100"/>
      <c r="AD772" s="100"/>
      <c r="AE772" s="100"/>
      <c r="AF772" s="101"/>
      <c r="AG772" s="101"/>
      <c r="AH772" s="101"/>
      <c r="AI772" s="101"/>
      <c r="AJ772" s="101"/>
      <c r="AK772" s="101"/>
      <c r="AL772" s="101"/>
      <c r="AM772" s="101"/>
      <c r="AN772" s="101"/>
      <c r="AO772" s="101"/>
      <c r="AP772" s="101"/>
      <c r="AQ772" s="101"/>
      <c r="AR772" s="100"/>
      <c r="AS772" s="100"/>
      <c r="AT772" s="100"/>
      <c r="AU772" s="100"/>
      <c r="AV772" s="100"/>
      <c r="AW772" s="100"/>
      <c r="AX772" s="100"/>
      <c r="AY772" s="100"/>
      <c r="AZ772" s="100"/>
      <c r="BA772" s="100"/>
      <c r="BB772" s="100"/>
      <c r="BC772" s="100"/>
    </row>
    <row r="773" spans="17:55" x14ac:dyDescent="0.35">
      <c r="Q773" s="100"/>
      <c r="R773" s="100"/>
      <c r="S773" s="100"/>
      <c r="T773" s="100"/>
      <c r="U773" s="100"/>
      <c r="V773" s="100"/>
      <c r="W773" s="100"/>
      <c r="X773" s="100"/>
      <c r="Y773" s="100"/>
      <c r="Z773" s="100"/>
      <c r="AA773" s="100"/>
      <c r="AB773" s="100"/>
      <c r="AC773" s="100"/>
      <c r="AD773" s="100"/>
      <c r="AE773" s="100"/>
      <c r="AF773" s="101"/>
      <c r="AG773" s="101"/>
      <c r="AH773" s="101"/>
      <c r="AI773" s="101"/>
      <c r="AJ773" s="101"/>
      <c r="AK773" s="101"/>
      <c r="AL773" s="101"/>
      <c r="AM773" s="101"/>
      <c r="AN773" s="101"/>
      <c r="AO773" s="101"/>
      <c r="AP773" s="101"/>
      <c r="AQ773" s="101"/>
      <c r="AR773" s="100"/>
      <c r="AS773" s="100"/>
      <c r="AT773" s="100"/>
      <c r="AU773" s="100"/>
      <c r="AV773" s="100"/>
      <c r="AW773" s="100"/>
      <c r="AX773" s="100"/>
      <c r="AY773" s="100"/>
      <c r="AZ773" s="100"/>
      <c r="BA773" s="100"/>
      <c r="BB773" s="100"/>
      <c r="BC773" s="100"/>
    </row>
    <row r="774" spans="17:55" x14ac:dyDescent="0.35">
      <c r="Q774" s="100"/>
      <c r="R774" s="100"/>
      <c r="S774" s="100"/>
      <c r="T774" s="100"/>
      <c r="U774" s="100"/>
      <c r="V774" s="100"/>
      <c r="W774" s="100"/>
      <c r="X774" s="100"/>
      <c r="Y774" s="100"/>
      <c r="Z774" s="100"/>
      <c r="AA774" s="100"/>
      <c r="AB774" s="100"/>
      <c r="AC774" s="100"/>
      <c r="AD774" s="100"/>
      <c r="AE774" s="100"/>
      <c r="AF774" s="101"/>
      <c r="AG774" s="101"/>
      <c r="AH774" s="101"/>
      <c r="AI774" s="101"/>
      <c r="AJ774" s="101"/>
      <c r="AK774" s="101"/>
      <c r="AL774" s="101"/>
      <c r="AM774" s="101"/>
      <c r="AN774" s="101"/>
      <c r="AO774" s="101"/>
      <c r="AP774" s="101"/>
      <c r="AQ774" s="101"/>
      <c r="AR774" s="100"/>
      <c r="AS774" s="100"/>
      <c r="AT774" s="100"/>
      <c r="AU774" s="100"/>
      <c r="AV774" s="100"/>
      <c r="AW774" s="100"/>
      <c r="AX774" s="100"/>
      <c r="AY774" s="100"/>
      <c r="AZ774" s="100"/>
      <c r="BA774" s="100"/>
      <c r="BB774" s="100"/>
      <c r="BC774" s="100"/>
    </row>
    <row r="775" spans="17:55" x14ac:dyDescent="0.35">
      <c r="Q775" s="100"/>
      <c r="R775" s="100"/>
      <c r="S775" s="100"/>
      <c r="T775" s="100"/>
      <c r="U775" s="100"/>
      <c r="V775" s="100"/>
      <c r="W775" s="100"/>
      <c r="X775" s="100"/>
      <c r="Y775" s="100"/>
      <c r="Z775" s="100"/>
      <c r="AA775" s="100"/>
      <c r="AB775" s="100"/>
      <c r="AC775" s="100"/>
      <c r="AD775" s="100"/>
      <c r="AE775" s="100"/>
      <c r="AF775" s="101"/>
      <c r="AG775" s="101"/>
      <c r="AH775" s="101"/>
      <c r="AI775" s="101"/>
      <c r="AJ775" s="101"/>
      <c r="AK775" s="101"/>
      <c r="AL775" s="101"/>
      <c r="AM775" s="101"/>
      <c r="AN775" s="101"/>
      <c r="AO775" s="101"/>
      <c r="AP775" s="101"/>
      <c r="AQ775" s="101"/>
      <c r="AR775" s="100"/>
      <c r="AS775" s="100"/>
      <c r="AT775" s="100"/>
      <c r="AU775" s="100"/>
      <c r="AV775" s="100"/>
      <c r="AW775" s="100"/>
      <c r="AX775" s="100"/>
      <c r="AY775" s="100"/>
      <c r="AZ775" s="100"/>
      <c r="BA775" s="100"/>
      <c r="BB775" s="100"/>
      <c r="BC775" s="100"/>
    </row>
    <row r="776" spans="17:55" x14ac:dyDescent="0.35">
      <c r="Q776" s="100"/>
      <c r="R776" s="100"/>
      <c r="S776" s="100"/>
      <c r="T776" s="100"/>
      <c r="U776" s="100"/>
      <c r="V776" s="100"/>
      <c r="W776" s="100"/>
      <c r="X776" s="100"/>
      <c r="Y776" s="100"/>
      <c r="Z776" s="100"/>
      <c r="AA776" s="100"/>
      <c r="AB776" s="100"/>
      <c r="AC776" s="100"/>
      <c r="AD776" s="100"/>
      <c r="AE776" s="100"/>
      <c r="AF776" s="101"/>
      <c r="AG776" s="101"/>
      <c r="AH776" s="101"/>
      <c r="AI776" s="101"/>
      <c r="AJ776" s="101"/>
      <c r="AK776" s="101"/>
      <c r="AL776" s="101"/>
      <c r="AM776" s="101"/>
      <c r="AN776" s="101"/>
      <c r="AO776" s="101"/>
      <c r="AP776" s="101"/>
      <c r="AQ776" s="101"/>
      <c r="AR776" s="100"/>
      <c r="AS776" s="100"/>
      <c r="AT776" s="100"/>
      <c r="AU776" s="100"/>
      <c r="AV776" s="100"/>
      <c r="AW776" s="100"/>
      <c r="AX776" s="100"/>
      <c r="AY776" s="100"/>
      <c r="AZ776" s="100"/>
      <c r="BA776" s="100"/>
      <c r="BB776" s="100"/>
      <c r="BC776" s="100"/>
    </row>
    <row r="777" spans="17:55" x14ac:dyDescent="0.35">
      <c r="Q777" s="100"/>
      <c r="R777" s="100"/>
      <c r="S777" s="100"/>
      <c r="T777" s="100"/>
      <c r="U777" s="100"/>
      <c r="V777" s="100"/>
      <c r="W777" s="100"/>
      <c r="X777" s="100"/>
      <c r="Y777" s="100"/>
      <c r="Z777" s="100"/>
      <c r="AA777" s="100"/>
      <c r="AB777" s="100"/>
      <c r="AC777" s="100"/>
      <c r="AD777" s="100"/>
      <c r="AE777" s="100"/>
      <c r="AF777" s="101"/>
      <c r="AG777" s="101"/>
      <c r="AH777" s="101"/>
      <c r="AI777" s="101"/>
      <c r="AJ777" s="101"/>
      <c r="AK777" s="101"/>
      <c r="AL777" s="101"/>
      <c r="AM777" s="101"/>
      <c r="AN777" s="101"/>
      <c r="AO777" s="101"/>
      <c r="AP777" s="101"/>
      <c r="AQ777" s="101"/>
      <c r="AR777" s="100"/>
      <c r="AS777" s="100"/>
      <c r="AT777" s="100"/>
      <c r="AU777" s="100"/>
      <c r="AV777" s="100"/>
      <c r="AW777" s="100"/>
      <c r="AX777" s="100"/>
      <c r="AY777" s="100"/>
      <c r="AZ777" s="100"/>
      <c r="BA777" s="100"/>
      <c r="BB777" s="100"/>
      <c r="BC777" s="100"/>
    </row>
    <row r="778" spans="17:55" x14ac:dyDescent="0.35">
      <c r="Q778" s="100"/>
      <c r="R778" s="100"/>
      <c r="S778" s="100"/>
      <c r="T778" s="100"/>
      <c r="U778" s="100"/>
      <c r="V778" s="100"/>
      <c r="W778" s="100"/>
      <c r="X778" s="100"/>
      <c r="Y778" s="100"/>
      <c r="Z778" s="100"/>
      <c r="AA778" s="100"/>
      <c r="AB778" s="100"/>
      <c r="AC778" s="100"/>
      <c r="AD778" s="100"/>
      <c r="AE778" s="100"/>
      <c r="AF778" s="101"/>
      <c r="AG778" s="101"/>
      <c r="AH778" s="101"/>
      <c r="AI778" s="101"/>
      <c r="AJ778" s="101"/>
      <c r="AK778" s="101"/>
      <c r="AL778" s="101"/>
      <c r="AM778" s="101"/>
      <c r="AN778" s="101"/>
      <c r="AO778" s="101"/>
      <c r="AP778" s="101"/>
      <c r="AQ778" s="101"/>
      <c r="AR778" s="100"/>
      <c r="AS778" s="100"/>
      <c r="AT778" s="100"/>
      <c r="AU778" s="100"/>
      <c r="AV778" s="100"/>
      <c r="AW778" s="100"/>
      <c r="AX778" s="100"/>
      <c r="AY778" s="100"/>
      <c r="AZ778" s="100"/>
      <c r="BA778" s="100"/>
      <c r="BB778" s="100"/>
      <c r="BC778" s="100"/>
    </row>
    <row r="779" spans="17:55" x14ac:dyDescent="0.35">
      <c r="Q779" s="100"/>
      <c r="R779" s="100"/>
      <c r="S779" s="100"/>
      <c r="T779" s="100"/>
      <c r="U779" s="100"/>
      <c r="V779" s="100"/>
      <c r="W779" s="100"/>
      <c r="X779" s="100"/>
      <c r="Y779" s="100"/>
      <c r="Z779" s="100"/>
      <c r="AA779" s="100"/>
      <c r="AB779" s="100"/>
      <c r="AC779" s="100"/>
      <c r="AD779" s="100"/>
      <c r="AE779" s="100"/>
      <c r="AF779" s="101"/>
      <c r="AG779" s="101"/>
      <c r="AH779" s="101"/>
      <c r="AI779" s="101"/>
      <c r="AJ779" s="101"/>
      <c r="AK779" s="101"/>
      <c r="AL779" s="101"/>
      <c r="AM779" s="101"/>
      <c r="AN779" s="101"/>
      <c r="AO779" s="101"/>
      <c r="AP779" s="101"/>
      <c r="AQ779" s="101"/>
      <c r="AR779" s="100"/>
      <c r="AS779" s="100"/>
      <c r="AT779" s="100"/>
      <c r="AU779" s="100"/>
      <c r="AV779" s="100"/>
      <c r="AW779" s="100"/>
      <c r="AX779" s="100"/>
      <c r="AY779" s="100"/>
      <c r="AZ779" s="100"/>
      <c r="BA779" s="100"/>
      <c r="BB779" s="100"/>
      <c r="BC779" s="100"/>
    </row>
    <row r="780" spans="17:55" x14ac:dyDescent="0.35">
      <c r="Q780" s="100"/>
      <c r="R780" s="100"/>
      <c r="S780" s="100"/>
      <c r="T780" s="100"/>
      <c r="U780" s="100"/>
      <c r="V780" s="100"/>
      <c r="W780" s="100"/>
      <c r="X780" s="100"/>
      <c r="Y780" s="100"/>
      <c r="Z780" s="100"/>
      <c r="AA780" s="100"/>
      <c r="AB780" s="100"/>
      <c r="AC780" s="100"/>
      <c r="AD780" s="100"/>
      <c r="AE780" s="100"/>
      <c r="AF780" s="101"/>
      <c r="AG780" s="101"/>
      <c r="AH780" s="101"/>
      <c r="AI780" s="101"/>
      <c r="AJ780" s="101"/>
      <c r="AK780" s="101"/>
      <c r="AL780" s="101"/>
      <c r="AM780" s="101"/>
      <c r="AN780" s="101"/>
      <c r="AO780" s="101"/>
      <c r="AP780" s="101"/>
      <c r="AQ780" s="101"/>
      <c r="AR780" s="100"/>
      <c r="AS780" s="100"/>
      <c r="AT780" s="100"/>
      <c r="AU780" s="100"/>
      <c r="AV780" s="100"/>
      <c r="AW780" s="100"/>
      <c r="AX780" s="100"/>
      <c r="AY780" s="100"/>
      <c r="AZ780" s="100"/>
      <c r="BA780" s="100"/>
      <c r="BB780" s="100"/>
      <c r="BC780" s="100"/>
    </row>
    <row r="781" spans="17:55" x14ac:dyDescent="0.35">
      <c r="Q781" s="100"/>
      <c r="R781" s="100"/>
      <c r="S781" s="100"/>
      <c r="T781" s="100"/>
      <c r="U781" s="100"/>
      <c r="V781" s="100"/>
      <c r="W781" s="100"/>
      <c r="X781" s="100"/>
      <c r="Y781" s="100"/>
      <c r="Z781" s="100"/>
      <c r="AA781" s="100"/>
      <c r="AB781" s="100"/>
      <c r="AC781" s="100"/>
      <c r="AD781" s="100"/>
      <c r="AE781" s="100"/>
      <c r="AF781" s="101"/>
      <c r="AG781" s="101"/>
      <c r="AH781" s="101"/>
      <c r="AI781" s="101"/>
      <c r="AJ781" s="101"/>
      <c r="AK781" s="101"/>
      <c r="AL781" s="101"/>
      <c r="AM781" s="101"/>
      <c r="AN781" s="101"/>
      <c r="AO781" s="101"/>
      <c r="AP781" s="101"/>
      <c r="AQ781" s="101"/>
      <c r="AR781" s="100"/>
      <c r="AS781" s="100"/>
      <c r="AT781" s="100"/>
      <c r="AU781" s="100"/>
      <c r="AV781" s="100"/>
      <c r="AW781" s="100"/>
      <c r="AX781" s="100"/>
      <c r="AY781" s="100"/>
      <c r="AZ781" s="100"/>
      <c r="BA781" s="100"/>
      <c r="BB781" s="100"/>
      <c r="BC781" s="100"/>
    </row>
    <row r="782" spans="17:55" x14ac:dyDescent="0.35">
      <c r="Q782" s="100"/>
      <c r="R782" s="100"/>
      <c r="S782" s="100"/>
      <c r="T782" s="100"/>
      <c r="U782" s="100"/>
      <c r="V782" s="100"/>
      <c r="W782" s="100"/>
      <c r="X782" s="100"/>
      <c r="Y782" s="100"/>
      <c r="Z782" s="100"/>
      <c r="AA782" s="100"/>
      <c r="AB782" s="100"/>
      <c r="AC782" s="100"/>
      <c r="AD782" s="100"/>
      <c r="AE782" s="100"/>
      <c r="AF782" s="101"/>
      <c r="AG782" s="101"/>
      <c r="AH782" s="101"/>
      <c r="AI782" s="101"/>
      <c r="AJ782" s="101"/>
      <c r="AK782" s="101"/>
      <c r="AL782" s="101"/>
      <c r="AM782" s="101"/>
      <c r="AN782" s="101"/>
      <c r="AO782" s="101"/>
      <c r="AP782" s="101"/>
      <c r="AQ782" s="101"/>
      <c r="AR782" s="100"/>
      <c r="AS782" s="100"/>
      <c r="AT782" s="100"/>
      <c r="AU782" s="100"/>
      <c r="AV782" s="100"/>
      <c r="AW782" s="100"/>
      <c r="AX782" s="100"/>
      <c r="AY782" s="100"/>
      <c r="AZ782" s="100"/>
      <c r="BA782" s="100"/>
      <c r="BB782" s="100"/>
      <c r="BC782" s="100"/>
    </row>
    <row r="783" spans="17:55" x14ac:dyDescent="0.35">
      <c r="Q783" s="100"/>
      <c r="R783" s="100"/>
      <c r="S783" s="100"/>
      <c r="T783" s="100"/>
      <c r="U783" s="100"/>
      <c r="V783" s="100"/>
      <c r="W783" s="100"/>
      <c r="X783" s="100"/>
      <c r="Y783" s="100"/>
      <c r="Z783" s="100"/>
      <c r="AA783" s="100"/>
      <c r="AB783" s="100"/>
      <c r="AC783" s="100"/>
      <c r="AD783" s="100"/>
      <c r="AE783" s="100"/>
      <c r="AF783" s="101"/>
      <c r="AG783" s="101"/>
      <c r="AH783" s="101"/>
      <c r="AI783" s="101"/>
      <c r="AJ783" s="101"/>
      <c r="AK783" s="101"/>
      <c r="AL783" s="101"/>
      <c r="AM783" s="101"/>
      <c r="AN783" s="101"/>
      <c r="AO783" s="101"/>
      <c r="AP783" s="101"/>
      <c r="AQ783" s="101"/>
      <c r="AR783" s="100"/>
      <c r="AS783" s="100"/>
      <c r="AT783" s="100"/>
      <c r="AU783" s="100"/>
      <c r="AV783" s="100"/>
      <c r="AW783" s="100"/>
      <c r="AX783" s="100"/>
      <c r="AY783" s="100"/>
      <c r="AZ783" s="100"/>
      <c r="BA783" s="100"/>
      <c r="BB783" s="100"/>
      <c r="BC783" s="100"/>
    </row>
    <row r="784" spans="17:55" x14ac:dyDescent="0.35">
      <c r="Q784" s="100"/>
      <c r="R784" s="100"/>
      <c r="S784" s="100"/>
      <c r="T784" s="100"/>
      <c r="U784" s="100"/>
      <c r="V784" s="100"/>
      <c r="W784" s="100"/>
      <c r="X784" s="100"/>
      <c r="Y784" s="100"/>
      <c r="Z784" s="100"/>
      <c r="AA784" s="100"/>
      <c r="AB784" s="100"/>
      <c r="AC784" s="100"/>
      <c r="AD784" s="100"/>
      <c r="AE784" s="100"/>
      <c r="AF784" s="101"/>
      <c r="AG784" s="101"/>
      <c r="AH784" s="101"/>
      <c r="AI784" s="101"/>
      <c r="AJ784" s="101"/>
      <c r="AK784" s="101"/>
      <c r="AL784" s="101"/>
      <c r="AM784" s="101"/>
      <c r="AN784" s="101"/>
      <c r="AO784" s="101"/>
      <c r="AP784" s="101"/>
      <c r="AQ784" s="101"/>
      <c r="AR784" s="100"/>
      <c r="AS784" s="100"/>
      <c r="AT784" s="100"/>
      <c r="AU784" s="100"/>
      <c r="AV784" s="100"/>
      <c r="AW784" s="100"/>
      <c r="AX784" s="100"/>
      <c r="AY784" s="100"/>
      <c r="AZ784" s="100"/>
      <c r="BA784" s="100"/>
      <c r="BB784" s="100"/>
      <c r="BC784" s="100"/>
    </row>
    <row r="785" spans="17:55" x14ac:dyDescent="0.35">
      <c r="Q785" s="100"/>
      <c r="R785" s="100"/>
      <c r="S785" s="100"/>
      <c r="T785" s="100"/>
      <c r="U785" s="100"/>
      <c r="V785" s="100"/>
      <c r="W785" s="100"/>
      <c r="X785" s="100"/>
      <c r="Y785" s="100"/>
      <c r="Z785" s="100"/>
      <c r="AA785" s="100"/>
      <c r="AB785" s="100"/>
      <c r="AC785" s="100"/>
      <c r="AD785" s="100"/>
      <c r="AE785" s="100"/>
      <c r="AF785" s="101"/>
      <c r="AG785" s="101"/>
      <c r="AH785" s="101"/>
      <c r="AI785" s="101"/>
      <c r="AJ785" s="101"/>
      <c r="AK785" s="101"/>
      <c r="AL785" s="101"/>
      <c r="AM785" s="101"/>
      <c r="AN785" s="101"/>
      <c r="AO785" s="101"/>
      <c r="AP785" s="101"/>
      <c r="AQ785" s="101"/>
      <c r="AR785" s="100"/>
      <c r="AS785" s="100"/>
      <c r="AT785" s="100"/>
      <c r="AU785" s="100"/>
      <c r="AV785" s="100"/>
      <c r="AW785" s="100"/>
      <c r="AX785" s="100"/>
      <c r="AY785" s="100"/>
      <c r="AZ785" s="100"/>
      <c r="BA785" s="100"/>
      <c r="BB785" s="100"/>
      <c r="BC785" s="100"/>
    </row>
    <row r="786" spans="17:55" x14ac:dyDescent="0.35">
      <c r="Q786" s="100"/>
      <c r="R786" s="100"/>
      <c r="S786" s="100"/>
      <c r="T786" s="100"/>
      <c r="U786" s="100"/>
      <c r="V786" s="100"/>
      <c r="W786" s="100"/>
      <c r="X786" s="100"/>
      <c r="Y786" s="100"/>
      <c r="Z786" s="100"/>
      <c r="AA786" s="100"/>
      <c r="AB786" s="100"/>
      <c r="AC786" s="100"/>
      <c r="AD786" s="100"/>
      <c r="AE786" s="100"/>
      <c r="AF786" s="101"/>
      <c r="AG786" s="101"/>
      <c r="AH786" s="101"/>
      <c r="AI786" s="101"/>
      <c r="AJ786" s="101"/>
      <c r="AK786" s="101"/>
      <c r="AL786" s="101"/>
      <c r="AM786" s="101"/>
      <c r="AN786" s="101"/>
      <c r="AO786" s="101"/>
      <c r="AP786" s="101"/>
      <c r="AQ786" s="101"/>
      <c r="AR786" s="100"/>
      <c r="AS786" s="100"/>
      <c r="AT786" s="100"/>
      <c r="AU786" s="100"/>
      <c r="AV786" s="100"/>
      <c r="AW786" s="100"/>
      <c r="AX786" s="100"/>
      <c r="AY786" s="100"/>
      <c r="AZ786" s="100"/>
      <c r="BA786" s="100"/>
      <c r="BB786" s="100"/>
      <c r="BC786" s="100"/>
    </row>
    <row r="787" spans="17:55" x14ac:dyDescent="0.35">
      <c r="Q787" s="100"/>
      <c r="R787" s="100"/>
      <c r="S787" s="100"/>
      <c r="T787" s="100"/>
      <c r="U787" s="100"/>
      <c r="V787" s="100"/>
      <c r="W787" s="100"/>
      <c r="X787" s="100"/>
      <c r="Y787" s="100"/>
      <c r="Z787" s="100"/>
      <c r="AA787" s="100"/>
      <c r="AB787" s="100"/>
      <c r="AC787" s="100"/>
      <c r="AD787" s="100"/>
      <c r="AE787" s="100"/>
      <c r="AF787" s="101"/>
      <c r="AG787" s="101"/>
      <c r="AH787" s="101"/>
      <c r="AI787" s="101"/>
      <c r="AJ787" s="101"/>
      <c r="AK787" s="101"/>
      <c r="AL787" s="101"/>
      <c r="AM787" s="101"/>
      <c r="AN787" s="101"/>
      <c r="AO787" s="101"/>
      <c r="AP787" s="101"/>
      <c r="AQ787" s="101"/>
      <c r="AR787" s="100"/>
      <c r="AS787" s="100"/>
      <c r="AT787" s="100"/>
      <c r="AU787" s="100"/>
      <c r="AV787" s="100"/>
      <c r="AW787" s="100"/>
      <c r="AX787" s="100"/>
      <c r="AY787" s="100"/>
      <c r="AZ787" s="100"/>
      <c r="BA787" s="100"/>
      <c r="BB787" s="100"/>
      <c r="BC787" s="100"/>
    </row>
    <row r="788" spans="17:55" x14ac:dyDescent="0.35">
      <c r="Q788" s="100"/>
      <c r="R788" s="100"/>
      <c r="S788" s="100"/>
      <c r="T788" s="100"/>
      <c r="U788" s="100"/>
      <c r="V788" s="100"/>
      <c r="W788" s="100"/>
      <c r="X788" s="100"/>
      <c r="Y788" s="100"/>
      <c r="Z788" s="100"/>
      <c r="AA788" s="100"/>
      <c r="AB788" s="100"/>
      <c r="AC788" s="100"/>
      <c r="AD788" s="100"/>
      <c r="AE788" s="100"/>
      <c r="AF788" s="101"/>
      <c r="AG788" s="101"/>
      <c r="AH788" s="101"/>
      <c r="AI788" s="101"/>
      <c r="AJ788" s="101"/>
      <c r="AK788" s="101"/>
      <c r="AL788" s="101"/>
      <c r="AM788" s="101"/>
      <c r="AN788" s="101"/>
      <c r="AO788" s="101"/>
      <c r="AP788" s="101"/>
      <c r="AQ788" s="101"/>
      <c r="AR788" s="100"/>
      <c r="AS788" s="100"/>
      <c r="AT788" s="100"/>
      <c r="AU788" s="100"/>
      <c r="AV788" s="100"/>
      <c r="AW788" s="100"/>
      <c r="AX788" s="100"/>
      <c r="AY788" s="100"/>
      <c r="AZ788" s="100"/>
      <c r="BA788" s="100"/>
      <c r="BB788" s="100"/>
      <c r="BC788" s="100"/>
    </row>
    <row r="789" spans="17:55" x14ac:dyDescent="0.35">
      <c r="Q789" s="100"/>
      <c r="R789" s="100"/>
      <c r="S789" s="100"/>
      <c r="T789" s="100"/>
      <c r="U789" s="100"/>
      <c r="V789" s="100"/>
      <c r="W789" s="100"/>
      <c r="X789" s="100"/>
      <c r="Y789" s="100"/>
      <c r="Z789" s="100"/>
      <c r="AA789" s="100"/>
      <c r="AB789" s="100"/>
      <c r="AC789" s="100"/>
      <c r="AD789" s="100"/>
      <c r="AE789" s="100"/>
      <c r="AF789" s="101"/>
      <c r="AG789" s="101"/>
      <c r="AH789" s="101"/>
      <c r="AI789" s="101"/>
      <c r="AJ789" s="101"/>
      <c r="AK789" s="101"/>
      <c r="AL789" s="101"/>
      <c r="AM789" s="101"/>
      <c r="AN789" s="101"/>
      <c r="AO789" s="101"/>
      <c r="AP789" s="101"/>
      <c r="AQ789" s="101"/>
      <c r="AR789" s="100"/>
      <c r="AS789" s="100"/>
      <c r="AT789" s="100"/>
      <c r="AU789" s="100"/>
      <c r="AV789" s="100"/>
      <c r="AW789" s="100"/>
      <c r="AX789" s="100"/>
      <c r="AY789" s="100"/>
      <c r="AZ789" s="100"/>
      <c r="BA789" s="100"/>
      <c r="BB789" s="100"/>
      <c r="BC789" s="100"/>
    </row>
    <row r="790" spans="17:55" x14ac:dyDescent="0.35">
      <c r="Q790" s="100"/>
      <c r="R790" s="100"/>
      <c r="S790" s="100"/>
      <c r="T790" s="100"/>
      <c r="U790" s="100"/>
      <c r="V790" s="100"/>
      <c r="W790" s="100"/>
      <c r="X790" s="100"/>
      <c r="Y790" s="100"/>
      <c r="Z790" s="100"/>
      <c r="AA790" s="100"/>
      <c r="AB790" s="100"/>
      <c r="AC790" s="100"/>
      <c r="AD790" s="100"/>
      <c r="AE790" s="100"/>
      <c r="AF790" s="101"/>
      <c r="AG790" s="101"/>
      <c r="AH790" s="101"/>
      <c r="AI790" s="101"/>
      <c r="AJ790" s="101"/>
      <c r="AK790" s="101"/>
      <c r="AL790" s="101"/>
      <c r="AM790" s="101"/>
      <c r="AN790" s="101"/>
      <c r="AO790" s="101"/>
      <c r="AP790" s="101"/>
      <c r="AQ790" s="101"/>
      <c r="AR790" s="100"/>
      <c r="AS790" s="100"/>
      <c r="AT790" s="100"/>
      <c r="AU790" s="100"/>
      <c r="AV790" s="100"/>
      <c r="AW790" s="100"/>
      <c r="AX790" s="100"/>
      <c r="AY790" s="100"/>
      <c r="AZ790" s="100"/>
      <c r="BA790" s="100"/>
      <c r="BB790" s="100"/>
      <c r="BC790" s="100"/>
    </row>
    <row r="791" spans="17:55" x14ac:dyDescent="0.35">
      <c r="Q791" s="100"/>
      <c r="R791" s="100"/>
      <c r="S791" s="100"/>
      <c r="T791" s="100"/>
      <c r="U791" s="100"/>
      <c r="V791" s="100"/>
      <c r="W791" s="100"/>
      <c r="X791" s="100"/>
      <c r="Y791" s="100"/>
      <c r="Z791" s="100"/>
      <c r="AA791" s="100"/>
      <c r="AB791" s="100"/>
      <c r="AC791" s="100"/>
      <c r="AD791" s="100"/>
      <c r="AE791" s="100"/>
      <c r="AF791" s="101"/>
      <c r="AG791" s="101"/>
      <c r="AH791" s="101"/>
      <c r="AI791" s="101"/>
      <c r="AJ791" s="101"/>
      <c r="AK791" s="101"/>
      <c r="AL791" s="101"/>
      <c r="AM791" s="101"/>
      <c r="AN791" s="101"/>
      <c r="AO791" s="101"/>
      <c r="AP791" s="101"/>
      <c r="AQ791" s="101"/>
      <c r="AR791" s="100"/>
      <c r="AS791" s="100"/>
      <c r="AT791" s="100"/>
      <c r="AU791" s="100"/>
      <c r="AV791" s="100"/>
      <c r="AW791" s="100"/>
      <c r="AX791" s="100"/>
      <c r="AY791" s="100"/>
      <c r="AZ791" s="100"/>
      <c r="BA791" s="100"/>
      <c r="BB791" s="100"/>
      <c r="BC791" s="100"/>
    </row>
    <row r="792" spans="17:55" x14ac:dyDescent="0.35">
      <c r="Q792" s="100"/>
      <c r="R792" s="100"/>
      <c r="S792" s="100"/>
      <c r="T792" s="100"/>
      <c r="U792" s="100"/>
      <c r="V792" s="100"/>
      <c r="W792" s="100"/>
      <c r="X792" s="100"/>
      <c r="Y792" s="100"/>
      <c r="Z792" s="100"/>
      <c r="AA792" s="100"/>
      <c r="AB792" s="100"/>
      <c r="AC792" s="100"/>
      <c r="AD792" s="100"/>
      <c r="AE792" s="100"/>
      <c r="AF792" s="101"/>
      <c r="AG792" s="101"/>
      <c r="AH792" s="101"/>
      <c r="AI792" s="101"/>
      <c r="AJ792" s="101"/>
      <c r="AK792" s="101"/>
      <c r="AL792" s="101"/>
      <c r="AM792" s="101"/>
      <c r="AN792" s="101"/>
      <c r="AO792" s="101"/>
      <c r="AP792" s="101"/>
      <c r="AQ792" s="101"/>
      <c r="AR792" s="100"/>
      <c r="AS792" s="100"/>
      <c r="AT792" s="100"/>
      <c r="AU792" s="100"/>
      <c r="AV792" s="100"/>
      <c r="AW792" s="100"/>
      <c r="AX792" s="100"/>
      <c r="AY792" s="100"/>
      <c r="AZ792" s="100"/>
      <c r="BA792" s="100"/>
      <c r="BB792" s="100"/>
      <c r="BC792" s="100"/>
    </row>
    <row r="793" spans="17:55" x14ac:dyDescent="0.35">
      <c r="Q793" s="100"/>
      <c r="R793" s="100"/>
      <c r="S793" s="100"/>
      <c r="T793" s="100"/>
      <c r="U793" s="100"/>
      <c r="V793" s="100"/>
      <c r="W793" s="100"/>
      <c r="X793" s="100"/>
      <c r="Y793" s="100"/>
      <c r="Z793" s="100"/>
      <c r="AA793" s="100"/>
      <c r="AB793" s="100"/>
      <c r="AC793" s="100"/>
      <c r="AD793" s="100"/>
      <c r="AE793" s="100"/>
      <c r="AF793" s="101"/>
      <c r="AG793" s="101"/>
      <c r="AH793" s="101"/>
      <c r="AI793" s="101"/>
      <c r="AJ793" s="101"/>
      <c r="AK793" s="101"/>
      <c r="AL793" s="101"/>
      <c r="AM793" s="101"/>
      <c r="AN793" s="101"/>
      <c r="AO793" s="101"/>
      <c r="AP793" s="101"/>
      <c r="AQ793" s="101"/>
      <c r="AR793" s="100"/>
      <c r="AS793" s="100"/>
      <c r="AT793" s="100"/>
      <c r="AU793" s="100"/>
      <c r="AV793" s="100"/>
      <c r="AW793" s="100"/>
      <c r="AX793" s="100"/>
      <c r="AY793" s="100"/>
      <c r="AZ793" s="100"/>
      <c r="BA793" s="100"/>
      <c r="BB793" s="100"/>
      <c r="BC793" s="100"/>
    </row>
    <row r="794" spans="17:55" x14ac:dyDescent="0.35">
      <c r="Q794" s="100"/>
      <c r="R794" s="100"/>
      <c r="S794" s="100"/>
      <c r="T794" s="100"/>
      <c r="U794" s="100"/>
      <c r="V794" s="100"/>
      <c r="W794" s="100"/>
      <c r="X794" s="100"/>
      <c r="Y794" s="100"/>
      <c r="Z794" s="100"/>
      <c r="AA794" s="100"/>
      <c r="AB794" s="100"/>
      <c r="AC794" s="100"/>
      <c r="AD794" s="100"/>
      <c r="AE794" s="100"/>
      <c r="AF794" s="101"/>
      <c r="AG794" s="101"/>
      <c r="AH794" s="101"/>
      <c r="AI794" s="101"/>
      <c r="AJ794" s="101"/>
      <c r="AK794" s="101"/>
      <c r="AL794" s="101"/>
      <c r="AM794" s="101"/>
      <c r="AN794" s="101"/>
      <c r="AO794" s="101"/>
      <c r="AP794" s="101"/>
      <c r="AQ794" s="101"/>
      <c r="AR794" s="100"/>
      <c r="AS794" s="100"/>
      <c r="AT794" s="100"/>
      <c r="AU794" s="100"/>
      <c r="AV794" s="100"/>
      <c r="AW794" s="100"/>
      <c r="AX794" s="100"/>
      <c r="AY794" s="100"/>
      <c r="AZ794" s="100"/>
      <c r="BA794" s="100"/>
      <c r="BB794" s="100"/>
      <c r="BC794" s="100"/>
    </row>
    <row r="795" spans="17:55" x14ac:dyDescent="0.35">
      <c r="Q795" s="100"/>
      <c r="R795" s="100"/>
      <c r="S795" s="100"/>
      <c r="T795" s="100"/>
      <c r="U795" s="100"/>
      <c r="V795" s="100"/>
      <c r="W795" s="100"/>
      <c r="X795" s="100"/>
      <c r="Y795" s="100"/>
      <c r="Z795" s="100"/>
      <c r="AA795" s="100"/>
      <c r="AB795" s="100"/>
      <c r="AC795" s="100"/>
      <c r="AD795" s="100"/>
      <c r="AE795" s="100"/>
      <c r="AF795" s="101"/>
      <c r="AG795" s="101"/>
      <c r="AH795" s="101"/>
      <c r="AI795" s="101"/>
      <c r="AJ795" s="101"/>
      <c r="AK795" s="101"/>
      <c r="AL795" s="101"/>
      <c r="AM795" s="101"/>
      <c r="AN795" s="101"/>
      <c r="AO795" s="101"/>
      <c r="AP795" s="101"/>
      <c r="AQ795" s="101"/>
      <c r="AR795" s="100"/>
      <c r="AS795" s="100"/>
      <c r="AT795" s="100"/>
      <c r="AU795" s="100"/>
      <c r="AV795" s="100"/>
      <c r="AW795" s="100"/>
      <c r="AX795" s="100"/>
      <c r="AY795" s="100"/>
      <c r="AZ795" s="100"/>
      <c r="BA795" s="100"/>
      <c r="BB795" s="100"/>
      <c r="BC795" s="100"/>
    </row>
    <row r="796" spans="17:55" x14ac:dyDescent="0.35">
      <c r="Q796" s="100"/>
      <c r="R796" s="100"/>
      <c r="S796" s="100"/>
      <c r="T796" s="100"/>
      <c r="U796" s="100"/>
      <c r="V796" s="100"/>
      <c r="W796" s="100"/>
      <c r="X796" s="100"/>
      <c r="Y796" s="100"/>
      <c r="Z796" s="100"/>
      <c r="AA796" s="100"/>
      <c r="AB796" s="100"/>
      <c r="AC796" s="100"/>
      <c r="AD796" s="100"/>
      <c r="AE796" s="100"/>
      <c r="AF796" s="101"/>
      <c r="AG796" s="101"/>
      <c r="AH796" s="101"/>
      <c r="AI796" s="101"/>
      <c r="AJ796" s="101"/>
      <c r="AK796" s="101"/>
      <c r="AL796" s="101"/>
      <c r="AM796" s="101"/>
      <c r="AN796" s="101"/>
      <c r="AO796" s="101"/>
      <c r="AP796" s="101"/>
      <c r="AQ796" s="101"/>
      <c r="AR796" s="100"/>
      <c r="AS796" s="100"/>
      <c r="AT796" s="100"/>
      <c r="AU796" s="100"/>
      <c r="AV796" s="100"/>
      <c r="AW796" s="100"/>
      <c r="AX796" s="100"/>
      <c r="AY796" s="100"/>
      <c r="AZ796" s="100"/>
      <c r="BA796" s="100"/>
      <c r="BB796" s="100"/>
      <c r="BC796" s="100"/>
    </row>
    <row r="797" spans="17:55" x14ac:dyDescent="0.35">
      <c r="Q797" s="100"/>
      <c r="R797" s="100"/>
      <c r="S797" s="100"/>
      <c r="T797" s="100"/>
      <c r="U797" s="100"/>
      <c r="V797" s="100"/>
      <c r="W797" s="100"/>
      <c r="X797" s="100"/>
      <c r="Y797" s="100"/>
      <c r="Z797" s="100"/>
      <c r="AA797" s="100"/>
      <c r="AB797" s="100"/>
      <c r="AC797" s="100"/>
      <c r="AD797" s="100"/>
      <c r="AE797" s="100"/>
      <c r="AF797" s="101"/>
      <c r="AG797" s="101"/>
      <c r="AH797" s="101"/>
      <c r="AI797" s="101"/>
      <c r="AJ797" s="101"/>
      <c r="AK797" s="101"/>
      <c r="AL797" s="101"/>
      <c r="AM797" s="101"/>
      <c r="AN797" s="101"/>
      <c r="AO797" s="101"/>
      <c r="AP797" s="101"/>
      <c r="AQ797" s="101"/>
      <c r="AR797" s="100"/>
      <c r="AS797" s="100"/>
      <c r="AT797" s="100"/>
      <c r="AU797" s="100"/>
      <c r="AV797" s="100"/>
      <c r="AW797" s="100"/>
      <c r="AX797" s="100"/>
      <c r="AY797" s="100"/>
      <c r="AZ797" s="100"/>
      <c r="BA797" s="100"/>
      <c r="BB797" s="100"/>
      <c r="BC797" s="100"/>
    </row>
    <row r="798" spans="17:55" x14ac:dyDescent="0.35">
      <c r="Q798" s="100"/>
      <c r="R798" s="100"/>
      <c r="S798" s="100"/>
      <c r="T798" s="100"/>
      <c r="U798" s="100"/>
      <c r="V798" s="100"/>
      <c r="W798" s="100"/>
      <c r="X798" s="100"/>
      <c r="Y798" s="100"/>
      <c r="Z798" s="100"/>
      <c r="AA798" s="100"/>
      <c r="AB798" s="100"/>
      <c r="AC798" s="100"/>
      <c r="AD798" s="100"/>
      <c r="AE798" s="100"/>
      <c r="AF798" s="101"/>
      <c r="AG798" s="101"/>
      <c r="AH798" s="101"/>
      <c r="AI798" s="101"/>
      <c r="AJ798" s="101"/>
      <c r="AK798" s="101"/>
      <c r="AL798" s="101"/>
      <c r="AM798" s="101"/>
      <c r="AN798" s="101"/>
      <c r="AO798" s="101"/>
      <c r="AP798" s="101"/>
      <c r="AQ798" s="101"/>
      <c r="AR798" s="100"/>
      <c r="AS798" s="100"/>
      <c r="AT798" s="100"/>
      <c r="AU798" s="100"/>
      <c r="AV798" s="100"/>
      <c r="AW798" s="100"/>
      <c r="AX798" s="100"/>
      <c r="AY798" s="100"/>
      <c r="AZ798" s="100"/>
      <c r="BA798" s="100"/>
      <c r="BB798" s="100"/>
      <c r="BC798" s="100"/>
    </row>
    <row r="799" spans="17:55" x14ac:dyDescent="0.35">
      <c r="Q799" s="100"/>
      <c r="R799" s="100"/>
      <c r="S799" s="100"/>
      <c r="T799" s="100"/>
      <c r="U799" s="100"/>
      <c r="V799" s="100"/>
      <c r="W799" s="100"/>
      <c r="X799" s="100"/>
      <c r="Y799" s="100"/>
      <c r="Z799" s="100"/>
      <c r="AA799" s="100"/>
      <c r="AB799" s="100"/>
      <c r="AC799" s="100"/>
      <c r="AD799" s="100"/>
      <c r="AE799" s="100"/>
      <c r="AF799" s="101"/>
      <c r="AG799" s="101"/>
      <c r="AH799" s="101"/>
      <c r="AI799" s="101"/>
      <c r="AJ799" s="101"/>
      <c r="AK799" s="101"/>
      <c r="AL799" s="101"/>
      <c r="AM799" s="101"/>
      <c r="AN799" s="101"/>
      <c r="AO799" s="101"/>
      <c r="AP799" s="101"/>
      <c r="AQ799" s="101"/>
      <c r="AR799" s="100"/>
      <c r="AS799" s="100"/>
      <c r="AT799" s="100"/>
      <c r="AU799" s="100"/>
      <c r="AV799" s="100"/>
      <c r="AW799" s="100"/>
      <c r="AX799" s="100"/>
      <c r="AY799" s="100"/>
      <c r="AZ799" s="100"/>
      <c r="BA799" s="100"/>
      <c r="BB799" s="100"/>
      <c r="BC799" s="100"/>
    </row>
    <row r="800" spans="17:55" x14ac:dyDescent="0.35">
      <c r="Q800" s="100"/>
      <c r="R800" s="100"/>
      <c r="S800" s="100"/>
      <c r="T800" s="100"/>
      <c r="U800" s="100"/>
      <c r="V800" s="100"/>
      <c r="W800" s="100"/>
      <c r="X800" s="100"/>
      <c r="Y800" s="100"/>
      <c r="Z800" s="100"/>
      <c r="AA800" s="100"/>
      <c r="AB800" s="100"/>
      <c r="AC800" s="100"/>
      <c r="AD800" s="100"/>
      <c r="AE800" s="100"/>
      <c r="AF800" s="101"/>
      <c r="AG800" s="101"/>
      <c r="AH800" s="101"/>
      <c r="AI800" s="101"/>
      <c r="AJ800" s="101"/>
      <c r="AK800" s="101"/>
      <c r="AL800" s="101"/>
      <c r="AM800" s="101"/>
      <c r="AN800" s="101"/>
      <c r="AO800" s="101"/>
      <c r="AP800" s="101"/>
      <c r="AQ800" s="101"/>
      <c r="AR800" s="100"/>
      <c r="AS800" s="100"/>
      <c r="AT800" s="100"/>
      <c r="AU800" s="100"/>
      <c r="AV800" s="100"/>
      <c r="AW800" s="100"/>
      <c r="AX800" s="100"/>
      <c r="AY800" s="100"/>
      <c r="AZ800" s="100"/>
      <c r="BA800" s="100"/>
      <c r="BB800" s="100"/>
      <c r="BC800" s="100"/>
    </row>
    <row r="801" spans="17:55" x14ac:dyDescent="0.35">
      <c r="Q801" s="100"/>
      <c r="R801" s="100"/>
      <c r="S801" s="100"/>
      <c r="T801" s="100"/>
      <c r="U801" s="100"/>
      <c r="V801" s="100"/>
      <c r="W801" s="100"/>
      <c r="X801" s="100"/>
      <c r="Y801" s="100"/>
      <c r="Z801" s="100"/>
      <c r="AA801" s="100"/>
      <c r="AB801" s="100"/>
      <c r="AC801" s="100"/>
      <c r="AD801" s="100"/>
      <c r="AE801" s="100"/>
      <c r="AF801" s="101"/>
      <c r="AG801" s="101"/>
      <c r="AH801" s="101"/>
      <c r="AI801" s="101"/>
      <c r="AJ801" s="101"/>
      <c r="AK801" s="101"/>
      <c r="AL801" s="101"/>
      <c r="AM801" s="101"/>
      <c r="AN801" s="101"/>
      <c r="AO801" s="101"/>
      <c r="AP801" s="101"/>
      <c r="AQ801" s="101"/>
      <c r="AR801" s="100"/>
      <c r="AS801" s="100"/>
      <c r="AT801" s="100"/>
      <c r="AU801" s="100"/>
      <c r="AV801" s="100"/>
      <c r="AW801" s="100"/>
      <c r="AX801" s="100"/>
      <c r="AY801" s="100"/>
      <c r="AZ801" s="100"/>
      <c r="BA801" s="100"/>
      <c r="BB801" s="100"/>
      <c r="BC801" s="100"/>
    </row>
    <row r="802" spans="17:55" x14ac:dyDescent="0.35">
      <c r="Q802" s="100"/>
      <c r="R802" s="100"/>
      <c r="S802" s="100"/>
      <c r="T802" s="100"/>
      <c r="U802" s="100"/>
      <c r="V802" s="100"/>
      <c r="W802" s="100"/>
      <c r="X802" s="100"/>
      <c r="Y802" s="100"/>
      <c r="Z802" s="100"/>
      <c r="AA802" s="100"/>
      <c r="AB802" s="100"/>
      <c r="AC802" s="100"/>
      <c r="AD802" s="100"/>
      <c r="AE802" s="100"/>
      <c r="AF802" s="101"/>
      <c r="AG802" s="101"/>
      <c r="AH802" s="101"/>
      <c r="AI802" s="101"/>
      <c r="AJ802" s="101"/>
      <c r="AK802" s="101"/>
      <c r="AL802" s="101"/>
      <c r="AM802" s="101"/>
      <c r="AN802" s="101"/>
      <c r="AO802" s="101"/>
      <c r="AP802" s="101"/>
      <c r="AQ802" s="101"/>
      <c r="AR802" s="100"/>
      <c r="AS802" s="100"/>
      <c r="AT802" s="100"/>
      <c r="AU802" s="100"/>
      <c r="AV802" s="100"/>
      <c r="AW802" s="100"/>
      <c r="AX802" s="100"/>
      <c r="AY802" s="100"/>
      <c r="AZ802" s="100"/>
      <c r="BA802" s="100"/>
      <c r="BB802" s="100"/>
      <c r="BC802" s="100"/>
    </row>
    <row r="803" spans="17:55" x14ac:dyDescent="0.35">
      <c r="Q803" s="100"/>
      <c r="R803" s="100"/>
      <c r="S803" s="100"/>
      <c r="T803" s="100"/>
      <c r="U803" s="100"/>
      <c r="V803" s="100"/>
      <c r="W803" s="100"/>
      <c r="X803" s="100"/>
      <c r="Y803" s="100"/>
      <c r="Z803" s="100"/>
      <c r="AA803" s="100"/>
      <c r="AB803" s="100"/>
      <c r="AC803" s="100"/>
      <c r="AD803" s="100"/>
      <c r="AE803" s="100"/>
      <c r="AF803" s="101"/>
      <c r="AG803" s="101"/>
      <c r="AH803" s="101"/>
      <c r="AI803" s="101"/>
      <c r="AJ803" s="101"/>
      <c r="AK803" s="101"/>
      <c r="AL803" s="101"/>
      <c r="AM803" s="101"/>
      <c r="AN803" s="101"/>
      <c r="AO803" s="101"/>
      <c r="AP803" s="101"/>
      <c r="AQ803" s="101"/>
      <c r="AR803" s="100"/>
      <c r="AS803" s="100"/>
      <c r="AT803" s="100"/>
      <c r="AU803" s="100"/>
      <c r="AV803" s="100"/>
      <c r="AW803" s="100"/>
      <c r="AX803" s="100"/>
      <c r="AY803" s="100"/>
      <c r="AZ803" s="100"/>
      <c r="BA803" s="100"/>
      <c r="BB803" s="100"/>
      <c r="BC803" s="100"/>
    </row>
    <row r="804" spans="17:55" x14ac:dyDescent="0.35">
      <c r="Q804" s="100"/>
      <c r="R804" s="100"/>
      <c r="S804" s="100"/>
      <c r="T804" s="100"/>
      <c r="U804" s="100"/>
      <c r="V804" s="100"/>
      <c r="W804" s="100"/>
      <c r="X804" s="100"/>
      <c r="Y804" s="100"/>
      <c r="Z804" s="100"/>
      <c r="AA804" s="100"/>
      <c r="AB804" s="100"/>
      <c r="AC804" s="100"/>
      <c r="AD804" s="100"/>
      <c r="AE804" s="100"/>
      <c r="AF804" s="101"/>
      <c r="AG804" s="101"/>
      <c r="AH804" s="101"/>
      <c r="AI804" s="101"/>
      <c r="AJ804" s="101"/>
      <c r="AK804" s="101"/>
      <c r="AL804" s="101"/>
      <c r="AM804" s="101"/>
      <c r="AN804" s="101"/>
      <c r="AO804" s="101"/>
      <c r="AP804" s="101"/>
      <c r="AQ804" s="101"/>
      <c r="AR804" s="100"/>
      <c r="AS804" s="100"/>
      <c r="AT804" s="100"/>
      <c r="AU804" s="100"/>
      <c r="AV804" s="100"/>
      <c r="AW804" s="100"/>
      <c r="AX804" s="100"/>
      <c r="AY804" s="100"/>
      <c r="AZ804" s="100"/>
      <c r="BA804" s="100"/>
      <c r="BB804" s="100"/>
      <c r="BC804" s="100"/>
    </row>
    <row r="805" spans="17:55" x14ac:dyDescent="0.35">
      <c r="Q805" s="100"/>
      <c r="R805" s="100"/>
      <c r="S805" s="100"/>
      <c r="T805" s="100"/>
      <c r="U805" s="100"/>
      <c r="V805" s="100"/>
      <c r="W805" s="100"/>
      <c r="X805" s="100"/>
      <c r="Y805" s="100"/>
      <c r="Z805" s="100"/>
      <c r="AA805" s="100"/>
      <c r="AB805" s="100"/>
      <c r="AC805" s="100"/>
      <c r="AD805" s="100"/>
      <c r="AE805" s="100"/>
      <c r="AF805" s="101"/>
      <c r="AG805" s="101"/>
      <c r="AH805" s="101"/>
      <c r="AI805" s="101"/>
      <c r="AJ805" s="101"/>
      <c r="AK805" s="101"/>
      <c r="AL805" s="101"/>
      <c r="AM805" s="101"/>
      <c r="AN805" s="101"/>
      <c r="AO805" s="101"/>
      <c r="AP805" s="101"/>
      <c r="AQ805" s="101"/>
      <c r="AR805" s="100"/>
      <c r="AS805" s="100"/>
      <c r="AT805" s="100"/>
      <c r="AU805" s="100"/>
      <c r="AV805" s="100"/>
      <c r="AW805" s="100"/>
      <c r="AX805" s="100"/>
      <c r="AY805" s="100"/>
      <c r="AZ805" s="100"/>
      <c r="BA805" s="100"/>
      <c r="BB805" s="100"/>
      <c r="BC805" s="100"/>
    </row>
    <row r="806" spans="17:55" x14ac:dyDescent="0.35">
      <c r="Q806" s="100"/>
      <c r="R806" s="100"/>
      <c r="S806" s="100"/>
      <c r="T806" s="100"/>
      <c r="U806" s="100"/>
      <c r="V806" s="100"/>
      <c r="W806" s="100"/>
      <c r="X806" s="100"/>
      <c r="Y806" s="100"/>
      <c r="Z806" s="100"/>
      <c r="AA806" s="100"/>
      <c r="AB806" s="100"/>
      <c r="AC806" s="100"/>
      <c r="AD806" s="100"/>
      <c r="AE806" s="100"/>
      <c r="AF806" s="101"/>
      <c r="AG806" s="101"/>
      <c r="AH806" s="101"/>
      <c r="AI806" s="101"/>
      <c r="AJ806" s="101"/>
      <c r="AK806" s="101"/>
      <c r="AL806" s="101"/>
      <c r="AM806" s="101"/>
      <c r="AN806" s="101"/>
      <c r="AO806" s="101"/>
      <c r="AP806" s="101"/>
      <c r="AQ806" s="101"/>
      <c r="AR806" s="100"/>
      <c r="AS806" s="100"/>
      <c r="AT806" s="100"/>
      <c r="AU806" s="100"/>
      <c r="AV806" s="100"/>
      <c r="AW806" s="100"/>
      <c r="AX806" s="100"/>
      <c r="AY806" s="100"/>
      <c r="AZ806" s="100"/>
      <c r="BA806" s="100"/>
      <c r="BB806" s="100"/>
      <c r="BC806" s="100"/>
    </row>
    <row r="807" spans="17:55" x14ac:dyDescent="0.35">
      <c r="Q807" s="100"/>
      <c r="R807" s="100"/>
      <c r="S807" s="100"/>
      <c r="T807" s="100"/>
      <c r="U807" s="100"/>
      <c r="V807" s="100"/>
      <c r="W807" s="100"/>
      <c r="X807" s="100"/>
      <c r="Y807" s="100"/>
      <c r="Z807" s="100"/>
      <c r="AA807" s="100"/>
      <c r="AB807" s="100"/>
      <c r="AC807" s="100"/>
      <c r="AD807" s="100"/>
      <c r="AE807" s="100"/>
      <c r="AF807" s="101"/>
      <c r="AG807" s="101"/>
      <c r="AH807" s="101"/>
      <c r="AI807" s="101"/>
      <c r="AJ807" s="101"/>
      <c r="AK807" s="101"/>
      <c r="AL807" s="101"/>
      <c r="AM807" s="101"/>
      <c r="AN807" s="101"/>
      <c r="AO807" s="101"/>
      <c r="AP807" s="101"/>
      <c r="AQ807" s="101"/>
      <c r="AR807" s="100"/>
      <c r="AS807" s="100"/>
      <c r="AT807" s="100"/>
      <c r="AU807" s="100"/>
      <c r="AV807" s="100"/>
      <c r="AW807" s="100"/>
      <c r="AX807" s="100"/>
      <c r="AY807" s="100"/>
      <c r="AZ807" s="100"/>
      <c r="BA807" s="100"/>
      <c r="BB807" s="100"/>
      <c r="BC807" s="100"/>
    </row>
    <row r="808" spans="17:55" x14ac:dyDescent="0.35">
      <c r="Q808" s="100"/>
      <c r="R808" s="100"/>
      <c r="S808" s="100"/>
      <c r="T808" s="100"/>
      <c r="U808" s="100"/>
      <c r="V808" s="100"/>
      <c r="W808" s="100"/>
      <c r="X808" s="100"/>
      <c r="Y808" s="100"/>
      <c r="Z808" s="100"/>
      <c r="AA808" s="100"/>
      <c r="AB808" s="100"/>
      <c r="AC808" s="100"/>
      <c r="AD808" s="100"/>
      <c r="AE808" s="100"/>
      <c r="AF808" s="101"/>
      <c r="AG808" s="101"/>
      <c r="AH808" s="101"/>
      <c r="AI808" s="101"/>
      <c r="AJ808" s="101"/>
      <c r="AK808" s="101"/>
      <c r="AL808" s="101"/>
      <c r="AM808" s="101"/>
      <c r="AN808" s="101"/>
      <c r="AO808" s="101"/>
      <c r="AP808" s="101"/>
      <c r="AQ808" s="101"/>
      <c r="AR808" s="100"/>
      <c r="AS808" s="100"/>
      <c r="AT808" s="100"/>
      <c r="AU808" s="100"/>
      <c r="AV808" s="100"/>
      <c r="AW808" s="100"/>
      <c r="AX808" s="100"/>
      <c r="AY808" s="100"/>
      <c r="AZ808" s="100"/>
      <c r="BA808" s="100"/>
      <c r="BB808" s="100"/>
      <c r="BC808" s="100"/>
    </row>
    <row r="809" spans="17:55" x14ac:dyDescent="0.35">
      <c r="Q809" s="100"/>
      <c r="R809" s="100"/>
      <c r="S809" s="100"/>
      <c r="T809" s="100"/>
      <c r="U809" s="100"/>
      <c r="V809" s="100"/>
      <c r="W809" s="100"/>
      <c r="X809" s="100"/>
      <c r="Y809" s="100"/>
      <c r="Z809" s="100"/>
      <c r="AA809" s="100"/>
      <c r="AB809" s="100"/>
      <c r="AC809" s="100"/>
      <c r="AD809" s="100"/>
      <c r="AE809" s="100"/>
      <c r="AF809" s="101"/>
      <c r="AG809" s="101"/>
      <c r="AH809" s="101"/>
      <c r="AI809" s="101"/>
      <c r="AJ809" s="101"/>
      <c r="AK809" s="101"/>
      <c r="AL809" s="101"/>
      <c r="AM809" s="101"/>
      <c r="AN809" s="101"/>
      <c r="AO809" s="101"/>
      <c r="AP809" s="101"/>
      <c r="AQ809" s="101"/>
      <c r="AR809" s="100"/>
      <c r="AS809" s="100"/>
      <c r="AT809" s="100"/>
      <c r="AU809" s="100"/>
      <c r="AV809" s="100"/>
      <c r="AW809" s="100"/>
      <c r="AX809" s="100"/>
      <c r="AY809" s="100"/>
      <c r="AZ809" s="100"/>
      <c r="BA809" s="100"/>
      <c r="BB809" s="100"/>
      <c r="BC809" s="100"/>
    </row>
    <row r="810" spans="17:55" x14ac:dyDescent="0.35">
      <c r="Q810" s="100"/>
      <c r="R810" s="100"/>
      <c r="S810" s="100"/>
      <c r="T810" s="100"/>
      <c r="U810" s="100"/>
      <c r="V810" s="100"/>
      <c r="W810" s="100"/>
      <c r="X810" s="100"/>
      <c r="Y810" s="100"/>
      <c r="Z810" s="100"/>
      <c r="AA810" s="100"/>
      <c r="AB810" s="100"/>
      <c r="AC810" s="100"/>
      <c r="AD810" s="100"/>
      <c r="AE810" s="100"/>
      <c r="AF810" s="101"/>
      <c r="AG810" s="101"/>
      <c r="AH810" s="101"/>
      <c r="AI810" s="101"/>
      <c r="AJ810" s="101"/>
      <c r="AK810" s="101"/>
      <c r="AL810" s="101"/>
      <c r="AM810" s="101"/>
      <c r="AN810" s="101"/>
      <c r="AO810" s="101"/>
      <c r="AP810" s="101"/>
      <c r="AQ810" s="101"/>
      <c r="AR810" s="100"/>
      <c r="AS810" s="100"/>
      <c r="AT810" s="100"/>
      <c r="AU810" s="100"/>
      <c r="AV810" s="100"/>
      <c r="AW810" s="100"/>
      <c r="AX810" s="100"/>
      <c r="AY810" s="100"/>
      <c r="AZ810" s="100"/>
      <c r="BA810" s="100"/>
      <c r="BB810" s="100"/>
      <c r="BC810" s="100"/>
    </row>
    <row r="811" spans="17:55" x14ac:dyDescent="0.35">
      <c r="Q811" s="100"/>
      <c r="R811" s="100"/>
      <c r="S811" s="100"/>
      <c r="T811" s="100"/>
      <c r="U811" s="100"/>
      <c r="V811" s="100"/>
      <c r="W811" s="100"/>
      <c r="X811" s="100"/>
      <c r="Y811" s="100"/>
      <c r="Z811" s="100"/>
      <c r="AA811" s="100"/>
      <c r="AB811" s="100"/>
      <c r="AC811" s="100"/>
      <c r="AD811" s="100"/>
      <c r="AE811" s="100"/>
      <c r="AF811" s="101"/>
      <c r="AG811" s="101"/>
      <c r="AH811" s="101"/>
      <c r="AI811" s="101"/>
      <c r="AJ811" s="101"/>
      <c r="AK811" s="101"/>
      <c r="AL811" s="101"/>
      <c r="AM811" s="101"/>
      <c r="AN811" s="101"/>
      <c r="AO811" s="101"/>
      <c r="AP811" s="101"/>
      <c r="AQ811" s="101"/>
      <c r="AR811" s="100"/>
      <c r="AS811" s="100"/>
      <c r="AT811" s="100"/>
      <c r="AU811" s="100"/>
      <c r="AV811" s="100"/>
      <c r="AW811" s="100"/>
      <c r="AX811" s="100"/>
      <c r="AY811" s="100"/>
      <c r="AZ811" s="100"/>
      <c r="BA811" s="100"/>
      <c r="BB811" s="100"/>
      <c r="BC811" s="100"/>
    </row>
    <row r="812" spans="17:55" x14ac:dyDescent="0.35">
      <c r="Q812" s="100"/>
      <c r="R812" s="100"/>
      <c r="S812" s="100"/>
      <c r="T812" s="100"/>
      <c r="U812" s="100"/>
      <c r="V812" s="100"/>
      <c r="W812" s="100"/>
      <c r="X812" s="100"/>
      <c r="Y812" s="100"/>
      <c r="Z812" s="100"/>
      <c r="AA812" s="100"/>
      <c r="AB812" s="100"/>
      <c r="AC812" s="100"/>
      <c r="AD812" s="100"/>
      <c r="AE812" s="100"/>
      <c r="AF812" s="101"/>
      <c r="AG812" s="101"/>
      <c r="AH812" s="101"/>
      <c r="AI812" s="101"/>
      <c r="AJ812" s="101"/>
      <c r="AK812" s="101"/>
      <c r="AL812" s="101"/>
      <c r="AM812" s="101"/>
      <c r="AN812" s="101"/>
      <c r="AO812" s="101"/>
      <c r="AP812" s="101"/>
      <c r="AQ812" s="101"/>
      <c r="AR812" s="100"/>
      <c r="AS812" s="100"/>
      <c r="AT812" s="100"/>
      <c r="AU812" s="100"/>
      <c r="AV812" s="100"/>
      <c r="AW812" s="100"/>
      <c r="AX812" s="100"/>
      <c r="AY812" s="100"/>
      <c r="AZ812" s="100"/>
      <c r="BA812" s="100"/>
      <c r="BB812" s="100"/>
      <c r="BC812" s="100"/>
    </row>
    <row r="813" spans="17:55" x14ac:dyDescent="0.35">
      <c r="Q813" s="100"/>
      <c r="R813" s="100"/>
      <c r="S813" s="100"/>
      <c r="T813" s="100"/>
      <c r="U813" s="100"/>
      <c r="V813" s="100"/>
      <c r="W813" s="100"/>
      <c r="X813" s="100"/>
      <c r="Y813" s="100"/>
      <c r="Z813" s="100"/>
      <c r="AA813" s="100"/>
      <c r="AB813" s="100"/>
      <c r="AC813" s="100"/>
      <c r="AD813" s="100"/>
      <c r="AE813" s="100"/>
      <c r="AF813" s="101"/>
      <c r="AG813" s="101"/>
      <c r="AH813" s="101"/>
      <c r="AI813" s="101"/>
      <c r="AJ813" s="101"/>
      <c r="AK813" s="101"/>
      <c r="AL813" s="101"/>
      <c r="AM813" s="101"/>
      <c r="AN813" s="101"/>
      <c r="AO813" s="101"/>
      <c r="AP813" s="101"/>
      <c r="AQ813" s="101"/>
      <c r="AR813" s="100"/>
      <c r="AS813" s="100"/>
      <c r="AT813" s="100"/>
      <c r="AU813" s="100"/>
      <c r="AV813" s="100"/>
      <c r="AW813" s="100"/>
      <c r="AX813" s="100"/>
      <c r="AY813" s="100"/>
      <c r="AZ813" s="100"/>
      <c r="BA813" s="100"/>
      <c r="BB813" s="100"/>
      <c r="BC813" s="100"/>
    </row>
    <row r="814" spans="17:55" x14ac:dyDescent="0.35">
      <c r="Q814" s="100"/>
      <c r="R814" s="100"/>
      <c r="S814" s="100"/>
      <c r="T814" s="100"/>
      <c r="U814" s="100"/>
      <c r="V814" s="100"/>
      <c r="W814" s="100"/>
      <c r="X814" s="100"/>
      <c r="Y814" s="100"/>
      <c r="Z814" s="100"/>
      <c r="AA814" s="100"/>
      <c r="AB814" s="100"/>
      <c r="AC814" s="100"/>
      <c r="AD814" s="100"/>
      <c r="AE814" s="100"/>
      <c r="AF814" s="101"/>
      <c r="AG814" s="101"/>
      <c r="AH814" s="101"/>
      <c r="AI814" s="101"/>
      <c r="AJ814" s="101"/>
      <c r="AK814" s="101"/>
      <c r="AL814" s="101"/>
      <c r="AM814" s="101"/>
      <c r="AN814" s="101"/>
      <c r="AO814" s="101"/>
      <c r="AP814" s="101"/>
      <c r="AQ814" s="101"/>
      <c r="AR814" s="100"/>
      <c r="AS814" s="100"/>
      <c r="AT814" s="100"/>
      <c r="AU814" s="100"/>
      <c r="AV814" s="100"/>
      <c r="AW814" s="100"/>
      <c r="AX814" s="100"/>
      <c r="AY814" s="100"/>
      <c r="AZ814" s="100"/>
      <c r="BA814" s="100"/>
      <c r="BB814" s="100"/>
      <c r="BC814" s="100"/>
    </row>
    <row r="815" spans="17:55" x14ac:dyDescent="0.35">
      <c r="Q815" s="100"/>
      <c r="R815" s="100"/>
      <c r="S815" s="100"/>
      <c r="T815" s="100"/>
      <c r="U815" s="100"/>
      <c r="V815" s="100"/>
      <c r="W815" s="100"/>
      <c r="X815" s="100"/>
      <c r="Y815" s="100"/>
      <c r="Z815" s="100"/>
      <c r="AA815" s="100"/>
      <c r="AB815" s="100"/>
      <c r="AC815" s="100"/>
      <c r="AD815" s="100"/>
      <c r="AE815" s="100"/>
      <c r="AF815" s="101"/>
      <c r="AG815" s="101"/>
      <c r="AH815" s="101"/>
      <c r="AI815" s="101"/>
      <c r="AJ815" s="101"/>
      <c r="AK815" s="101"/>
      <c r="AL815" s="101"/>
      <c r="AM815" s="101"/>
      <c r="AN815" s="101"/>
      <c r="AO815" s="101"/>
      <c r="AP815" s="101"/>
      <c r="AQ815" s="101"/>
      <c r="AR815" s="100"/>
      <c r="AS815" s="100"/>
      <c r="AT815" s="100"/>
      <c r="AU815" s="100"/>
      <c r="AV815" s="100"/>
      <c r="AW815" s="100"/>
      <c r="AX815" s="100"/>
      <c r="AY815" s="100"/>
      <c r="AZ815" s="100"/>
      <c r="BA815" s="100"/>
      <c r="BB815" s="100"/>
      <c r="BC815" s="100"/>
    </row>
    <row r="816" spans="17:55" x14ac:dyDescent="0.35">
      <c r="Q816" s="100"/>
      <c r="R816" s="100"/>
      <c r="S816" s="100"/>
      <c r="T816" s="100"/>
      <c r="U816" s="100"/>
      <c r="V816" s="100"/>
      <c r="W816" s="100"/>
      <c r="X816" s="100"/>
      <c r="Y816" s="100"/>
      <c r="Z816" s="100"/>
      <c r="AA816" s="100"/>
      <c r="AB816" s="100"/>
      <c r="AC816" s="100"/>
      <c r="AD816" s="100"/>
      <c r="AE816" s="100"/>
      <c r="AF816" s="101"/>
      <c r="AG816" s="101"/>
      <c r="AH816" s="101"/>
      <c r="AI816" s="101"/>
      <c r="AJ816" s="101"/>
      <c r="AK816" s="101"/>
      <c r="AL816" s="101"/>
      <c r="AM816" s="101"/>
      <c r="AN816" s="101"/>
      <c r="AO816" s="101"/>
      <c r="AP816" s="101"/>
      <c r="AQ816" s="101"/>
      <c r="AR816" s="100"/>
      <c r="AS816" s="100"/>
      <c r="AT816" s="100"/>
      <c r="AU816" s="100"/>
      <c r="AV816" s="100"/>
      <c r="AW816" s="100"/>
      <c r="AX816" s="100"/>
      <c r="AY816" s="100"/>
      <c r="AZ816" s="100"/>
      <c r="BA816" s="100"/>
      <c r="BB816" s="100"/>
      <c r="BC816" s="100"/>
    </row>
    <row r="817" spans="17:55" x14ac:dyDescent="0.35">
      <c r="Q817" s="100"/>
      <c r="R817" s="100"/>
      <c r="S817" s="100"/>
      <c r="T817" s="100"/>
      <c r="U817" s="100"/>
      <c r="V817" s="100"/>
      <c r="W817" s="100"/>
      <c r="X817" s="100"/>
      <c r="Y817" s="100"/>
      <c r="Z817" s="100"/>
      <c r="AA817" s="100"/>
      <c r="AB817" s="100"/>
      <c r="AC817" s="100"/>
      <c r="AD817" s="100"/>
      <c r="AE817" s="100"/>
      <c r="AF817" s="101"/>
      <c r="AG817" s="101"/>
      <c r="AH817" s="101"/>
      <c r="AI817" s="101"/>
      <c r="AJ817" s="101"/>
      <c r="AK817" s="101"/>
      <c r="AL817" s="101"/>
      <c r="AM817" s="101"/>
      <c r="AN817" s="101"/>
      <c r="AO817" s="101"/>
      <c r="AP817" s="101"/>
      <c r="AQ817" s="101"/>
      <c r="AR817" s="100"/>
      <c r="AS817" s="100"/>
      <c r="AT817" s="100"/>
      <c r="AU817" s="100"/>
      <c r="AV817" s="100"/>
      <c r="AW817" s="100"/>
      <c r="AX817" s="100"/>
      <c r="AY817" s="100"/>
      <c r="AZ817" s="100"/>
      <c r="BA817" s="100"/>
      <c r="BB817" s="100"/>
      <c r="BC817" s="100"/>
    </row>
    <row r="818" spans="17:55" x14ac:dyDescent="0.35">
      <c r="Q818" s="100"/>
      <c r="R818" s="100"/>
      <c r="S818" s="100"/>
      <c r="T818" s="100"/>
      <c r="U818" s="100"/>
      <c r="V818" s="100"/>
      <c r="W818" s="100"/>
      <c r="X818" s="100"/>
      <c r="Y818" s="100"/>
      <c r="Z818" s="100"/>
      <c r="AA818" s="100"/>
      <c r="AB818" s="100"/>
      <c r="AC818" s="100"/>
      <c r="AD818" s="100"/>
      <c r="AE818" s="100"/>
      <c r="AF818" s="101"/>
      <c r="AG818" s="101"/>
      <c r="AH818" s="101"/>
      <c r="AI818" s="101"/>
      <c r="AJ818" s="101"/>
      <c r="AK818" s="101"/>
      <c r="AL818" s="101"/>
      <c r="AM818" s="101"/>
      <c r="AN818" s="101"/>
      <c r="AO818" s="101"/>
      <c r="AP818" s="101"/>
      <c r="AQ818" s="101"/>
      <c r="AR818" s="100"/>
      <c r="AS818" s="100"/>
      <c r="AT818" s="100"/>
      <c r="AU818" s="100"/>
      <c r="AV818" s="100"/>
      <c r="AW818" s="100"/>
      <c r="AX818" s="100"/>
      <c r="AY818" s="100"/>
      <c r="AZ818" s="100"/>
      <c r="BA818" s="100"/>
      <c r="BB818" s="100"/>
      <c r="BC818" s="100"/>
    </row>
    <row r="819" spans="17:55" x14ac:dyDescent="0.35">
      <c r="Q819" s="100"/>
      <c r="R819" s="100"/>
      <c r="S819" s="100"/>
      <c r="T819" s="100"/>
      <c r="U819" s="100"/>
      <c r="V819" s="100"/>
      <c r="W819" s="100"/>
      <c r="X819" s="100"/>
      <c r="Y819" s="100"/>
      <c r="Z819" s="100"/>
      <c r="AA819" s="100"/>
      <c r="AB819" s="100"/>
      <c r="AC819" s="100"/>
      <c r="AD819" s="100"/>
      <c r="AE819" s="100"/>
      <c r="AF819" s="101"/>
      <c r="AG819" s="101"/>
      <c r="AH819" s="101"/>
      <c r="AI819" s="101"/>
      <c r="AJ819" s="101"/>
      <c r="AK819" s="101"/>
      <c r="AL819" s="101"/>
      <c r="AM819" s="101"/>
      <c r="AN819" s="101"/>
      <c r="AO819" s="101"/>
      <c r="AP819" s="101"/>
      <c r="AQ819" s="101"/>
      <c r="AR819" s="100"/>
      <c r="AS819" s="100"/>
      <c r="AT819" s="100"/>
      <c r="AU819" s="100"/>
      <c r="AV819" s="100"/>
      <c r="AW819" s="100"/>
      <c r="AX819" s="100"/>
      <c r="AY819" s="100"/>
      <c r="AZ819" s="100"/>
      <c r="BA819" s="100"/>
      <c r="BB819" s="100"/>
      <c r="BC819" s="100"/>
    </row>
    <row r="820" spans="17:55" x14ac:dyDescent="0.35">
      <c r="Q820" s="100"/>
      <c r="R820" s="100"/>
      <c r="S820" s="100"/>
      <c r="T820" s="100"/>
      <c r="U820" s="100"/>
      <c r="V820" s="100"/>
      <c r="W820" s="100"/>
      <c r="X820" s="100"/>
      <c r="Y820" s="100"/>
      <c r="Z820" s="100"/>
      <c r="AA820" s="100"/>
      <c r="AB820" s="100"/>
      <c r="AC820" s="100"/>
      <c r="AD820" s="100"/>
      <c r="AE820" s="100"/>
      <c r="AF820" s="101"/>
      <c r="AG820" s="101"/>
      <c r="AH820" s="101"/>
      <c r="AI820" s="101"/>
      <c r="AJ820" s="101"/>
      <c r="AK820" s="101"/>
      <c r="AL820" s="101"/>
      <c r="AM820" s="101"/>
      <c r="AN820" s="101"/>
      <c r="AO820" s="101"/>
      <c r="AP820" s="101"/>
      <c r="AQ820" s="101"/>
      <c r="AR820" s="100"/>
      <c r="AS820" s="100"/>
      <c r="AT820" s="100"/>
      <c r="AU820" s="100"/>
      <c r="AV820" s="100"/>
      <c r="AW820" s="100"/>
      <c r="AX820" s="100"/>
      <c r="AY820" s="100"/>
      <c r="AZ820" s="100"/>
      <c r="BA820" s="100"/>
      <c r="BB820" s="100"/>
      <c r="BC820" s="100"/>
    </row>
    <row r="821" spans="17:55" x14ac:dyDescent="0.35">
      <c r="Q821" s="100"/>
      <c r="R821" s="100"/>
      <c r="S821" s="100"/>
      <c r="T821" s="100"/>
      <c r="U821" s="100"/>
      <c r="V821" s="100"/>
      <c r="W821" s="100"/>
      <c r="X821" s="100"/>
      <c r="Y821" s="100"/>
      <c r="Z821" s="100"/>
      <c r="AA821" s="100"/>
      <c r="AB821" s="100"/>
      <c r="AC821" s="100"/>
      <c r="AD821" s="100"/>
      <c r="AE821" s="100"/>
      <c r="AF821" s="101"/>
      <c r="AG821" s="101"/>
      <c r="AH821" s="101"/>
      <c r="AI821" s="101"/>
      <c r="AJ821" s="101"/>
      <c r="AK821" s="101"/>
      <c r="AL821" s="101"/>
      <c r="AM821" s="101"/>
      <c r="AN821" s="101"/>
      <c r="AO821" s="101"/>
      <c r="AP821" s="101"/>
      <c r="AQ821" s="101"/>
      <c r="AR821" s="100"/>
      <c r="AS821" s="100"/>
      <c r="AT821" s="100"/>
      <c r="AU821" s="100"/>
      <c r="AV821" s="100"/>
      <c r="AW821" s="100"/>
      <c r="AX821" s="100"/>
      <c r="AY821" s="100"/>
      <c r="AZ821" s="100"/>
      <c r="BA821" s="100"/>
      <c r="BB821" s="100"/>
      <c r="BC821" s="100"/>
    </row>
    <row r="822" spans="17:55" x14ac:dyDescent="0.35">
      <c r="Q822" s="100"/>
      <c r="R822" s="100"/>
      <c r="S822" s="100"/>
      <c r="T822" s="100"/>
      <c r="U822" s="100"/>
      <c r="V822" s="100"/>
      <c r="W822" s="100"/>
      <c r="X822" s="100"/>
      <c r="Y822" s="100"/>
      <c r="Z822" s="100"/>
      <c r="AA822" s="100"/>
      <c r="AB822" s="100"/>
      <c r="AC822" s="100"/>
      <c r="AD822" s="100"/>
      <c r="AE822" s="100"/>
      <c r="AF822" s="101"/>
      <c r="AG822" s="101"/>
      <c r="AH822" s="101"/>
      <c r="AI822" s="101"/>
      <c r="AJ822" s="101"/>
      <c r="AK822" s="101"/>
      <c r="AL822" s="101"/>
      <c r="AM822" s="101"/>
      <c r="AN822" s="101"/>
      <c r="AO822" s="101"/>
      <c r="AP822" s="101"/>
      <c r="AQ822" s="101"/>
      <c r="AR822" s="100"/>
      <c r="AS822" s="100"/>
      <c r="AT822" s="100"/>
      <c r="AU822" s="100"/>
      <c r="AV822" s="100"/>
      <c r="AW822" s="100"/>
      <c r="AX822" s="100"/>
      <c r="AY822" s="100"/>
      <c r="AZ822" s="100"/>
      <c r="BA822" s="100"/>
      <c r="BB822" s="100"/>
      <c r="BC822" s="100"/>
    </row>
    <row r="823" spans="17:55" x14ac:dyDescent="0.35">
      <c r="Q823" s="100"/>
      <c r="R823" s="100"/>
      <c r="S823" s="100"/>
      <c r="T823" s="100"/>
      <c r="U823" s="100"/>
      <c r="V823" s="100"/>
      <c r="W823" s="100"/>
      <c r="X823" s="100"/>
      <c r="Y823" s="100"/>
      <c r="Z823" s="100"/>
      <c r="AA823" s="100"/>
      <c r="AB823" s="100"/>
      <c r="AC823" s="100"/>
      <c r="AD823" s="100"/>
      <c r="AE823" s="100"/>
      <c r="AF823" s="101"/>
      <c r="AG823" s="101"/>
      <c r="AH823" s="101"/>
      <c r="AI823" s="101"/>
      <c r="AJ823" s="101"/>
      <c r="AK823" s="101"/>
      <c r="AL823" s="101"/>
      <c r="AM823" s="101"/>
      <c r="AN823" s="101"/>
      <c r="AO823" s="101"/>
      <c r="AP823" s="101"/>
      <c r="AQ823" s="101"/>
      <c r="AR823" s="100"/>
      <c r="AS823" s="100"/>
      <c r="AT823" s="100"/>
      <c r="AU823" s="100"/>
      <c r="AV823" s="100"/>
      <c r="AW823" s="100"/>
      <c r="AX823" s="100"/>
      <c r="AY823" s="100"/>
      <c r="AZ823" s="100"/>
      <c r="BA823" s="100"/>
      <c r="BB823" s="100"/>
      <c r="BC823" s="100"/>
    </row>
    <row r="824" spans="17:55" x14ac:dyDescent="0.35">
      <c r="Q824" s="100"/>
      <c r="R824" s="100"/>
      <c r="S824" s="100"/>
      <c r="T824" s="100"/>
      <c r="U824" s="100"/>
      <c r="V824" s="100"/>
      <c r="W824" s="100"/>
      <c r="X824" s="100"/>
      <c r="Y824" s="100"/>
      <c r="Z824" s="100"/>
      <c r="AA824" s="100"/>
      <c r="AB824" s="100"/>
      <c r="AC824" s="100"/>
      <c r="AD824" s="100"/>
      <c r="AE824" s="100"/>
      <c r="AF824" s="101"/>
      <c r="AG824" s="101"/>
      <c r="AH824" s="101"/>
      <c r="AI824" s="101"/>
      <c r="AJ824" s="101"/>
      <c r="AK824" s="101"/>
      <c r="AL824" s="101"/>
      <c r="AM824" s="101"/>
      <c r="AN824" s="101"/>
      <c r="AO824" s="101"/>
      <c r="AP824" s="101"/>
      <c r="AQ824" s="101"/>
      <c r="AR824" s="100"/>
      <c r="AS824" s="100"/>
      <c r="AT824" s="100"/>
      <c r="AU824" s="100"/>
      <c r="AV824" s="100"/>
      <c r="AW824" s="100"/>
      <c r="AX824" s="100"/>
      <c r="AY824" s="100"/>
      <c r="AZ824" s="100"/>
      <c r="BA824" s="100"/>
      <c r="BB824" s="100"/>
      <c r="BC824" s="100"/>
    </row>
    <row r="825" spans="17:55" x14ac:dyDescent="0.35">
      <c r="Q825" s="100"/>
      <c r="R825" s="100"/>
      <c r="S825" s="100"/>
      <c r="T825" s="100"/>
      <c r="U825" s="100"/>
      <c r="V825" s="100"/>
      <c r="W825" s="100"/>
      <c r="X825" s="100"/>
      <c r="Y825" s="100"/>
      <c r="Z825" s="100"/>
      <c r="AA825" s="100"/>
      <c r="AB825" s="100"/>
      <c r="AC825" s="100"/>
      <c r="AD825" s="100"/>
      <c r="AE825" s="100"/>
      <c r="AF825" s="101"/>
      <c r="AG825" s="101"/>
      <c r="AH825" s="101"/>
      <c r="AI825" s="101"/>
      <c r="AJ825" s="101"/>
      <c r="AK825" s="101"/>
      <c r="AL825" s="101"/>
      <c r="AM825" s="101"/>
      <c r="AN825" s="101"/>
      <c r="AO825" s="101"/>
      <c r="AP825" s="101"/>
      <c r="AQ825" s="101"/>
      <c r="AR825" s="100"/>
      <c r="AS825" s="100"/>
      <c r="AT825" s="100"/>
      <c r="AU825" s="100"/>
      <c r="AV825" s="100"/>
      <c r="AW825" s="100"/>
      <c r="AX825" s="100"/>
      <c r="AY825" s="100"/>
      <c r="AZ825" s="100"/>
      <c r="BA825" s="100"/>
      <c r="BB825" s="100"/>
      <c r="BC825" s="100"/>
    </row>
    <row r="826" spans="17:55" x14ac:dyDescent="0.35">
      <c r="Q826" s="100"/>
      <c r="R826" s="100"/>
      <c r="S826" s="100"/>
      <c r="T826" s="100"/>
      <c r="U826" s="100"/>
      <c r="V826" s="100"/>
      <c r="W826" s="100"/>
      <c r="X826" s="100"/>
      <c r="Y826" s="100"/>
      <c r="Z826" s="100"/>
      <c r="AA826" s="100"/>
      <c r="AB826" s="100"/>
      <c r="AC826" s="100"/>
      <c r="AD826" s="100"/>
      <c r="AE826" s="100"/>
      <c r="AF826" s="101"/>
      <c r="AG826" s="101"/>
      <c r="AH826" s="101"/>
      <c r="AI826" s="101"/>
      <c r="AJ826" s="101"/>
      <c r="AK826" s="101"/>
      <c r="AL826" s="101"/>
      <c r="AM826" s="101"/>
      <c r="AN826" s="101"/>
      <c r="AO826" s="101"/>
      <c r="AP826" s="101"/>
      <c r="AQ826" s="101"/>
      <c r="AR826" s="100"/>
      <c r="AS826" s="100"/>
      <c r="AT826" s="100"/>
      <c r="AU826" s="100"/>
      <c r="AV826" s="100"/>
      <c r="AW826" s="100"/>
      <c r="AX826" s="100"/>
      <c r="AY826" s="100"/>
      <c r="AZ826" s="100"/>
      <c r="BA826" s="100"/>
      <c r="BB826" s="100"/>
      <c r="BC826" s="100"/>
    </row>
    <row r="827" spans="17:55" x14ac:dyDescent="0.35">
      <c r="Q827" s="100"/>
      <c r="R827" s="100"/>
      <c r="S827" s="100"/>
      <c r="T827" s="100"/>
      <c r="U827" s="100"/>
      <c r="V827" s="100"/>
      <c r="W827" s="100"/>
      <c r="X827" s="100"/>
      <c r="Y827" s="100"/>
      <c r="Z827" s="100"/>
      <c r="AA827" s="100"/>
      <c r="AB827" s="100"/>
      <c r="AC827" s="100"/>
      <c r="AD827" s="100"/>
      <c r="AE827" s="100"/>
      <c r="AF827" s="101"/>
      <c r="AG827" s="101"/>
      <c r="AH827" s="101"/>
      <c r="AI827" s="101"/>
      <c r="AJ827" s="101"/>
      <c r="AK827" s="101"/>
      <c r="AL827" s="101"/>
      <c r="AM827" s="101"/>
      <c r="AN827" s="101"/>
      <c r="AO827" s="101"/>
      <c r="AP827" s="101"/>
      <c r="AQ827" s="101"/>
      <c r="AR827" s="100"/>
      <c r="AS827" s="100"/>
      <c r="AT827" s="100"/>
      <c r="AU827" s="100"/>
      <c r="AV827" s="100"/>
      <c r="AW827" s="100"/>
      <c r="AX827" s="100"/>
      <c r="AY827" s="100"/>
      <c r="AZ827" s="100"/>
      <c r="BA827" s="100"/>
      <c r="BB827" s="100"/>
      <c r="BC827" s="100"/>
    </row>
    <row r="828" spans="17:55" x14ac:dyDescent="0.35">
      <c r="Q828" s="100"/>
      <c r="R828" s="100"/>
      <c r="S828" s="100"/>
      <c r="T828" s="100"/>
      <c r="U828" s="100"/>
      <c r="V828" s="100"/>
      <c r="W828" s="100"/>
      <c r="X828" s="100"/>
      <c r="Y828" s="100"/>
      <c r="Z828" s="100"/>
      <c r="AA828" s="100"/>
      <c r="AB828" s="100"/>
      <c r="AC828" s="100"/>
      <c r="AD828" s="100"/>
      <c r="AE828" s="100"/>
      <c r="AF828" s="101"/>
      <c r="AG828" s="101"/>
      <c r="AH828" s="101"/>
      <c r="AI828" s="101"/>
      <c r="AJ828" s="101"/>
      <c r="AK828" s="101"/>
      <c r="AL828" s="101"/>
      <c r="AM828" s="101"/>
      <c r="AN828" s="101"/>
      <c r="AO828" s="101"/>
      <c r="AP828" s="101"/>
      <c r="AQ828" s="101"/>
      <c r="AR828" s="100"/>
      <c r="AS828" s="100"/>
      <c r="AT828" s="100"/>
      <c r="AU828" s="100"/>
      <c r="AV828" s="100"/>
      <c r="AW828" s="100"/>
      <c r="AX828" s="100"/>
      <c r="AY828" s="100"/>
      <c r="AZ828" s="100"/>
      <c r="BA828" s="100"/>
      <c r="BB828" s="100"/>
      <c r="BC828" s="100"/>
    </row>
    <row r="829" spans="17:55" x14ac:dyDescent="0.35">
      <c r="Q829" s="100"/>
      <c r="R829" s="100"/>
      <c r="S829" s="100"/>
      <c r="T829" s="100"/>
      <c r="U829" s="100"/>
      <c r="V829" s="100"/>
      <c r="W829" s="100"/>
      <c r="X829" s="100"/>
      <c r="Y829" s="100"/>
      <c r="Z829" s="100"/>
      <c r="AA829" s="100"/>
      <c r="AB829" s="100"/>
      <c r="AC829" s="100"/>
      <c r="AD829" s="100"/>
      <c r="AE829" s="100"/>
      <c r="AF829" s="101"/>
      <c r="AG829" s="101"/>
      <c r="AH829" s="101"/>
      <c r="AI829" s="101"/>
      <c r="AJ829" s="101"/>
      <c r="AK829" s="101"/>
      <c r="AL829" s="101"/>
      <c r="AM829" s="101"/>
      <c r="AN829" s="101"/>
      <c r="AO829" s="101"/>
      <c r="AP829" s="101"/>
      <c r="AQ829" s="101"/>
      <c r="AR829" s="100"/>
      <c r="AS829" s="100"/>
      <c r="AT829" s="100"/>
      <c r="AU829" s="100"/>
      <c r="AV829" s="100"/>
      <c r="AW829" s="100"/>
      <c r="AX829" s="100"/>
      <c r="AY829" s="100"/>
      <c r="AZ829" s="100"/>
      <c r="BA829" s="100"/>
      <c r="BB829" s="100"/>
      <c r="BC829" s="100"/>
    </row>
    <row r="830" spans="17:55" x14ac:dyDescent="0.35">
      <c r="Q830" s="100"/>
      <c r="R830" s="100"/>
      <c r="S830" s="100"/>
      <c r="T830" s="100"/>
      <c r="U830" s="100"/>
      <c r="V830" s="100"/>
      <c r="W830" s="100"/>
      <c r="X830" s="100"/>
      <c r="Y830" s="100"/>
      <c r="Z830" s="100"/>
      <c r="AA830" s="100"/>
      <c r="AB830" s="100"/>
      <c r="AC830" s="100"/>
      <c r="AD830" s="100"/>
      <c r="AE830" s="100"/>
      <c r="AF830" s="101"/>
      <c r="AG830" s="101"/>
      <c r="AH830" s="101"/>
      <c r="AI830" s="101"/>
      <c r="AJ830" s="101"/>
      <c r="AK830" s="101"/>
      <c r="AL830" s="101"/>
      <c r="AM830" s="101"/>
      <c r="AN830" s="101"/>
      <c r="AO830" s="101"/>
      <c r="AP830" s="101"/>
      <c r="AQ830" s="101"/>
      <c r="AR830" s="100"/>
      <c r="AS830" s="100"/>
      <c r="AT830" s="100"/>
      <c r="AU830" s="100"/>
      <c r="AV830" s="100"/>
      <c r="AW830" s="100"/>
      <c r="AX830" s="100"/>
      <c r="AY830" s="100"/>
      <c r="AZ830" s="100"/>
      <c r="BA830" s="100"/>
      <c r="BB830" s="100"/>
      <c r="BC830" s="100"/>
    </row>
    <row r="831" spans="17:55" x14ac:dyDescent="0.35">
      <c r="Q831" s="100"/>
      <c r="R831" s="100"/>
      <c r="S831" s="100"/>
      <c r="T831" s="100"/>
      <c r="U831" s="100"/>
      <c r="V831" s="100"/>
      <c r="W831" s="100"/>
      <c r="X831" s="100"/>
      <c r="Y831" s="100"/>
      <c r="Z831" s="100"/>
      <c r="AA831" s="100"/>
      <c r="AB831" s="100"/>
      <c r="AC831" s="100"/>
      <c r="AD831" s="100"/>
      <c r="AE831" s="100"/>
      <c r="AF831" s="101"/>
      <c r="AG831" s="101"/>
      <c r="AH831" s="101"/>
      <c r="AI831" s="101"/>
      <c r="AJ831" s="101"/>
      <c r="AK831" s="101"/>
      <c r="AL831" s="101"/>
      <c r="AM831" s="101"/>
      <c r="AN831" s="101"/>
      <c r="AO831" s="101"/>
      <c r="AP831" s="101"/>
      <c r="AQ831" s="101"/>
      <c r="AR831" s="100"/>
      <c r="AS831" s="100"/>
      <c r="AT831" s="100"/>
      <c r="AU831" s="100"/>
      <c r="AV831" s="100"/>
      <c r="AW831" s="100"/>
      <c r="AX831" s="100"/>
      <c r="AY831" s="100"/>
      <c r="AZ831" s="100"/>
      <c r="BA831" s="100"/>
      <c r="BB831" s="100"/>
      <c r="BC831" s="100"/>
    </row>
    <row r="832" spans="17:55" x14ac:dyDescent="0.35">
      <c r="Q832" s="100"/>
      <c r="R832" s="100"/>
      <c r="S832" s="100"/>
      <c r="T832" s="100"/>
      <c r="U832" s="100"/>
      <c r="V832" s="100"/>
      <c r="W832" s="100"/>
      <c r="X832" s="100"/>
      <c r="Y832" s="100"/>
      <c r="Z832" s="100"/>
      <c r="AA832" s="100"/>
      <c r="AB832" s="100"/>
      <c r="AC832" s="100"/>
      <c r="AD832" s="100"/>
      <c r="AE832" s="100"/>
      <c r="AF832" s="101"/>
      <c r="AG832" s="101"/>
      <c r="AH832" s="101"/>
      <c r="AI832" s="101"/>
      <c r="AJ832" s="101"/>
      <c r="AK832" s="101"/>
      <c r="AL832" s="101"/>
      <c r="AM832" s="101"/>
      <c r="AN832" s="101"/>
      <c r="AO832" s="101"/>
      <c r="AP832" s="101"/>
      <c r="AQ832" s="101"/>
      <c r="AR832" s="100"/>
      <c r="AS832" s="100"/>
      <c r="AT832" s="100"/>
      <c r="AU832" s="100"/>
      <c r="AV832" s="100"/>
      <c r="AW832" s="100"/>
      <c r="AX832" s="100"/>
      <c r="AY832" s="100"/>
      <c r="AZ832" s="100"/>
      <c r="BA832" s="100"/>
      <c r="BB832" s="100"/>
      <c r="BC832" s="100"/>
    </row>
    <row r="833" spans="17:55" x14ac:dyDescent="0.35">
      <c r="Q833" s="100"/>
      <c r="R833" s="100"/>
      <c r="S833" s="100"/>
      <c r="T833" s="100"/>
      <c r="U833" s="100"/>
      <c r="V833" s="100"/>
      <c r="W833" s="100"/>
      <c r="X833" s="100"/>
      <c r="Y833" s="100"/>
      <c r="Z833" s="100"/>
      <c r="AA833" s="100"/>
      <c r="AB833" s="100"/>
      <c r="AC833" s="100"/>
      <c r="AD833" s="100"/>
      <c r="AE833" s="100"/>
      <c r="AF833" s="101"/>
      <c r="AG833" s="101"/>
      <c r="AH833" s="101"/>
      <c r="AI833" s="101"/>
      <c r="AJ833" s="101"/>
      <c r="AK833" s="101"/>
      <c r="AL833" s="101"/>
      <c r="AM833" s="101"/>
      <c r="AN833" s="101"/>
      <c r="AO833" s="101"/>
      <c r="AP833" s="101"/>
      <c r="AQ833" s="101"/>
      <c r="AR833" s="100"/>
      <c r="AS833" s="100"/>
      <c r="AT833" s="100"/>
      <c r="AU833" s="100"/>
      <c r="AV833" s="100"/>
      <c r="AW833" s="100"/>
      <c r="AX833" s="100"/>
      <c r="AY833" s="100"/>
      <c r="AZ833" s="100"/>
      <c r="BA833" s="100"/>
      <c r="BB833" s="100"/>
      <c r="BC833" s="100"/>
    </row>
    <row r="834" spans="17:55" x14ac:dyDescent="0.35">
      <c r="Q834" s="100"/>
      <c r="R834" s="100"/>
      <c r="S834" s="100"/>
      <c r="T834" s="100"/>
      <c r="U834" s="100"/>
      <c r="V834" s="100"/>
      <c r="W834" s="100"/>
      <c r="X834" s="100"/>
      <c r="Y834" s="100"/>
      <c r="Z834" s="100"/>
      <c r="AA834" s="100"/>
      <c r="AB834" s="100"/>
      <c r="AC834" s="100"/>
      <c r="AD834" s="100"/>
      <c r="AE834" s="100"/>
      <c r="AF834" s="101"/>
      <c r="AG834" s="101"/>
      <c r="AH834" s="101"/>
      <c r="AI834" s="101"/>
      <c r="AJ834" s="101"/>
      <c r="AK834" s="101"/>
      <c r="AL834" s="101"/>
      <c r="AM834" s="101"/>
      <c r="AN834" s="101"/>
      <c r="AO834" s="101"/>
      <c r="AP834" s="101"/>
      <c r="AQ834" s="101"/>
      <c r="AR834" s="100"/>
      <c r="AS834" s="100"/>
      <c r="AT834" s="100"/>
      <c r="AU834" s="100"/>
      <c r="AV834" s="100"/>
      <c r="AW834" s="100"/>
      <c r="AX834" s="100"/>
      <c r="AY834" s="100"/>
      <c r="AZ834" s="100"/>
      <c r="BA834" s="100"/>
      <c r="BB834" s="100"/>
      <c r="BC834" s="100"/>
    </row>
    <row r="835" spans="17:55" x14ac:dyDescent="0.35">
      <c r="Q835" s="100"/>
      <c r="R835" s="100"/>
      <c r="S835" s="100"/>
      <c r="T835" s="100"/>
      <c r="U835" s="100"/>
      <c r="V835" s="100"/>
      <c r="W835" s="100"/>
      <c r="X835" s="100"/>
      <c r="Y835" s="100"/>
      <c r="Z835" s="100"/>
      <c r="AA835" s="100"/>
      <c r="AB835" s="100"/>
      <c r="AC835" s="100"/>
      <c r="AD835" s="100"/>
      <c r="AE835" s="100"/>
      <c r="AF835" s="101"/>
      <c r="AG835" s="101"/>
      <c r="AH835" s="101"/>
      <c r="AI835" s="101"/>
      <c r="AJ835" s="101"/>
      <c r="AK835" s="101"/>
      <c r="AL835" s="101"/>
      <c r="AM835" s="101"/>
      <c r="AN835" s="101"/>
      <c r="AO835" s="101"/>
      <c r="AP835" s="101"/>
      <c r="AQ835" s="101"/>
      <c r="AR835" s="100"/>
      <c r="AS835" s="100"/>
      <c r="AT835" s="100"/>
      <c r="AU835" s="100"/>
      <c r="AV835" s="100"/>
      <c r="AW835" s="100"/>
      <c r="AX835" s="100"/>
      <c r="AY835" s="100"/>
      <c r="AZ835" s="100"/>
      <c r="BA835" s="100"/>
      <c r="BB835" s="100"/>
      <c r="BC835" s="100"/>
    </row>
    <row r="836" spans="17:55" x14ac:dyDescent="0.35">
      <c r="Q836" s="100"/>
      <c r="R836" s="100"/>
      <c r="S836" s="100"/>
      <c r="T836" s="100"/>
      <c r="U836" s="100"/>
      <c r="V836" s="100"/>
      <c r="W836" s="100"/>
      <c r="X836" s="100"/>
      <c r="Y836" s="100"/>
      <c r="Z836" s="100"/>
      <c r="AA836" s="100"/>
      <c r="AB836" s="100"/>
      <c r="AC836" s="100"/>
      <c r="AD836" s="100"/>
      <c r="AE836" s="100"/>
      <c r="AF836" s="101"/>
      <c r="AG836" s="101"/>
      <c r="AH836" s="101"/>
      <c r="AI836" s="101"/>
      <c r="AJ836" s="101"/>
      <c r="AK836" s="101"/>
      <c r="AL836" s="101"/>
      <c r="AM836" s="101"/>
      <c r="AN836" s="101"/>
      <c r="AO836" s="101"/>
      <c r="AP836" s="101"/>
      <c r="AQ836" s="101"/>
      <c r="AR836" s="100"/>
      <c r="AS836" s="100"/>
      <c r="AT836" s="100"/>
      <c r="AU836" s="100"/>
      <c r="AV836" s="100"/>
      <c r="AW836" s="100"/>
      <c r="AX836" s="100"/>
      <c r="AY836" s="100"/>
      <c r="AZ836" s="100"/>
      <c r="BA836" s="100"/>
      <c r="BB836" s="100"/>
      <c r="BC836" s="100"/>
    </row>
    <row r="837" spans="17:55" x14ac:dyDescent="0.35">
      <c r="Q837" s="100"/>
      <c r="R837" s="100"/>
      <c r="S837" s="100"/>
      <c r="T837" s="100"/>
      <c r="U837" s="100"/>
      <c r="V837" s="100"/>
      <c r="W837" s="100"/>
      <c r="X837" s="100"/>
      <c r="Y837" s="100"/>
      <c r="Z837" s="100"/>
      <c r="AA837" s="100"/>
      <c r="AB837" s="100"/>
      <c r="AC837" s="100"/>
      <c r="AD837" s="100"/>
      <c r="AE837" s="100"/>
      <c r="AF837" s="101"/>
      <c r="AG837" s="101"/>
      <c r="AH837" s="101"/>
      <c r="AI837" s="101"/>
      <c r="AJ837" s="101"/>
      <c r="AK837" s="101"/>
      <c r="AL837" s="101"/>
      <c r="AM837" s="101"/>
      <c r="AN837" s="101"/>
      <c r="AO837" s="101"/>
      <c r="AP837" s="101"/>
      <c r="AQ837" s="101"/>
      <c r="AR837" s="100"/>
      <c r="AS837" s="100"/>
      <c r="AT837" s="100"/>
      <c r="AU837" s="100"/>
      <c r="AV837" s="100"/>
      <c r="AW837" s="100"/>
      <c r="AX837" s="100"/>
      <c r="AY837" s="100"/>
      <c r="AZ837" s="100"/>
      <c r="BA837" s="100"/>
      <c r="BB837" s="100"/>
      <c r="BC837" s="100"/>
    </row>
    <row r="838" spans="17:55" x14ac:dyDescent="0.35">
      <c r="Q838" s="100"/>
      <c r="R838" s="100"/>
      <c r="S838" s="100"/>
      <c r="T838" s="100"/>
      <c r="U838" s="100"/>
      <c r="V838" s="100"/>
      <c r="W838" s="100"/>
      <c r="X838" s="100"/>
      <c r="Y838" s="100"/>
      <c r="Z838" s="100"/>
      <c r="AA838" s="100"/>
      <c r="AB838" s="100"/>
      <c r="AC838" s="100"/>
      <c r="AD838" s="100"/>
      <c r="AE838" s="100"/>
      <c r="AF838" s="101"/>
      <c r="AG838" s="101"/>
      <c r="AH838" s="101"/>
      <c r="AI838" s="101"/>
      <c r="AJ838" s="101"/>
      <c r="AK838" s="101"/>
      <c r="AL838" s="101"/>
      <c r="AM838" s="101"/>
      <c r="AN838" s="101"/>
      <c r="AO838" s="101"/>
      <c r="AP838" s="101"/>
      <c r="AQ838" s="101"/>
      <c r="AR838" s="100"/>
      <c r="AS838" s="100"/>
      <c r="AT838" s="100"/>
      <c r="AU838" s="100"/>
      <c r="AV838" s="100"/>
      <c r="AW838" s="100"/>
      <c r="AX838" s="100"/>
      <c r="AY838" s="100"/>
      <c r="AZ838" s="100"/>
      <c r="BA838" s="100"/>
      <c r="BB838" s="100"/>
      <c r="BC838" s="100"/>
    </row>
    <row r="839" spans="17:55" x14ac:dyDescent="0.35">
      <c r="Q839" s="100"/>
      <c r="R839" s="100"/>
      <c r="S839" s="100"/>
      <c r="T839" s="100"/>
      <c r="U839" s="100"/>
      <c r="V839" s="100"/>
      <c r="W839" s="100"/>
      <c r="X839" s="100"/>
      <c r="Y839" s="100"/>
      <c r="Z839" s="100"/>
      <c r="AA839" s="100"/>
      <c r="AB839" s="100"/>
      <c r="AC839" s="100"/>
      <c r="AD839" s="100"/>
      <c r="AE839" s="100"/>
      <c r="AF839" s="101"/>
      <c r="AG839" s="101"/>
      <c r="AH839" s="101"/>
      <c r="AI839" s="101"/>
      <c r="AJ839" s="101"/>
      <c r="AK839" s="101"/>
      <c r="AL839" s="101"/>
      <c r="AM839" s="101"/>
      <c r="AN839" s="101"/>
      <c r="AO839" s="101"/>
      <c r="AP839" s="101"/>
      <c r="AQ839" s="101"/>
      <c r="AR839" s="100"/>
      <c r="AS839" s="100"/>
      <c r="AT839" s="100"/>
      <c r="AU839" s="100"/>
      <c r="AV839" s="100"/>
      <c r="AW839" s="100"/>
      <c r="AX839" s="100"/>
      <c r="AY839" s="100"/>
      <c r="AZ839" s="100"/>
      <c r="BA839" s="100"/>
      <c r="BB839" s="100"/>
      <c r="BC839" s="100"/>
    </row>
    <row r="840" spans="17:55" x14ac:dyDescent="0.35">
      <c r="Q840" s="100"/>
      <c r="R840" s="100"/>
      <c r="S840" s="100"/>
      <c r="T840" s="100"/>
      <c r="U840" s="100"/>
      <c r="V840" s="100"/>
      <c r="W840" s="100"/>
      <c r="X840" s="100"/>
      <c r="Y840" s="100"/>
      <c r="Z840" s="100"/>
      <c r="AA840" s="100"/>
      <c r="AB840" s="100"/>
      <c r="AC840" s="100"/>
      <c r="AD840" s="100"/>
      <c r="AE840" s="100"/>
      <c r="AF840" s="101"/>
      <c r="AG840" s="101"/>
      <c r="AH840" s="101"/>
      <c r="AI840" s="101"/>
      <c r="AJ840" s="101"/>
      <c r="AK840" s="101"/>
      <c r="AL840" s="101"/>
      <c r="AM840" s="101"/>
      <c r="AN840" s="101"/>
      <c r="AO840" s="101"/>
      <c r="AP840" s="101"/>
      <c r="AQ840" s="101"/>
      <c r="AR840" s="100"/>
      <c r="AS840" s="100"/>
      <c r="AT840" s="100"/>
      <c r="AU840" s="100"/>
      <c r="AV840" s="100"/>
      <c r="AW840" s="100"/>
      <c r="AX840" s="100"/>
      <c r="AY840" s="100"/>
      <c r="AZ840" s="100"/>
      <c r="BA840" s="100"/>
      <c r="BB840" s="100"/>
      <c r="BC840" s="100"/>
    </row>
    <row r="841" spans="17:55" x14ac:dyDescent="0.35">
      <c r="Q841" s="100"/>
      <c r="R841" s="100"/>
      <c r="S841" s="100"/>
      <c r="T841" s="100"/>
      <c r="U841" s="100"/>
      <c r="V841" s="100"/>
      <c r="W841" s="100"/>
      <c r="X841" s="100"/>
      <c r="Y841" s="100"/>
      <c r="Z841" s="100"/>
      <c r="AA841" s="100"/>
      <c r="AB841" s="100"/>
      <c r="AC841" s="100"/>
      <c r="AD841" s="100"/>
      <c r="AE841" s="100"/>
      <c r="AF841" s="101"/>
      <c r="AG841" s="101"/>
      <c r="AH841" s="101"/>
      <c r="AI841" s="101"/>
      <c r="AJ841" s="101"/>
      <c r="AK841" s="101"/>
      <c r="AL841" s="101"/>
      <c r="AM841" s="101"/>
      <c r="AN841" s="101"/>
      <c r="AO841" s="101"/>
      <c r="AP841" s="101"/>
      <c r="AQ841" s="101"/>
      <c r="AR841" s="100"/>
      <c r="AS841" s="100"/>
      <c r="AT841" s="100"/>
      <c r="AU841" s="100"/>
      <c r="AV841" s="100"/>
      <c r="AW841" s="100"/>
      <c r="AX841" s="100"/>
      <c r="AY841" s="100"/>
      <c r="AZ841" s="100"/>
      <c r="BA841" s="100"/>
      <c r="BB841" s="100"/>
      <c r="BC841" s="100"/>
    </row>
    <row r="842" spans="17:55" x14ac:dyDescent="0.35">
      <c r="Q842" s="100"/>
      <c r="R842" s="100"/>
      <c r="S842" s="100"/>
      <c r="T842" s="100"/>
      <c r="U842" s="100"/>
      <c r="V842" s="100"/>
      <c r="W842" s="100"/>
      <c r="X842" s="100"/>
      <c r="Y842" s="100"/>
      <c r="Z842" s="100"/>
      <c r="AA842" s="100"/>
      <c r="AB842" s="100"/>
      <c r="AC842" s="100"/>
      <c r="AD842" s="100"/>
      <c r="AE842" s="100"/>
      <c r="AF842" s="101"/>
      <c r="AG842" s="101"/>
      <c r="AH842" s="101"/>
      <c r="AI842" s="101"/>
      <c r="AJ842" s="101"/>
      <c r="AK842" s="101"/>
      <c r="AL842" s="101"/>
      <c r="AM842" s="101"/>
      <c r="AN842" s="101"/>
      <c r="AO842" s="101"/>
      <c r="AP842" s="101"/>
      <c r="AQ842" s="101"/>
      <c r="AR842" s="100"/>
      <c r="AS842" s="100"/>
      <c r="AT842" s="100"/>
      <c r="AU842" s="100"/>
      <c r="AV842" s="100"/>
      <c r="AW842" s="100"/>
      <c r="AX842" s="100"/>
      <c r="AY842" s="100"/>
      <c r="AZ842" s="100"/>
      <c r="BA842" s="100"/>
      <c r="BB842" s="100"/>
      <c r="BC842" s="100"/>
    </row>
    <row r="843" spans="17:55" x14ac:dyDescent="0.35">
      <c r="Q843" s="100"/>
      <c r="R843" s="100"/>
      <c r="S843" s="100"/>
      <c r="T843" s="100"/>
      <c r="U843" s="100"/>
      <c r="V843" s="100"/>
      <c r="W843" s="100"/>
      <c r="X843" s="100"/>
      <c r="Y843" s="100"/>
      <c r="Z843" s="100"/>
      <c r="AA843" s="100"/>
      <c r="AB843" s="100"/>
      <c r="AC843" s="100"/>
      <c r="AD843" s="100"/>
      <c r="AE843" s="100"/>
      <c r="AF843" s="101"/>
      <c r="AG843" s="101"/>
      <c r="AH843" s="101"/>
      <c r="AI843" s="101"/>
      <c r="AJ843" s="101"/>
      <c r="AK843" s="101"/>
      <c r="AL843" s="101"/>
      <c r="AM843" s="101"/>
      <c r="AN843" s="101"/>
      <c r="AO843" s="101"/>
      <c r="AP843" s="101"/>
      <c r="AQ843" s="101"/>
      <c r="AR843" s="100"/>
      <c r="AS843" s="100"/>
      <c r="AT843" s="100"/>
      <c r="AU843" s="100"/>
      <c r="AV843" s="100"/>
      <c r="AW843" s="100"/>
      <c r="AX843" s="100"/>
      <c r="AY843" s="100"/>
      <c r="AZ843" s="100"/>
      <c r="BA843" s="100"/>
      <c r="BB843" s="100"/>
      <c r="BC843" s="100"/>
    </row>
    <row r="844" spans="17:55" x14ac:dyDescent="0.35">
      <c r="Q844" s="100"/>
      <c r="R844" s="100"/>
      <c r="S844" s="100"/>
      <c r="T844" s="100"/>
      <c r="U844" s="100"/>
      <c r="V844" s="100"/>
      <c r="W844" s="100"/>
      <c r="X844" s="100"/>
      <c r="Y844" s="100"/>
      <c r="Z844" s="100"/>
      <c r="AA844" s="100"/>
      <c r="AB844" s="100"/>
      <c r="AC844" s="100"/>
      <c r="AD844" s="100"/>
      <c r="AE844" s="100"/>
      <c r="AF844" s="101"/>
      <c r="AG844" s="101"/>
      <c r="AH844" s="101"/>
      <c r="AI844" s="101"/>
      <c r="AJ844" s="101"/>
      <c r="AK844" s="101"/>
      <c r="AL844" s="101"/>
      <c r="AM844" s="101"/>
      <c r="AN844" s="101"/>
      <c r="AO844" s="101"/>
      <c r="AP844" s="101"/>
      <c r="AQ844" s="101"/>
      <c r="AR844" s="100"/>
      <c r="AS844" s="100"/>
      <c r="AT844" s="100"/>
      <c r="AU844" s="100"/>
      <c r="AV844" s="100"/>
      <c r="AW844" s="100"/>
      <c r="AX844" s="100"/>
      <c r="AY844" s="100"/>
      <c r="AZ844" s="100"/>
      <c r="BA844" s="100"/>
      <c r="BB844" s="100"/>
      <c r="BC844" s="100"/>
    </row>
    <row r="845" spans="17:55" x14ac:dyDescent="0.35">
      <c r="Q845" s="100"/>
      <c r="R845" s="100"/>
      <c r="S845" s="100"/>
      <c r="T845" s="100"/>
      <c r="U845" s="100"/>
      <c r="V845" s="100"/>
      <c r="W845" s="100"/>
      <c r="X845" s="100"/>
      <c r="Y845" s="100"/>
      <c r="Z845" s="100"/>
      <c r="AA845" s="100"/>
      <c r="AB845" s="100"/>
      <c r="AC845" s="100"/>
      <c r="AD845" s="100"/>
      <c r="AE845" s="100"/>
      <c r="AF845" s="101"/>
      <c r="AG845" s="101"/>
      <c r="AH845" s="101"/>
      <c r="AI845" s="101"/>
      <c r="AJ845" s="101"/>
      <c r="AK845" s="101"/>
      <c r="AL845" s="101"/>
      <c r="AM845" s="101"/>
      <c r="AN845" s="101"/>
      <c r="AO845" s="101"/>
      <c r="AP845" s="101"/>
      <c r="AQ845" s="101"/>
      <c r="AR845" s="100"/>
      <c r="AS845" s="100"/>
      <c r="AT845" s="100"/>
      <c r="AU845" s="100"/>
      <c r="AV845" s="100"/>
      <c r="AW845" s="100"/>
      <c r="AX845" s="100"/>
      <c r="AY845" s="100"/>
      <c r="AZ845" s="100"/>
      <c r="BA845" s="100"/>
      <c r="BB845" s="100"/>
      <c r="BC845" s="100"/>
    </row>
    <row r="846" spans="17:55" x14ac:dyDescent="0.35">
      <c r="Q846" s="100"/>
      <c r="R846" s="100"/>
      <c r="S846" s="100"/>
      <c r="T846" s="100"/>
      <c r="U846" s="100"/>
      <c r="V846" s="100"/>
      <c r="W846" s="100"/>
      <c r="X846" s="100"/>
      <c r="Y846" s="100"/>
      <c r="Z846" s="100"/>
      <c r="AA846" s="100"/>
      <c r="AB846" s="100"/>
      <c r="AC846" s="100"/>
      <c r="AD846" s="100"/>
      <c r="AE846" s="100"/>
      <c r="AF846" s="101"/>
      <c r="AG846" s="101"/>
      <c r="AH846" s="101"/>
      <c r="AI846" s="101"/>
      <c r="AJ846" s="101"/>
      <c r="AK846" s="101"/>
      <c r="AL846" s="101"/>
      <c r="AM846" s="101"/>
      <c r="AN846" s="101"/>
      <c r="AO846" s="101"/>
      <c r="AP846" s="101"/>
      <c r="AQ846" s="101"/>
      <c r="AR846" s="100"/>
      <c r="AS846" s="100"/>
      <c r="AT846" s="100"/>
      <c r="AU846" s="100"/>
      <c r="AV846" s="100"/>
      <c r="AW846" s="100"/>
      <c r="AX846" s="100"/>
      <c r="AY846" s="100"/>
      <c r="AZ846" s="100"/>
      <c r="BA846" s="100"/>
      <c r="BB846" s="100"/>
      <c r="BC846" s="100"/>
    </row>
    <row r="847" spans="17:55" x14ac:dyDescent="0.35">
      <c r="Q847" s="100"/>
      <c r="R847" s="100"/>
      <c r="S847" s="100"/>
      <c r="T847" s="100"/>
      <c r="U847" s="100"/>
      <c r="V847" s="100"/>
      <c r="W847" s="100"/>
      <c r="X847" s="100"/>
      <c r="Y847" s="100"/>
      <c r="Z847" s="100"/>
      <c r="AA847" s="100"/>
      <c r="AB847" s="100"/>
      <c r="AC847" s="100"/>
      <c r="AD847" s="100"/>
      <c r="AE847" s="100"/>
      <c r="AF847" s="101"/>
      <c r="AG847" s="101"/>
      <c r="AH847" s="101"/>
      <c r="AI847" s="101"/>
      <c r="AJ847" s="101"/>
      <c r="AK847" s="101"/>
      <c r="AL847" s="101"/>
      <c r="AM847" s="101"/>
      <c r="AN847" s="101"/>
      <c r="AO847" s="101"/>
      <c r="AP847" s="101"/>
      <c r="AQ847" s="101"/>
      <c r="AR847" s="100"/>
      <c r="AS847" s="100"/>
      <c r="AT847" s="100"/>
      <c r="AU847" s="100"/>
      <c r="AV847" s="100"/>
      <c r="AW847" s="100"/>
      <c r="AX847" s="100"/>
      <c r="AY847" s="100"/>
      <c r="AZ847" s="100"/>
      <c r="BA847" s="100"/>
      <c r="BB847" s="100"/>
      <c r="BC847" s="100"/>
    </row>
    <row r="848" spans="17:55" x14ac:dyDescent="0.35">
      <c r="Q848" s="100"/>
      <c r="R848" s="100"/>
      <c r="S848" s="100"/>
      <c r="T848" s="100"/>
      <c r="U848" s="100"/>
      <c r="V848" s="100"/>
      <c r="W848" s="100"/>
      <c r="X848" s="100"/>
      <c r="Y848" s="100"/>
      <c r="Z848" s="100"/>
      <c r="AA848" s="100"/>
      <c r="AB848" s="100"/>
      <c r="AC848" s="100"/>
      <c r="AD848" s="100"/>
      <c r="AE848" s="100"/>
      <c r="AF848" s="101"/>
      <c r="AG848" s="101"/>
      <c r="AH848" s="101"/>
      <c r="AI848" s="101"/>
      <c r="AJ848" s="101"/>
      <c r="AK848" s="101"/>
      <c r="AL848" s="101"/>
      <c r="AM848" s="101"/>
      <c r="AN848" s="101"/>
      <c r="AO848" s="101"/>
      <c r="AP848" s="101"/>
      <c r="AQ848" s="101"/>
      <c r="AR848" s="100"/>
      <c r="AS848" s="100"/>
      <c r="AT848" s="100"/>
      <c r="AU848" s="100"/>
      <c r="AV848" s="100"/>
      <c r="AW848" s="100"/>
      <c r="AX848" s="100"/>
      <c r="AY848" s="100"/>
      <c r="AZ848" s="100"/>
      <c r="BA848" s="100"/>
      <c r="BB848" s="100"/>
      <c r="BC848" s="100"/>
    </row>
    <row r="849" spans="17:55" x14ac:dyDescent="0.35">
      <c r="Q849" s="100"/>
      <c r="R849" s="100"/>
      <c r="S849" s="100"/>
      <c r="T849" s="100"/>
      <c r="U849" s="100"/>
      <c r="V849" s="100"/>
      <c r="W849" s="100"/>
      <c r="X849" s="100"/>
      <c r="Y849" s="100"/>
      <c r="Z849" s="100"/>
      <c r="AA849" s="100"/>
      <c r="AB849" s="100"/>
      <c r="AC849" s="100"/>
      <c r="AD849" s="100"/>
      <c r="AE849" s="100"/>
      <c r="AF849" s="101"/>
      <c r="AG849" s="101"/>
      <c r="AH849" s="101"/>
      <c r="AI849" s="101"/>
      <c r="AJ849" s="101"/>
      <c r="AK849" s="101"/>
      <c r="AL849" s="101"/>
      <c r="AM849" s="101"/>
      <c r="AN849" s="101"/>
      <c r="AO849" s="101"/>
      <c r="AP849" s="101"/>
      <c r="AQ849" s="101"/>
      <c r="AR849" s="100"/>
      <c r="AS849" s="100"/>
      <c r="AT849" s="100"/>
      <c r="AU849" s="100"/>
      <c r="AV849" s="100"/>
      <c r="AW849" s="100"/>
      <c r="AX849" s="100"/>
      <c r="AY849" s="100"/>
      <c r="AZ849" s="100"/>
      <c r="BA849" s="100"/>
      <c r="BB849" s="100"/>
      <c r="BC849" s="100"/>
    </row>
    <row r="850" spans="17:55" x14ac:dyDescent="0.35">
      <c r="Q850" s="100"/>
      <c r="R850" s="100"/>
      <c r="S850" s="100"/>
      <c r="T850" s="100"/>
      <c r="U850" s="100"/>
      <c r="V850" s="100"/>
      <c r="W850" s="100"/>
      <c r="X850" s="100"/>
      <c r="Y850" s="100"/>
      <c r="Z850" s="100"/>
      <c r="AA850" s="100"/>
      <c r="AB850" s="100"/>
      <c r="AC850" s="100"/>
      <c r="AD850" s="100"/>
      <c r="AE850" s="100"/>
      <c r="AF850" s="101"/>
      <c r="AG850" s="101"/>
      <c r="AH850" s="101"/>
      <c r="AI850" s="101"/>
      <c r="AJ850" s="101"/>
      <c r="AK850" s="101"/>
      <c r="AL850" s="101"/>
      <c r="AM850" s="101"/>
      <c r="AN850" s="101"/>
      <c r="AO850" s="101"/>
      <c r="AP850" s="101"/>
      <c r="AQ850" s="101"/>
      <c r="AR850" s="100"/>
      <c r="AS850" s="100"/>
      <c r="AT850" s="100"/>
      <c r="AU850" s="100"/>
      <c r="AV850" s="100"/>
      <c r="AW850" s="100"/>
      <c r="AX850" s="100"/>
      <c r="AY850" s="100"/>
      <c r="AZ850" s="100"/>
      <c r="BA850" s="100"/>
      <c r="BB850" s="100"/>
      <c r="BC850" s="100"/>
    </row>
    <row r="851" spans="17:55" x14ac:dyDescent="0.35">
      <c r="Q851" s="100"/>
      <c r="R851" s="100"/>
      <c r="S851" s="100"/>
      <c r="T851" s="100"/>
      <c r="U851" s="100"/>
      <c r="V851" s="100"/>
      <c r="W851" s="100"/>
      <c r="X851" s="100"/>
      <c r="Y851" s="100"/>
      <c r="Z851" s="100"/>
      <c r="AA851" s="100"/>
      <c r="AB851" s="100"/>
      <c r="AC851" s="100"/>
      <c r="AD851" s="100"/>
      <c r="AE851" s="100"/>
      <c r="AF851" s="101"/>
      <c r="AG851" s="101"/>
      <c r="AH851" s="101"/>
      <c r="AI851" s="101"/>
      <c r="AJ851" s="101"/>
      <c r="AK851" s="101"/>
      <c r="AL851" s="101"/>
      <c r="AM851" s="101"/>
      <c r="AN851" s="101"/>
      <c r="AO851" s="101"/>
      <c r="AP851" s="101"/>
      <c r="AQ851" s="101"/>
      <c r="AR851" s="100"/>
      <c r="AS851" s="100"/>
      <c r="AT851" s="100"/>
      <c r="AU851" s="100"/>
      <c r="AV851" s="100"/>
      <c r="AW851" s="100"/>
      <c r="AX851" s="100"/>
      <c r="AY851" s="100"/>
      <c r="AZ851" s="100"/>
      <c r="BA851" s="100"/>
      <c r="BB851" s="100"/>
      <c r="BC851" s="100"/>
    </row>
    <row r="852" spans="17:55" x14ac:dyDescent="0.35">
      <c r="Q852" s="100"/>
      <c r="R852" s="100"/>
      <c r="S852" s="100"/>
      <c r="T852" s="100"/>
      <c r="U852" s="100"/>
      <c r="V852" s="100"/>
      <c r="W852" s="100"/>
      <c r="X852" s="100"/>
      <c r="Y852" s="100"/>
      <c r="Z852" s="100"/>
      <c r="AA852" s="100"/>
      <c r="AB852" s="100"/>
      <c r="AC852" s="100"/>
      <c r="AD852" s="100"/>
      <c r="AE852" s="100"/>
      <c r="AF852" s="101"/>
      <c r="AG852" s="101"/>
      <c r="AH852" s="101"/>
      <c r="AI852" s="101"/>
      <c r="AJ852" s="101"/>
      <c r="AK852" s="101"/>
      <c r="AL852" s="101"/>
      <c r="AM852" s="101"/>
      <c r="AN852" s="101"/>
      <c r="AO852" s="101"/>
      <c r="AP852" s="101"/>
      <c r="AQ852" s="101"/>
      <c r="AR852" s="100"/>
      <c r="AS852" s="100"/>
      <c r="AT852" s="100"/>
      <c r="AU852" s="100"/>
      <c r="AV852" s="100"/>
      <c r="AW852" s="100"/>
      <c r="AX852" s="100"/>
      <c r="AY852" s="100"/>
      <c r="AZ852" s="100"/>
      <c r="BA852" s="100"/>
      <c r="BB852" s="100"/>
      <c r="BC852" s="100"/>
    </row>
    <row r="853" spans="17:55" x14ac:dyDescent="0.35">
      <c r="Q853" s="100"/>
      <c r="R853" s="100"/>
      <c r="S853" s="100"/>
      <c r="T853" s="100"/>
      <c r="U853" s="100"/>
      <c r="V853" s="100"/>
      <c r="W853" s="100"/>
      <c r="X853" s="100"/>
      <c r="Y853" s="100"/>
      <c r="Z853" s="100"/>
      <c r="AA853" s="100"/>
      <c r="AB853" s="100"/>
      <c r="AC853" s="100"/>
      <c r="AD853" s="100"/>
      <c r="AE853" s="100"/>
      <c r="AF853" s="101"/>
      <c r="AG853" s="101"/>
      <c r="AH853" s="101"/>
      <c r="AI853" s="101"/>
      <c r="AJ853" s="101"/>
      <c r="AK853" s="101"/>
      <c r="AL853" s="101"/>
      <c r="AM853" s="101"/>
      <c r="AN853" s="101"/>
      <c r="AO853" s="101"/>
      <c r="AP853" s="101"/>
      <c r="AQ853" s="101"/>
      <c r="AR853" s="100"/>
      <c r="AS853" s="100"/>
      <c r="AT853" s="100"/>
      <c r="AU853" s="100"/>
      <c r="AV853" s="100"/>
      <c r="AW853" s="100"/>
      <c r="AX853" s="100"/>
      <c r="AY853" s="100"/>
      <c r="AZ853" s="100"/>
      <c r="BA853" s="100"/>
      <c r="BB853" s="100"/>
      <c r="BC853" s="100"/>
    </row>
    <row r="854" spans="17:55" x14ac:dyDescent="0.35">
      <c r="Q854" s="100"/>
      <c r="R854" s="100"/>
      <c r="S854" s="100"/>
      <c r="T854" s="100"/>
      <c r="U854" s="100"/>
      <c r="V854" s="100"/>
      <c r="W854" s="100"/>
      <c r="X854" s="100"/>
      <c r="Y854" s="100"/>
      <c r="Z854" s="100"/>
      <c r="AA854" s="100"/>
      <c r="AB854" s="100"/>
      <c r="AC854" s="100"/>
      <c r="AD854" s="100"/>
      <c r="AE854" s="100"/>
      <c r="AF854" s="101"/>
      <c r="AG854" s="101"/>
      <c r="AH854" s="101"/>
      <c r="AI854" s="101"/>
      <c r="AJ854" s="101"/>
      <c r="AK854" s="101"/>
      <c r="AL854" s="101"/>
      <c r="AM854" s="101"/>
      <c r="AN854" s="101"/>
      <c r="AO854" s="101"/>
      <c r="AP854" s="101"/>
      <c r="AQ854" s="101"/>
      <c r="AR854" s="100"/>
      <c r="AS854" s="100"/>
      <c r="AT854" s="100"/>
      <c r="AU854" s="100"/>
      <c r="AV854" s="100"/>
      <c r="AW854" s="100"/>
      <c r="AX854" s="100"/>
      <c r="AY854" s="100"/>
      <c r="AZ854" s="100"/>
      <c r="BA854" s="100"/>
      <c r="BB854" s="100"/>
      <c r="BC854" s="100"/>
    </row>
    <row r="855" spans="17:55" x14ac:dyDescent="0.35">
      <c r="Q855" s="100"/>
      <c r="R855" s="100"/>
      <c r="S855" s="100"/>
      <c r="T855" s="100"/>
      <c r="U855" s="100"/>
      <c r="V855" s="100"/>
      <c r="W855" s="100"/>
      <c r="X855" s="100"/>
      <c r="Y855" s="100"/>
      <c r="Z855" s="100"/>
      <c r="AA855" s="100"/>
      <c r="AB855" s="100"/>
      <c r="AC855" s="100"/>
      <c r="AD855" s="100"/>
      <c r="AE855" s="100"/>
      <c r="AF855" s="101"/>
      <c r="AG855" s="101"/>
      <c r="AH855" s="101"/>
      <c r="AI855" s="101"/>
      <c r="AJ855" s="101"/>
      <c r="AK855" s="101"/>
      <c r="AL855" s="101"/>
      <c r="AM855" s="101"/>
      <c r="AN855" s="101"/>
      <c r="AO855" s="101"/>
      <c r="AP855" s="101"/>
      <c r="AQ855" s="101"/>
      <c r="AR855" s="100"/>
      <c r="AS855" s="100"/>
      <c r="AT855" s="100"/>
      <c r="AU855" s="100"/>
      <c r="AV855" s="100"/>
      <c r="AW855" s="100"/>
      <c r="AX855" s="100"/>
      <c r="AY855" s="100"/>
      <c r="AZ855" s="100"/>
      <c r="BA855" s="100"/>
      <c r="BB855" s="100"/>
      <c r="BC855" s="100"/>
    </row>
    <row r="856" spans="17:55" x14ac:dyDescent="0.35">
      <c r="Q856" s="100"/>
      <c r="R856" s="100"/>
      <c r="S856" s="100"/>
      <c r="T856" s="100"/>
      <c r="U856" s="100"/>
      <c r="V856" s="100"/>
      <c r="W856" s="100"/>
      <c r="X856" s="100"/>
      <c r="Y856" s="100"/>
      <c r="Z856" s="100"/>
      <c r="AA856" s="100"/>
      <c r="AB856" s="100"/>
      <c r="AC856" s="100"/>
      <c r="AD856" s="100"/>
      <c r="AE856" s="100"/>
      <c r="AF856" s="101"/>
      <c r="AG856" s="101"/>
      <c r="AH856" s="101"/>
      <c r="AI856" s="101"/>
      <c r="AJ856" s="101"/>
      <c r="AK856" s="101"/>
      <c r="AL856" s="101"/>
      <c r="AM856" s="101"/>
      <c r="AN856" s="101"/>
      <c r="AO856" s="101"/>
      <c r="AP856" s="101"/>
      <c r="AQ856" s="101"/>
      <c r="AR856" s="100"/>
      <c r="AS856" s="100"/>
      <c r="AT856" s="100"/>
      <c r="AU856" s="100"/>
      <c r="AV856" s="100"/>
      <c r="AW856" s="100"/>
      <c r="AX856" s="100"/>
      <c r="AY856" s="100"/>
      <c r="AZ856" s="100"/>
      <c r="BA856" s="100"/>
      <c r="BB856" s="100"/>
      <c r="BC856" s="100"/>
    </row>
    <row r="857" spans="17:55" x14ac:dyDescent="0.35">
      <c r="Q857" s="100"/>
      <c r="R857" s="100"/>
      <c r="S857" s="100"/>
      <c r="T857" s="100"/>
      <c r="U857" s="100"/>
      <c r="V857" s="100"/>
      <c r="W857" s="100"/>
      <c r="X857" s="100"/>
      <c r="Y857" s="100"/>
      <c r="Z857" s="100"/>
      <c r="AA857" s="100"/>
      <c r="AB857" s="100"/>
      <c r="AC857" s="100"/>
      <c r="AD857" s="100"/>
      <c r="AE857" s="100"/>
      <c r="AF857" s="101"/>
      <c r="AG857" s="101"/>
      <c r="AH857" s="101"/>
      <c r="AI857" s="101"/>
      <c r="AJ857" s="101"/>
      <c r="AK857" s="101"/>
      <c r="AL857" s="101"/>
      <c r="AM857" s="101"/>
      <c r="AN857" s="101"/>
      <c r="AO857" s="101"/>
      <c r="AP857" s="101"/>
      <c r="AQ857" s="101"/>
      <c r="AR857" s="100"/>
      <c r="AS857" s="100"/>
      <c r="AT857" s="100"/>
      <c r="AU857" s="100"/>
      <c r="AV857" s="100"/>
      <c r="AW857" s="100"/>
      <c r="AX857" s="100"/>
      <c r="AY857" s="100"/>
      <c r="AZ857" s="100"/>
      <c r="BA857" s="100"/>
      <c r="BB857" s="100"/>
      <c r="BC857" s="100"/>
    </row>
    <row r="858" spans="17:55" x14ac:dyDescent="0.35">
      <c r="Q858" s="100"/>
      <c r="R858" s="100"/>
      <c r="S858" s="100"/>
      <c r="T858" s="100"/>
      <c r="U858" s="100"/>
      <c r="V858" s="100"/>
      <c r="W858" s="100"/>
      <c r="X858" s="100"/>
      <c r="Y858" s="100"/>
      <c r="Z858" s="100"/>
      <c r="AA858" s="100"/>
      <c r="AB858" s="100"/>
      <c r="AC858" s="100"/>
      <c r="AD858" s="100"/>
      <c r="AE858" s="100"/>
      <c r="AF858" s="101"/>
      <c r="AG858" s="101"/>
      <c r="AH858" s="101"/>
      <c r="AI858" s="101"/>
      <c r="AJ858" s="101"/>
      <c r="AK858" s="101"/>
      <c r="AL858" s="101"/>
      <c r="AM858" s="101"/>
      <c r="AN858" s="101"/>
      <c r="AO858" s="101"/>
      <c r="AP858" s="101"/>
      <c r="AQ858" s="101"/>
      <c r="AR858" s="100"/>
      <c r="AS858" s="100"/>
      <c r="AT858" s="100"/>
      <c r="AU858" s="100"/>
      <c r="AV858" s="100"/>
      <c r="AW858" s="100"/>
      <c r="AX858" s="100"/>
      <c r="AY858" s="100"/>
      <c r="AZ858" s="100"/>
      <c r="BA858" s="100"/>
      <c r="BB858" s="100"/>
      <c r="BC858" s="100"/>
    </row>
    <row r="859" spans="17:55" x14ac:dyDescent="0.35">
      <c r="Q859" s="100"/>
      <c r="R859" s="100"/>
      <c r="S859" s="100"/>
      <c r="T859" s="100"/>
      <c r="U859" s="100"/>
      <c r="V859" s="100"/>
      <c r="W859" s="100"/>
      <c r="X859" s="100"/>
      <c r="Y859" s="100"/>
      <c r="Z859" s="100"/>
      <c r="AA859" s="100"/>
      <c r="AB859" s="100"/>
      <c r="AC859" s="100"/>
      <c r="AD859" s="100"/>
      <c r="AE859" s="100"/>
      <c r="AF859" s="101"/>
      <c r="AG859" s="101"/>
      <c r="AH859" s="101"/>
      <c r="AI859" s="101"/>
      <c r="AJ859" s="101"/>
      <c r="AK859" s="101"/>
      <c r="AL859" s="101"/>
      <c r="AM859" s="101"/>
      <c r="AN859" s="101"/>
      <c r="AO859" s="101"/>
      <c r="AP859" s="101"/>
      <c r="AQ859" s="101"/>
      <c r="AR859" s="100"/>
      <c r="AS859" s="100"/>
      <c r="AT859" s="100"/>
      <c r="AU859" s="100"/>
      <c r="AV859" s="100"/>
      <c r="AW859" s="100"/>
      <c r="AX859" s="100"/>
      <c r="AY859" s="100"/>
      <c r="AZ859" s="100"/>
      <c r="BA859" s="100"/>
      <c r="BB859" s="100"/>
      <c r="BC859" s="100"/>
    </row>
    <row r="860" spans="17:55" x14ac:dyDescent="0.35">
      <c r="Q860" s="100"/>
      <c r="R860" s="100"/>
      <c r="S860" s="100"/>
      <c r="T860" s="100"/>
      <c r="U860" s="100"/>
      <c r="V860" s="100"/>
      <c r="W860" s="100"/>
      <c r="X860" s="100"/>
      <c r="Y860" s="100"/>
      <c r="Z860" s="100"/>
      <c r="AA860" s="100"/>
      <c r="AB860" s="100"/>
      <c r="AC860" s="100"/>
      <c r="AD860" s="100"/>
      <c r="AE860" s="100"/>
      <c r="AF860" s="101"/>
      <c r="AG860" s="101"/>
      <c r="AH860" s="101"/>
      <c r="AI860" s="101"/>
      <c r="AJ860" s="101"/>
      <c r="AK860" s="101"/>
      <c r="AL860" s="101"/>
      <c r="AM860" s="101"/>
      <c r="AN860" s="101"/>
      <c r="AO860" s="101"/>
      <c r="AP860" s="101"/>
      <c r="AQ860" s="101"/>
      <c r="AR860" s="100"/>
      <c r="AS860" s="100"/>
      <c r="AT860" s="100"/>
      <c r="AU860" s="100"/>
      <c r="AV860" s="100"/>
      <c r="AW860" s="100"/>
      <c r="AX860" s="100"/>
      <c r="AY860" s="100"/>
      <c r="AZ860" s="100"/>
      <c r="BA860" s="100"/>
      <c r="BB860" s="100"/>
      <c r="BC860" s="100"/>
    </row>
    <row r="861" spans="17:55" x14ac:dyDescent="0.35">
      <c r="Q861" s="100"/>
      <c r="R861" s="100"/>
      <c r="S861" s="100"/>
      <c r="T861" s="100"/>
      <c r="U861" s="100"/>
      <c r="V861" s="100"/>
      <c r="W861" s="100"/>
      <c r="X861" s="100"/>
      <c r="Y861" s="100"/>
      <c r="Z861" s="100"/>
      <c r="AA861" s="100"/>
      <c r="AB861" s="100"/>
      <c r="AC861" s="100"/>
      <c r="AD861" s="100"/>
      <c r="AE861" s="100"/>
      <c r="AF861" s="101"/>
      <c r="AG861" s="101"/>
      <c r="AH861" s="101"/>
      <c r="AI861" s="101"/>
      <c r="AJ861" s="101"/>
      <c r="AK861" s="101"/>
      <c r="AL861" s="101"/>
      <c r="AM861" s="101"/>
      <c r="AN861" s="101"/>
      <c r="AO861" s="101"/>
      <c r="AP861" s="101"/>
      <c r="AQ861" s="101"/>
      <c r="AR861" s="100"/>
      <c r="AS861" s="100"/>
      <c r="AT861" s="100"/>
      <c r="AU861" s="100"/>
      <c r="AV861" s="100"/>
      <c r="AW861" s="100"/>
      <c r="AX861" s="100"/>
      <c r="AY861" s="100"/>
      <c r="AZ861" s="100"/>
      <c r="BA861" s="100"/>
      <c r="BB861" s="100"/>
      <c r="BC861" s="100"/>
    </row>
    <row r="862" spans="17:55" x14ac:dyDescent="0.35">
      <c r="Q862" s="100"/>
      <c r="R862" s="100"/>
      <c r="S862" s="100"/>
      <c r="T862" s="100"/>
      <c r="U862" s="100"/>
      <c r="V862" s="100"/>
      <c r="W862" s="100"/>
      <c r="X862" s="100"/>
      <c r="Y862" s="100"/>
      <c r="Z862" s="100"/>
      <c r="AA862" s="100"/>
      <c r="AB862" s="100"/>
      <c r="AC862" s="100"/>
      <c r="AD862" s="100"/>
      <c r="AE862" s="100"/>
      <c r="AF862" s="101"/>
      <c r="AG862" s="101"/>
      <c r="AH862" s="101"/>
      <c r="AI862" s="101"/>
      <c r="AJ862" s="101"/>
      <c r="AK862" s="101"/>
      <c r="AL862" s="101"/>
      <c r="AM862" s="101"/>
      <c r="AN862" s="101"/>
      <c r="AO862" s="101"/>
      <c r="AP862" s="101"/>
      <c r="AQ862" s="101"/>
      <c r="AR862" s="100"/>
      <c r="AS862" s="100"/>
      <c r="AT862" s="100"/>
      <c r="AU862" s="100"/>
      <c r="AV862" s="100"/>
      <c r="AW862" s="100"/>
      <c r="AX862" s="100"/>
      <c r="AY862" s="100"/>
      <c r="AZ862" s="100"/>
      <c r="BA862" s="100"/>
      <c r="BB862" s="100"/>
      <c r="BC862" s="100"/>
    </row>
    <row r="863" spans="17:55" x14ac:dyDescent="0.35">
      <c r="Q863" s="100"/>
      <c r="R863" s="100"/>
      <c r="S863" s="100"/>
      <c r="T863" s="100"/>
      <c r="U863" s="100"/>
      <c r="V863" s="100"/>
      <c r="W863" s="100"/>
      <c r="X863" s="100"/>
      <c r="Y863" s="100"/>
      <c r="Z863" s="100"/>
      <c r="AA863" s="100"/>
      <c r="AB863" s="100"/>
      <c r="AC863" s="100"/>
      <c r="AD863" s="100"/>
      <c r="AE863" s="100"/>
      <c r="AF863" s="101"/>
      <c r="AG863" s="101"/>
      <c r="AH863" s="101"/>
      <c r="AI863" s="101"/>
      <c r="AJ863" s="101"/>
      <c r="AK863" s="101"/>
      <c r="AL863" s="101"/>
      <c r="AM863" s="101"/>
      <c r="AN863" s="101"/>
      <c r="AO863" s="101"/>
      <c r="AP863" s="101"/>
      <c r="AQ863" s="101"/>
      <c r="AR863" s="100"/>
      <c r="AS863" s="100"/>
      <c r="AT863" s="100"/>
      <c r="AU863" s="100"/>
      <c r="AV863" s="100"/>
      <c r="AW863" s="100"/>
      <c r="AX863" s="100"/>
      <c r="AY863" s="100"/>
      <c r="AZ863" s="100"/>
      <c r="BA863" s="100"/>
      <c r="BB863" s="100"/>
      <c r="BC863" s="100"/>
    </row>
    <row r="864" spans="17:55" x14ac:dyDescent="0.35">
      <c r="Q864" s="100"/>
      <c r="R864" s="100"/>
      <c r="S864" s="100"/>
      <c r="T864" s="100"/>
      <c r="U864" s="100"/>
      <c r="V864" s="100"/>
      <c r="W864" s="100"/>
      <c r="X864" s="100"/>
      <c r="Y864" s="100"/>
      <c r="Z864" s="100"/>
      <c r="AA864" s="100"/>
      <c r="AB864" s="100"/>
      <c r="AC864" s="100"/>
      <c r="AD864" s="100"/>
      <c r="AE864" s="100"/>
      <c r="AF864" s="101"/>
      <c r="AG864" s="101"/>
      <c r="AH864" s="101"/>
      <c r="AI864" s="101"/>
      <c r="AJ864" s="101"/>
      <c r="AK864" s="101"/>
      <c r="AL864" s="101"/>
      <c r="AM864" s="101"/>
      <c r="AN864" s="101"/>
      <c r="AO864" s="101"/>
      <c r="AP864" s="101"/>
      <c r="AQ864" s="101"/>
      <c r="AR864" s="100"/>
      <c r="AS864" s="100"/>
      <c r="AT864" s="100"/>
      <c r="AU864" s="100"/>
      <c r="AV864" s="100"/>
      <c r="AW864" s="100"/>
      <c r="AX864" s="100"/>
      <c r="AY864" s="100"/>
      <c r="AZ864" s="100"/>
      <c r="BA864" s="100"/>
      <c r="BB864" s="100"/>
      <c r="BC864" s="100"/>
    </row>
    <row r="865" spans="17:55" x14ac:dyDescent="0.35">
      <c r="Q865" s="100"/>
      <c r="R865" s="100"/>
      <c r="S865" s="100"/>
      <c r="T865" s="100"/>
      <c r="U865" s="100"/>
      <c r="V865" s="100"/>
      <c r="W865" s="100"/>
      <c r="X865" s="100"/>
      <c r="Y865" s="100"/>
      <c r="Z865" s="100"/>
      <c r="AA865" s="100"/>
      <c r="AB865" s="100"/>
      <c r="AC865" s="100"/>
      <c r="AD865" s="100"/>
      <c r="AE865" s="100"/>
      <c r="AF865" s="101"/>
      <c r="AG865" s="101"/>
      <c r="AH865" s="101"/>
      <c r="AI865" s="101"/>
      <c r="AJ865" s="101"/>
      <c r="AK865" s="101"/>
      <c r="AL865" s="101"/>
      <c r="AM865" s="101"/>
      <c r="AN865" s="101"/>
      <c r="AO865" s="101"/>
      <c r="AP865" s="101"/>
      <c r="AQ865" s="101"/>
      <c r="AR865" s="100"/>
      <c r="AS865" s="100"/>
      <c r="AT865" s="100"/>
      <c r="AU865" s="100"/>
      <c r="AV865" s="100"/>
      <c r="AW865" s="100"/>
      <c r="AX865" s="100"/>
      <c r="AY865" s="100"/>
      <c r="AZ865" s="100"/>
      <c r="BA865" s="100"/>
      <c r="BB865" s="100"/>
      <c r="BC865" s="100"/>
    </row>
    <row r="866" spans="17:55" x14ac:dyDescent="0.35">
      <c r="Q866" s="100"/>
      <c r="R866" s="100"/>
      <c r="S866" s="100"/>
      <c r="T866" s="100"/>
      <c r="U866" s="100"/>
      <c r="V866" s="100"/>
      <c r="W866" s="100"/>
      <c r="X866" s="100"/>
      <c r="Y866" s="100"/>
      <c r="Z866" s="100"/>
      <c r="AA866" s="100"/>
      <c r="AB866" s="100"/>
      <c r="AC866" s="100"/>
      <c r="AD866" s="100"/>
      <c r="AE866" s="100"/>
      <c r="AF866" s="101"/>
      <c r="AG866" s="101"/>
      <c r="AH866" s="101"/>
      <c r="AI866" s="101"/>
      <c r="AJ866" s="101"/>
      <c r="AK866" s="101"/>
      <c r="AL866" s="101"/>
      <c r="AM866" s="101"/>
      <c r="AN866" s="101"/>
      <c r="AO866" s="101"/>
      <c r="AP866" s="101"/>
      <c r="AQ866" s="101"/>
      <c r="AR866" s="100"/>
      <c r="AS866" s="100"/>
      <c r="AT866" s="100"/>
      <c r="AU866" s="100"/>
      <c r="AV866" s="100"/>
      <c r="AW866" s="100"/>
      <c r="AX866" s="100"/>
      <c r="AY866" s="100"/>
      <c r="AZ866" s="100"/>
      <c r="BA866" s="100"/>
      <c r="BB866" s="100"/>
      <c r="BC866" s="100"/>
    </row>
    <row r="867" spans="17:55" x14ac:dyDescent="0.35">
      <c r="Q867" s="100"/>
      <c r="R867" s="100"/>
      <c r="S867" s="100"/>
      <c r="T867" s="100"/>
      <c r="U867" s="100"/>
      <c r="V867" s="100"/>
      <c r="W867" s="100"/>
      <c r="X867" s="100"/>
      <c r="Y867" s="100"/>
      <c r="Z867" s="100"/>
      <c r="AA867" s="100"/>
      <c r="AB867" s="100"/>
      <c r="AC867" s="100"/>
      <c r="AD867" s="100"/>
      <c r="AE867" s="100"/>
      <c r="AF867" s="101"/>
      <c r="AG867" s="101"/>
      <c r="AH867" s="101"/>
      <c r="AI867" s="101"/>
      <c r="AJ867" s="101"/>
      <c r="AK867" s="101"/>
      <c r="AL867" s="101"/>
      <c r="AM867" s="101"/>
      <c r="AN867" s="101"/>
      <c r="AO867" s="101"/>
      <c r="AP867" s="101"/>
      <c r="AQ867" s="101"/>
      <c r="AR867" s="100"/>
      <c r="AS867" s="100"/>
      <c r="AT867" s="100"/>
      <c r="AU867" s="100"/>
      <c r="AV867" s="100"/>
      <c r="AW867" s="100"/>
      <c r="AX867" s="100"/>
      <c r="AY867" s="100"/>
      <c r="AZ867" s="100"/>
      <c r="BA867" s="100"/>
      <c r="BB867" s="100"/>
      <c r="BC867" s="100"/>
    </row>
    <row r="868" spans="17:55" x14ac:dyDescent="0.35">
      <c r="Q868" s="100"/>
      <c r="R868" s="100"/>
      <c r="S868" s="100"/>
      <c r="T868" s="100"/>
      <c r="U868" s="100"/>
      <c r="V868" s="100"/>
      <c r="W868" s="100"/>
      <c r="X868" s="100"/>
      <c r="Y868" s="100"/>
      <c r="Z868" s="100"/>
      <c r="AA868" s="100"/>
      <c r="AB868" s="100"/>
      <c r="AC868" s="100"/>
      <c r="AD868" s="100"/>
      <c r="AE868" s="100"/>
      <c r="AF868" s="101"/>
      <c r="AG868" s="101"/>
      <c r="AH868" s="101"/>
      <c r="AI868" s="101"/>
      <c r="AJ868" s="101"/>
      <c r="AK868" s="101"/>
      <c r="AL868" s="101"/>
      <c r="AM868" s="101"/>
      <c r="AN868" s="101"/>
      <c r="AO868" s="101"/>
      <c r="AP868" s="101"/>
      <c r="AQ868" s="101"/>
      <c r="AR868" s="100"/>
      <c r="AS868" s="100"/>
      <c r="AT868" s="100"/>
      <c r="AU868" s="100"/>
      <c r="AV868" s="100"/>
      <c r="AW868" s="100"/>
      <c r="AX868" s="100"/>
      <c r="AY868" s="100"/>
      <c r="AZ868" s="100"/>
      <c r="BA868" s="100"/>
      <c r="BB868" s="100"/>
      <c r="BC868" s="100"/>
    </row>
    <row r="869" spans="17:55" x14ac:dyDescent="0.35">
      <c r="Q869" s="100"/>
      <c r="R869" s="100"/>
      <c r="S869" s="100"/>
      <c r="T869" s="100"/>
      <c r="U869" s="100"/>
      <c r="V869" s="100"/>
      <c r="W869" s="100"/>
      <c r="X869" s="100"/>
      <c r="Y869" s="100"/>
      <c r="Z869" s="100"/>
      <c r="AA869" s="100"/>
      <c r="AB869" s="100"/>
      <c r="AC869" s="100"/>
      <c r="AD869" s="100"/>
      <c r="AE869" s="100"/>
      <c r="AF869" s="101"/>
      <c r="AG869" s="101"/>
      <c r="AH869" s="101"/>
      <c r="AI869" s="101"/>
      <c r="AJ869" s="101"/>
      <c r="AK869" s="101"/>
      <c r="AL869" s="101"/>
      <c r="AM869" s="101"/>
      <c r="AN869" s="101"/>
      <c r="AO869" s="101"/>
      <c r="AP869" s="101"/>
      <c r="AQ869" s="101"/>
      <c r="AR869" s="100"/>
      <c r="AS869" s="100"/>
      <c r="AT869" s="100"/>
      <c r="AU869" s="100"/>
      <c r="AV869" s="100"/>
      <c r="AW869" s="100"/>
      <c r="AX869" s="100"/>
      <c r="AY869" s="100"/>
      <c r="AZ869" s="100"/>
      <c r="BA869" s="100"/>
      <c r="BB869" s="100"/>
      <c r="BC869" s="100"/>
    </row>
    <row r="870" spans="17:55" x14ac:dyDescent="0.35">
      <c r="Q870" s="100"/>
      <c r="R870" s="100"/>
      <c r="S870" s="100"/>
      <c r="T870" s="100"/>
      <c r="U870" s="100"/>
      <c r="V870" s="100"/>
      <c r="W870" s="100"/>
      <c r="X870" s="100"/>
      <c r="Y870" s="100"/>
      <c r="Z870" s="100"/>
      <c r="AA870" s="100"/>
      <c r="AB870" s="100"/>
      <c r="AC870" s="100"/>
      <c r="AD870" s="100"/>
      <c r="AE870" s="100"/>
      <c r="AF870" s="101"/>
      <c r="AG870" s="101"/>
      <c r="AH870" s="101"/>
      <c r="AI870" s="101"/>
      <c r="AJ870" s="101"/>
      <c r="AK870" s="101"/>
      <c r="AL870" s="101"/>
      <c r="AM870" s="101"/>
      <c r="AN870" s="101"/>
      <c r="AO870" s="101"/>
      <c r="AP870" s="101"/>
      <c r="AQ870" s="101"/>
      <c r="AR870" s="100"/>
      <c r="AS870" s="100"/>
      <c r="AT870" s="100"/>
      <c r="AU870" s="100"/>
      <c r="AV870" s="100"/>
      <c r="AW870" s="100"/>
      <c r="AX870" s="100"/>
      <c r="AY870" s="100"/>
      <c r="AZ870" s="100"/>
      <c r="BA870" s="100"/>
      <c r="BB870" s="100"/>
      <c r="BC870" s="100"/>
    </row>
    <row r="871" spans="17:55" x14ac:dyDescent="0.35">
      <c r="Q871" s="100"/>
      <c r="R871" s="100"/>
      <c r="S871" s="100"/>
      <c r="T871" s="100"/>
      <c r="U871" s="100"/>
      <c r="V871" s="100"/>
      <c r="W871" s="100"/>
      <c r="X871" s="100"/>
      <c r="Y871" s="100"/>
      <c r="Z871" s="100"/>
      <c r="AA871" s="100"/>
      <c r="AB871" s="100"/>
      <c r="AC871" s="100"/>
      <c r="AD871" s="100"/>
      <c r="AE871" s="100"/>
      <c r="AF871" s="101"/>
      <c r="AG871" s="101"/>
      <c r="AH871" s="101"/>
      <c r="AI871" s="101"/>
      <c r="AJ871" s="101"/>
      <c r="AK871" s="101"/>
      <c r="AL871" s="101"/>
      <c r="AM871" s="101"/>
      <c r="AN871" s="101"/>
      <c r="AO871" s="101"/>
      <c r="AP871" s="101"/>
      <c r="AQ871" s="101"/>
      <c r="AR871" s="100"/>
      <c r="AS871" s="100"/>
      <c r="AT871" s="100"/>
      <c r="AU871" s="100"/>
      <c r="AV871" s="100"/>
      <c r="AW871" s="100"/>
      <c r="AX871" s="100"/>
      <c r="AY871" s="100"/>
      <c r="AZ871" s="100"/>
      <c r="BA871" s="100"/>
      <c r="BB871" s="100"/>
      <c r="BC871" s="100"/>
    </row>
    <row r="872" spans="17:55" x14ac:dyDescent="0.35">
      <c r="Q872" s="100"/>
      <c r="R872" s="100"/>
      <c r="S872" s="100"/>
      <c r="T872" s="100"/>
      <c r="U872" s="100"/>
      <c r="V872" s="100"/>
      <c r="W872" s="100"/>
      <c r="X872" s="100"/>
      <c r="Y872" s="100"/>
      <c r="Z872" s="100"/>
      <c r="AA872" s="100"/>
      <c r="AB872" s="100"/>
      <c r="AC872" s="100"/>
      <c r="AD872" s="100"/>
      <c r="AE872" s="100"/>
      <c r="AF872" s="101"/>
      <c r="AG872" s="101"/>
      <c r="AH872" s="101"/>
      <c r="AI872" s="101"/>
      <c r="AJ872" s="101"/>
      <c r="AK872" s="101"/>
      <c r="AL872" s="101"/>
      <c r="AM872" s="101"/>
      <c r="AN872" s="101"/>
      <c r="AO872" s="101"/>
      <c r="AP872" s="101"/>
      <c r="AQ872" s="101"/>
      <c r="AR872" s="100"/>
      <c r="AS872" s="100"/>
      <c r="AT872" s="100"/>
      <c r="AU872" s="100"/>
      <c r="AV872" s="100"/>
      <c r="AW872" s="100"/>
      <c r="AX872" s="100"/>
      <c r="AY872" s="100"/>
      <c r="AZ872" s="100"/>
      <c r="BA872" s="100"/>
      <c r="BB872" s="100"/>
      <c r="BC872" s="100"/>
    </row>
    <row r="873" spans="17:55" x14ac:dyDescent="0.35">
      <c r="Q873" s="100"/>
      <c r="R873" s="100"/>
      <c r="S873" s="100"/>
      <c r="T873" s="100"/>
      <c r="U873" s="100"/>
      <c r="V873" s="100"/>
      <c r="W873" s="100"/>
      <c r="X873" s="100"/>
      <c r="Y873" s="100"/>
      <c r="Z873" s="100"/>
      <c r="AA873" s="100"/>
      <c r="AB873" s="100"/>
      <c r="AC873" s="100"/>
      <c r="AD873" s="100"/>
      <c r="AE873" s="100"/>
      <c r="AF873" s="101"/>
      <c r="AG873" s="101"/>
      <c r="AH873" s="101"/>
      <c r="AI873" s="101"/>
      <c r="AJ873" s="101"/>
      <c r="AK873" s="101"/>
      <c r="AL873" s="101"/>
      <c r="AM873" s="101"/>
      <c r="AN873" s="101"/>
      <c r="AO873" s="101"/>
      <c r="AP873" s="101"/>
      <c r="AQ873" s="101"/>
      <c r="AR873" s="100"/>
      <c r="AS873" s="100"/>
      <c r="AT873" s="100"/>
      <c r="AU873" s="100"/>
      <c r="AV873" s="100"/>
      <c r="AW873" s="100"/>
      <c r="AX873" s="100"/>
      <c r="AY873" s="100"/>
      <c r="AZ873" s="100"/>
      <c r="BA873" s="100"/>
      <c r="BB873" s="100"/>
      <c r="BC873" s="100"/>
    </row>
    <row r="874" spans="17:55" x14ac:dyDescent="0.35">
      <c r="Q874" s="100"/>
      <c r="R874" s="100"/>
      <c r="S874" s="100"/>
      <c r="T874" s="100"/>
      <c r="U874" s="100"/>
      <c r="V874" s="100"/>
      <c r="W874" s="100"/>
      <c r="X874" s="100"/>
      <c r="Y874" s="100"/>
      <c r="Z874" s="100"/>
      <c r="AA874" s="100"/>
      <c r="AB874" s="100"/>
      <c r="AC874" s="100"/>
      <c r="AD874" s="100"/>
      <c r="AE874" s="100"/>
      <c r="AF874" s="101"/>
      <c r="AG874" s="101"/>
      <c r="AH874" s="101"/>
      <c r="AI874" s="101"/>
      <c r="AJ874" s="101"/>
      <c r="AK874" s="101"/>
      <c r="AL874" s="101"/>
      <c r="AM874" s="101"/>
      <c r="AN874" s="101"/>
      <c r="AO874" s="101"/>
      <c r="AP874" s="101"/>
      <c r="AQ874" s="101"/>
      <c r="AR874" s="100"/>
      <c r="AS874" s="100"/>
      <c r="AT874" s="100"/>
      <c r="AU874" s="100"/>
      <c r="AV874" s="100"/>
      <c r="AW874" s="100"/>
      <c r="AX874" s="100"/>
      <c r="AY874" s="100"/>
      <c r="AZ874" s="100"/>
      <c r="BA874" s="100"/>
      <c r="BB874" s="100"/>
      <c r="BC874" s="100"/>
    </row>
    <row r="875" spans="17:55" x14ac:dyDescent="0.35">
      <c r="Q875" s="100"/>
      <c r="R875" s="100"/>
      <c r="S875" s="100"/>
      <c r="T875" s="100"/>
      <c r="U875" s="100"/>
      <c r="V875" s="100"/>
      <c r="W875" s="100"/>
      <c r="X875" s="100"/>
      <c r="Y875" s="100"/>
      <c r="Z875" s="100"/>
      <c r="AA875" s="100"/>
      <c r="AB875" s="100"/>
      <c r="AC875" s="100"/>
      <c r="AD875" s="100"/>
      <c r="AE875" s="100"/>
      <c r="AF875" s="101"/>
      <c r="AG875" s="101"/>
      <c r="AH875" s="101"/>
      <c r="AI875" s="101"/>
      <c r="AJ875" s="101"/>
      <c r="AK875" s="101"/>
      <c r="AL875" s="101"/>
      <c r="AM875" s="101"/>
      <c r="AN875" s="101"/>
      <c r="AO875" s="101"/>
      <c r="AP875" s="101"/>
      <c r="AQ875" s="101"/>
      <c r="AR875" s="100"/>
      <c r="AS875" s="100"/>
      <c r="AT875" s="100"/>
      <c r="AU875" s="100"/>
      <c r="AV875" s="100"/>
      <c r="AW875" s="100"/>
      <c r="AX875" s="100"/>
      <c r="AY875" s="100"/>
      <c r="AZ875" s="100"/>
      <c r="BA875" s="100"/>
      <c r="BB875" s="100"/>
      <c r="BC875" s="100"/>
    </row>
    <row r="876" spans="17:55" x14ac:dyDescent="0.35">
      <c r="Q876" s="100"/>
      <c r="R876" s="100"/>
      <c r="S876" s="100"/>
      <c r="T876" s="100"/>
      <c r="U876" s="100"/>
      <c r="V876" s="100"/>
      <c r="W876" s="100"/>
      <c r="X876" s="100"/>
      <c r="Y876" s="100"/>
      <c r="Z876" s="100"/>
      <c r="AA876" s="100"/>
      <c r="AB876" s="100"/>
      <c r="AC876" s="100"/>
      <c r="AD876" s="100"/>
      <c r="AE876" s="100"/>
      <c r="AF876" s="101"/>
      <c r="AG876" s="101"/>
      <c r="AH876" s="101"/>
      <c r="AI876" s="101"/>
      <c r="AJ876" s="101"/>
      <c r="AK876" s="101"/>
      <c r="AL876" s="101"/>
      <c r="AM876" s="101"/>
      <c r="AN876" s="101"/>
      <c r="AO876" s="101"/>
      <c r="AP876" s="101"/>
      <c r="AQ876" s="101"/>
      <c r="AR876" s="100"/>
      <c r="AS876" s="100"/>
      <c r="AT876" s="100"/>
      <c r="AU876" s="100"/>
      <c r="AV876" s="100"/>
      <c r="AW876" s="100"/>
      <c r="AX876" s="100"/>
      <c r="AY876" s="100"/>
      <c r="AZ876" s="100"/>
      <c r="BA876" s="100"/>
      <c r="BB876" s="100"/>
      <c r="BC876" s="100"/>
    </row>
    <row r="877" spans="17:55" x14ac:dyDescent="0.35">
      <c r="Q877" s="100"/>
      <c r="R877" s="100"/>
      <c r="S877" s="100"/>
      <c r="T877" s="100"/>
      <c r="U877" s="100"/>
      <c r="V877" s="100"/>
      <c r="W877" s="100"/>
      <c r="X877" s="100"/>
      <c r="Y877" s="100"/>
      <c r="Z877" s="100"/>
      <c r="AA877" s="100"/>
      <c r="AB877" s="100"/>
      <c r="AC877" s="100"/>
      <c r="AD877" s="100"/>
      <c r="AE877" s="100"/>
      <c r="AF877" s="101"/>
      <c r="AG877" s="101"/>
      <c r="AH877" s="101"/>
      <c r="AI877" s="101"/>
      <c r="AJ877" s="101"/>
      <c r="AK877" s="101"/>
      <c r="AL877" s="101"/>
      <c r="AM877" s="101"/>
      <c r="AN877" s="101"/>
      <c r="AO877" s="101"/>
      <c r="AP877" s="101"/>
      <c r="AQ877" s="101"/>
      <c r="AR877" s="100"/>
      <c r="AS877" s="100"/>
      <c r="AT877" s="100"/>
      <c r="AU877" s="100"/>
      <c r="AV877" s="100"/>
      <c r="AW877" s="100"/>
      <c r="AX877" s="100"/>
      <c r="AY877" s="100"/>
      <c r="AZ877" s="100"/>
      <c r="BA877" s="100"/>
      <c r="BB877" s="100"/>
      <c r="BC877" s="100"/>
    </row>
    <row r="878" spans="17:55" x14ac:dyDescent="0.35">
      <c r="Q878" s="100"/>
      <c r="R878" s="100"/>
      <c r="S878" s="100"/>
      <c r="T878" s="100"/>
      <c r="U878" s="100"/>
      <c r="V878" s="100"/>
      <c r="W878" s="100"/>
      <c r="X878" s="100"/>
      <c r="Y878" s="100"/>
      <c r="Z878" s="100"/>
      <c r="AA878" s="100"/>
      <c r="AB878" s="100"/>
      <c r="AC878" s="100"/>
      <c r="AD878" s="100"/>
      <c r="AE878" s="100"/>
      <c r="AF878" s="101"/>
      <c r="AG878" s="101"/>
      <c r="AH878" s="101"/>
      <c r="AI878" s="101"/>
      <c r="AJ878" s="101"/>
      <c r="AK878" s="101"/>
      <c r="AL878" s="101"/>
      <c r="AM878" s="101"/>
      <c r="AN878" s="101"/>
      <c r="AO878" s="101"/>
      <c r="AP878" s="101"/>
      <c r="AQ878" s="101"/>
      <c r="AR878" s="100"/>
      <c r="AS878" s="100"/>
      <c r="AT878" s="100"/>
      <c r="AU878" s="100"/>
      <c r="AV878" s="100"/>
      <c r="AW878" s="100"/>
      <c r="AX878" s="100"/>
      <c r="AY878" s="100"/>
      <c r="AZ878" s="100"/>
      <c r="BA878" s="100"/>
      <c r="BB878" s="100"/>
      <c r="BC878" s="100"/>
    </row>
    <row r="879" spans="17:55" x14ac:dyDescent="0.35">
      <c r="Q879" s="100"/>
      <c r="R879" s="100"/>
      <c r="S879" s="100"/>
      <c r="T879" s="100"/>
      <c r="U879" s="100"/>
      <c r="V879" s="100"/>
      <c r="W879" s="100"/>
      <c r="X879" s="100"/>
      <c r="Y879" s="100"/>
      <c r="Z879" s="100"/>
      <c r="AA879" s="100"/>
      <c r="AB879" s="100"/>
      <c r="AC879" s="100"/>
      <c r="AD879" s="100"/>
      <c r="AE879" s="100"/>
      <c r="AF879" s="101"/>
      <c r="AG879" s="101"/>
      <c r="AH879" s="101"/>
      <c r="AI879" s="101"/>
      <c r="AJ879" s="101"/>
      <c r="AK879" s="101"/>
      <c r="AL879" s="101"/>
      <c r="AM879" s="101"/>
      <c r="AN879" s="101"/>
      <c r="AO879" s="101"/>
      <c r="AP879" s="101"/>
      <c r="AQ879" s="101"/>
      <c r="AR879" s="100"/>
      <c r="AS879" s="100"/>
      <c r="AT879" s="100"/>
      <c r="AU879" s="100"/>
      <c r="AV879" s="100"/>
      <c r="AW879" s="100"/>
      <c r="AX879" s="100"/>
      <c r="AY879" s="100"/>
      <c r="AZ879" s="100"/>
      <c r="BA879" s="100"/>
      <c r="BB879" s="100"/>
      <c r="BC879" s="100"/>
    </row>
    <row r="880" spans="17:55" x14ac:dyDescent="0.35">
      <c r="Q880" s="100"/>
      <c r="R880" s="100"/>
      <c r="S880" s="100"/>
      <c r="T880" s="100"/>
      <c r="U880" s="100"/>
      <c r="V880" s="100"/>
      <c r="W880" s="100"/>
      <c r="X880" s="100"/>
      <c r="Y880" s="100"/>
      <c r="Z880" s="100"/>
      <c r="AA880" s="100"/>
      <c r="AB880" s="100"/>
      <c r="AC880" s="100"/>
      <c r="AD880" s="100"/>
      <c r="AE880" s="100"/>
      <c r="AF880" s="101"/>
      <c r="AG880" s="101"/>
      <c r="AH880" s="101"/>
      <c r="AI880" s="101"/>
      <c r="AJ880" s="101"/>
      <c r="AK880" s="101"/>
      <c r="AL880" s="101"/>
      <c r="AM880" s="101"/>
      <c r="AN880" s="101"/>
      <c r="AO880" s="101"/>
      <c r="AP880" s="101"/>
      <c r="AQ880" s="101"/>
      <c r="AR880" s="100"/>
      <c r="AS880" s="100"/>
      <c r="AT880" s="100"/>
      <c r="AU880" s="100"/>
      <c r="AV880" s="100"/>
      <c r="AW880" s="100"/>
      <c r="AX880" s="100"/>
      <c r="AY880" s="100"/>
      <c r="AZ880" s="100"/>
      <c r="BA880" s="100"/>
      <c r="BB880" s="100"/>
      <c r="BC880" s="100"/>
    </row>
    <row r="881" spans="17:55" x14ac:dyDescent="0.35">
      <c r="Q881" s="100"/>
      <c r="R881" s="100"/>
      <c r="S881" s="100"/>
      <c r="T881" s="100"/>
      <c r="U881" s="100"/>
      <c r="V881" s="100"/>
      <c r="W881" s="100"/>
      <c r="X881" s="100"/>
      <c r="Y881" s="100"/>
      <c r="Z881" s="100"/>
      <c r="AA881" s="100"/>
      <c r="AB881" s="100"/>
      <c r="AC881" s="100"/>
      <c r="AD881" s="100"/>
      <c r="AE881" s="100"/>
      <c r="AF881" s="101"/>
      <c r="AG881" s="101"/>
      <c r="AH881" s="101"/>
      <c r="AI881" s="101"/>
      <c r="AJ881" s="101"/>
      <c r="AK881" s="101"/>
      <c r="AL881" s="101"/>
      <c r="AM881" s="101"/>
      <c r="AN881" s="101"/>
      <c r="AO881" s="101"/>
      <c r="AP881" s="101"/>
      <c r="AQ881" s="101"/>
      <c r="AR881" s="100"/>
      <c r="AS881" s="100"/>
      <c r="AT881" s="100"/>
      <c r="AU881" s="100"/>
      <c r="AV881" s="100"/>
      <c r="AW881" s="100"/>
      <c r="AX881" s="100"/>
      <c r="AY881" s="100"/>
      <c r="AZ881" s="100"/>
      <c r="BA881" s="100"/>
      <c r="BB881" s="100"/>
      <c r="BC881" s="100"/>
    </row>
    <row r="882" spans="17:55" x14ac:dyDescent="0.35">
      <c r="Q882" s="100"/>
      <c r="R882" s="100"/>
      <c r="S882" s="100"/>
      <c r="T882" s="100"/>
      <c r="U882" s="100"/>
      <c r="V882" s="100"/>
      <c r="W882" s="100"/>
      <c r="X882" s="100"/>
      <c r="Y882" s="100"/>
      <c r="Z882" s="100"/>
      <c r="AA882" s="100"/>
      <c r="AB882" s="100"/>
      <c r="AC882" s="100"/>
      <c r="AD882" s="100"/>
      <c r="AE882" s="100"/>
      <c r="AF882" s="101"/>
      <c r="AG882" s="101"/>
      <c r="AH882" s="101"/>
      <c r="AI882" s="101"/>
      <c r="AJ882" s="101"/>
      <c r="AK882" s="101"/>
      <c r="AL882" s="101"/>
      <c r="AM882" s="101"/>
      <c r="AN882" s="101"/>
      <c r="AO882" s="101"/>
      <c r="AP882" s="101"/>
      <c r="AQ882" s="101"/>
      <c r="AR882" s="100"/>
      <c r="AS882" s="100"/>
      <c r="AT882" s="100"/>
      <c r="AU882" s="100"/>
      <c r="AV882" s="100"/>
      <c r="AW882" s="100"/>
      <c r="AX882" s="100"/>
      <c r="AY882" s="100"/>
      <c r="AZ882" s="100"/>
      <c r="BA882" s="100"/>
      <c r="BB882" s="100"/>
      <c r="BC882" s="100"/>
    </row>
    <row r="883" spans="17:55" x14ac:dyDescent="0.35">
      <c r="Q883" s="100"/>
      <c r="R883" s="100"/>
      <c r="S883" s="100"/>
      <c r="T883" s="100"/>
      <c r="U883" s="100"/>
      <c r="V883" s="100"/>
      <c r="W883" s="100"/>
      <c r="X883" s="100"/>
      <c r="Y883" s="100"/>
      <c r="Z883" s="100"/>
      <c r="AA883" s="100"/>
      <c r="AB883" s="100"/>
      <c r="AC883" s="100"/>
      <c r="AD883" s="100"/>
      <c r="AE883" s="100"/>
      <c r="AF883" s="101"/>
      <c r="AG883" s="101"/>
      <c r="AH883" s="101"/>
      <c r="AI883" s="101"/>
      <c r="AJ883" s="101"/>
      <c r="AK883" s="101"/>
      <c r="AL883" s="101"/>
      <c r="AM883" s="101"/>
      <c r="AN883" s="101"/>
      <c r="AO883" s="101"/>
      <c r="AP883" s="101"/>
      <c r="AQ883" s="101"/>
      <c r="AR883" s="100"/>
      <c r="AS883" s="100"/>
      <c r="AT883" s="100"/>
      <c r="AU883" s="100"/>
      <c r="AV883" s="100"/>
      <c r="AW883" s="100"/>
      <c r="AX883" s="100"/>
      <c r="AY883" s="100"/>
      <c r="AZ883" s="100"/>
      <c r="BA883" s="100"/>
      <c r="BB883" s="100"/>
      <c r="BC883" s="100"/>
    </row>
    <row r="884" spans="17:55" x14ac:dyDescent="0.35">
      <c r="Q884" s="100"/>
      <c r="R884" s="100"/>
      <c r="S884" s="100"/>
      <c r="T884" s="100"/>
      <c r="U884" s="100"/>
      <c r="V884" s="100"/>
      <c r="W884" s="100"/>
      <c r="X884" s="100"/>
      <c r="Y884" s="100"/>
      <c r="Z884" s="100"/>
      <c r="AA884" s="100"/>
      <c r="AB884" s="100"/>
      <c r="AC884" s="100"/>
      <c r="AD884" s="100"/>
      <c r="AE884" s="100"/>
      <c r="AF884" s="101"/>
      <c r="AG884" s="101"/>
      <c r="AH884" s="101"/>
      <c r="AI884" s="101"/>
      <c r="AJ884" s="101"/>
      <c r="AK884" s="101"/>
      <c r="AL884" s="101"/>
      <c r="AM884" s="101"/>
      <c r="AN884" s="101"/>
      <c r="AO884" s="101"/>
      <c r="AP884" s="101"/>
      <c r="AQ884" s="101"/>
      <c r="AR884" s="100"/>
      <c r="AS884" s="100"/>
      <c r="AT884" s="100"/>
      <c r="AU884" s="100"/>
      <c r="AV884" s="100"/>
      <c r="AW884" s="100"/>
      <c r="AX884" s="100"/>
      <c r="AY884" s="100"/>
      <c r="AZ884" s="100"/>
      <c r="BA884" s="100"/>
      <c r="BB884" s="100"/>
      <c r="BC884" s="100"/>
    </row>
    <row r="885" spans="17:55" x14ac:dyDescent="0.35">
      <c r="Q885" s="100"/>
      <c r="R885" s="100"/>
      <c r="S885" s="100"/>
      <c r="T885" s="100"/>
      <c r="U885" s="100"/>
      <c r="V885" s="100"/>
      <c r="W885" s="100"/>
      <c r="X885" s="100"/>
      <c r="Y885" s="100"/>
      <c r="Z885" s="100"/>
      <c r="AA885" s="100"/>
      <c r="AB885" s="100"/>
      <c r="AC885" s="100"/>
      <c r="AD885" s="100"/>
      <c r="AE885" s="100"/>
      <c r="AF885" s="101"/>
      <c r="AG885" s="101"/>
      <c r="AH885" s="101"/>
      <c r="AI885" s="101"/>
      <c r="AJ885" s="101"/>
      <c r="AK885" s="101"/>
      <c r="AL885" s="101"/>
      <c r="AM885" s="101"/>
      <c r="AN885" s="101"/>
      <c r="AO885" s="101"/>
      <c r="AP885" s="101"/>
      <c r="AQ885" s="101"/>
      <c r="AR885" s="100"/>
      <c r="AS885" s="100"/>
      <c r="AT885" s="100"/>
      <c r="AU885" s="100"/>
      <c r="AV885" s="100"/>
      <c r="AW885" s="100"/>
      <c r="AX885" s="100"/>
      <c r="AY885" s="100"/>
      <c r="AZ885" s="100"/>
      <c r="BA885" s="100"/>
      <c r="BB885" s="100"/>
      <c r="BC885" s="100"/>
    </row>
    <row r="886" spans="17:55" x14ac:dyDescent="0.35">
      <c r="Q886" s="100"/>
      <c r="R886" s="100"/>
      <c r="S886" s="100"/>
      <c r="T886" s="100"/>
      <c r="U886" s="100"/>
      <c r="V886" s="100"/>
      <c r="W886" s="100"/>
      <c r="X886" s="100"/>
      <c r="Y886" s="100"/>
      <c r="Z886" s="100"/>
      <c r="AA886" s="100"/>
      <c r="AB886" s="100"/>
      <c r="AC886" s="100"/>
      <c r="AD886" s="100"/>
      <c r="AE886" s="100"/>
      <c r="AF886" s="101"/>
      <c r="AG886" s="101"/>
      <c r="AH886" s="101"/>
      <c r="AI886" s="101"/>
      <c r="AJ886" s="101"/>
      <c r="AK886" s="101"/>
      <c r="AL886" s="101"/>
      <c r="AM886" s="101"/>
      <c r="AN886" s="101"/>
      <c r="AO886" s="101"/>
      <c r="AP886" s="101"/>
      <c r="AQ886" s="101"/>
      <c r="AR886" s="100"/>
      <c r="AS886" s="100"/>
      <c r="AT886" s="100"/>
      <c r="AU886" s="100"/>
      <c r="AV886" s="100"/>
      <c r="AW886" s="100"/>
      <c r="AX886" s="100"/>
      <c r="AY886" s="100"/>
      <c r="AZ886" s="100"/>
      <c r="BA886" s="100"/>
      <c r="BB886" s="100"/>
      <c r="BC886" s="100"/>
    </row>
    <row r="887" spans="17:55" x14ac:dyDescent="0.35">
      <c r="Q887" s="100"/>
      <c r="R887" s="100"/>
      <c r="S887" s="100"/>
      <c r="T887" s="100"/>
      <c r="U887" s="100"/>
      <c r="V887" s="100"/>
      <c r="W887" s="100"/>
      <c r="X887" s="100"/>
      <c r="Y887" s="100"/>
      <c r="Z887" s="100"/>
      <c r="AA887" s="100"/>
      <c r="AB887" s="100"/>
      <c r="AC887" s="100"/>
      <c r="AD887" s="100"/>
      <c r="AE887" s="100"/>
      <c r="AF887" s="101"/>
      <c r="AG887" s="101"/>
      <c r="AH887" s="101"/>
      <c r="AI887" s="101"/>
      <c r="AJ887" s="101"/>
      <c r="AK887" s="101"/>
      <c r="AL887" s="101"/>
      <c r="AM887" s="101"/>
      <c r="AN887" s="101"/>
      <c r="AO887" s="101"/>
      <c r="AP887" s="101"/>
      <c r="AQ887" s="101"/>
      <c r="AR887" s="100"/>
      <c r="AS887" s="100"/>
      <c r="AT887" s="100"/>
      <c r="AU887" s="100"/>
      <c r="AV887" s="100"/>
      <c r="AW887" s="100"/>
      <c r="AX887" s="100"/>
      <c r="AY887" s="100"/>
      <c r="AZ887" s="100"/>
      <c r="BA887" s="100"/>
      <c r="BB887" s="100"/>
      <c r="BC887" s="100"/>
    </row>
    <row r="888" spans="17:55" x14ac:dyDescent="0.35">
      <c r="Q888" s="100"/>
      <c r="R888" s="100"/>
      <c r="S888" s="100"/>
      <c r="T888" s="100"/>
      <c r="U888" s="100"/>
      <c r="V888" s="100"/>
      <c r="W888" s="100"/>
      <c r="X888" s="100"/>
      <c r="Y888" s="100"/>
      <c r="Z888" s="100"/>
      <c r="AA888" s="100"/>
      <c r="AB888" s="100"/>
      <c r="AC888" s="100"/>
      <c r="AD888" s="100"/>
      <c r="AE888" s="100"/>
      <c r="AF888" s="101"/>
      <c r="AG888" s="101"/>
      <c r="AH888" s="101"/>
      <c r="AI888" s="101"/>
      <c r="AJ888" s="101"/>
      <c r="AK888" s="101"/>
      <c r="AL888" s="101"/>
      <c r="AM888" s="101"/>
      <c r="AN888" s="101"/>
      <c r="AO888" s="101"/>
      <c r="AP888" s="101"/>
      <c r="AQ888" s="101"/>
      <c r="AR888" s="100"/>
      <c r="AS888" s="100"/>
      <c r="AT888" s="100"/>
      <c r="AU888" s="100"/>
      <c r="AV888" s="100"/>
      <c r="AW888" s="100"/>
      <c r="AX888" s="100"/>
      <c r="AY888" s="100"/>
      <c r="AZ888" s="100"/>
      <c r="BA888" s="100"/>
      <c r="BB888" s="100"/>
      <c r="BC888" s="100"/>
    </row>
    <row r="889" spans="17:55" x14ac:dyDescent="0.35">
      <c r="Q889" s="100"/>
      <c r="R889" s="100"/>
      <c r="S889" s="100"/>
      <c r="T889" s="100"/>
      <c r="U889" s="100"/>
      <c r="V889" s="100"/>
      <c r="W889" s="100"/>
      <c r="X889" s="100"/>
      <c r="Y889" s="100"/>
      <c r="Z889" s="100"/>
      <c r="AA889" s="100"/>
      <c r="AB889" s="100"/>
      <c r="AC889" s="100"/>
      <c r="AD889" s="100"/>
      <c r="AE889" s="100"/>
      <c r="AF889" s="101"/>
      <c r="AG889" s="101"/>
      <c r="AH889" s="101"/>
      <c r="AI889" s="101"/>
      <c r="AJ889" s="101"/>
      <c r="AK889" s="101"/>
      <c r="AL889" s="101"/>
      <c r="AM889" s="101"/>
      <c r="AN889" s="101"/>
      <c r="AO889" s="101"/>
      <c r="AP889" s="101"/>
      <c r="AQ889" s="101"/>
      <c r="AR889" s="100"/>
      <c r="AS889" s="100"/>
      <c r="AT889" s="100"/>
      <c r="AU889" s="100"/>
      <c r="AV889" s="100"/>
      <c r="AW889" s="100"/>
      <c r="AX889" s="100"/>
      <c r="AY889" s="100"/>
      <c r="AZ889" s="100"/>
      <c r="BA889" s="100"/>
      <c r="BB889" s="100"/>
      <c r="BC889" s="100"/>
    </row>
    <row r="890" spans="17:55" x14ac:dyDescent="0.35">
      <c r="Q890" s="100"/>
      <c r="R890" s="100"/>
      <c r="S890" s="100"/>
      <c r="T890" s="100"/>
      <c r="U890" s="100"/>
      <c r="V890" s="100"/>
      <c r="W890" s="100"/>
      <c r="X890" s="100"/>
      <c r="Y890" s="100"/>
      <c r="Z890" s="100"/>
      <c r="AA890" s="100"/>
      <c r="AB890" s="100"/>
      <c r="AC890" s="100"/>
      <c r="AD890" s="100"/>
      <c r="AE890" s="100"/>
      <c r="AF890" s="101"/>
      <c r="AG890" s="101"/>
      <c r="AH890" s="101"/>
      <c r="AI890" s="101"/>
      <c r="AJ890" s="101"/>
      <c r="AK890" s="101"/>
      <c r="AL890" s="101"/>
      <c r="AM890" s="101"/>
      <c r="AN890" s="101"/>
      <c r="AO890" s="101"/>
      <c r="AP890" s="101"/>
      <c r="AQ890" s="101"/>
      <c r="AR890" s="100"/>
      <c r="AS890" s="100"/>
      <c r="AT890" s="100"/>
      <c r="AU890" s="100"/>
      <c r="AV890" s="100"/>
      <c r="AW890" s="100"/>
      <c r="AX890" s="100"/>
      <c r="AY890" s="100"/>
      <c r="AZ890" s="100"/>
      <c r="BA890" s="100"/>
      <c r="BB890" s="100"/>
      <c r="BC890" s="100"/>
    </row>
    <row r="891" spans="17:55" x14ac:dyDescent="0.35">
      <c r="Q891" s="100"/>
      <c r="R891" s="100"/>
      <c r="S891" s="100"/>
      <c r="T891" s="100"/>
      <c r="U891" s="100"/>
      <c r="V891" s="100"/>
      <c r="W891" s="100"/>
      <c r="X891" s="100"/>
      <c r="Y891" s="100"/>
      <c r="Z891" s="100"/>
      <c r="AA891" s="100"/>
      <c r="AB891" s="100"/>
      <c r="AC891" s="100"/>
      <c r="AD891" s="100"/>
      <c r="AE891" s="100"/>
      <c r="AF891" s="101"/>
      <c r="AG891" s="101"/>
      <c r="AH891" s="101"/>
      <c r="AI891" s="101"/>
      <c r="AJ891" s="101"/>
      <c r="AK891" s="101"/>
      <c r="AL891" s="101"/>
      <c r="AM891" s="101"/>
      <c r="AN891" s="101"/>
      <c r="AO891" s="101"/>
      <c r="AP891" s="101"/>
      <c r="AQ891" s="101"/>
      <c r="AR891" s="100"/>
      <c r="AS891" s="100"/>
      <c r="AT891" s="100"/>
      <c r="AU891" s="100"/>
      <c r="AV891" s="100"/>
      <c r="AW891" s="100"/>
      <c r="AX891" s="100"/>
      <c r="AY891" s="100"/>
      <c r="AZ891" s="100"/>
      <c r="BA891" s="100"/>
      <c r="BB891" s="100"/>
      <c r="BC891" s="100"/>
    </row>
    <row r="892" spans="17:55" x14ac:dyDescent="0.35">
      <c r="Q892" s="100"/>
      <c r="R892" s="100"/>
      <c r="S892" s="100"/>
      <c r="T892" s="100"/>
      <c r="U892" s="100"/>
      <c r="V892" s="100"/>
      <c r="W892" s="100"/>
      <c r="X892" s="100"/>
      <c r="Y892" s="100"/>
      <c r="Z892" s="100"/>
      <c r="AA892" s="100"/>
      <c r="AB892" s="100"/>
      <c r="AC892" s="100"/>
      <c r="AD892" s="100"/>
      <c r="AE892" s="100"/>
      <c r="AF892" s="101"/>
      <c r="AG892" s="101"/>
      <c r="AH892" s="101"/>
      <c r="AI892" s="101"/>
      <c r="AJ892" s="101"/>
      <c r="AK892" s="101"/>
      <c r="AL892" s="101"/>
      <c r="AM892" s="101"/>
      <c r="AN892" s="101"/>
      <c r="AO892" s="101"/>
      <c r="AP892" s="101"/>
      <c r="AQ892" s="101"/>
      <c r="AR892" s="100"/>
      <c r="AS892" s="100"/>
      <c r="AT892" s="100"/>
      <c r="AU892" s="100"/>
      <c r="AV892" s="100"/>
      <c r="AW892" s="100"/>
      <c r="AX892" s="100"/>
      <c r="AY892" s="100"/>
      <c r="AZ892" s="100"/>
      <c r="BA892" s="100"/>
      <c r="BB892" s="100"/>
      <c r="BC892" s="100"/>
    </row>
    <row r="893" spans="17:55" x14ac:dyDescent="0.35">
      <c r="Q893" s="100"/>
      <c r="R893" s="100"/>
      <c r="S893" s="100"/>
      <c r="T893" s="100"/>
      <c r="U893" s="100"/>
      <c r="V893" s="100"/>
      <c r="W893" s="100"/>
      <c r="X893" s="100"/>
      <c r="Y893" s="100"/>
      <c r="Z893" s="100"/>
      <c r="AA893" s="100"/>
      <c r="AB893" s="100"/>
      <c r="AC893" s="100"/>
      <c r="AD893" s="100"/>
      <c r="AE893" s="100"/>
      <c r="AF893" s="101"/>
      <c r="AG893" s="101"/>
      <c r="AH893" s="101"/>
      <c r="AI893" s="101"/>
      <c r="AJ893" s="101"/>
      <c r="AK893" s="101"/>
      <c r="AL893" s="101"/>
      <c r="AM893" s="101"/>
      <c r="AN893" s="101"/>
      <c r="AO893" s="101"/>
      <c r="AP893" s="101"/>
      <c r="AQ893" s="101"/>
      <c r="AR893" s="100"/>
      <c r="AS893" s="100"/>
      <c r="AT893" s="100"/>
      <c r="AU893" s="100"/>
      <c r="AV893" s="100"/>
      <c r="AW893" s="100"/>
      <c r="AX893" s="100"/>
      <c r="AY893" s="100"/>
      <c r="AZ893" s="100"/>
      <c r="BA893" s="100"/>
      <c r="BB893" s="100"/>
      <c r="BC893" s="100"/>
    </row>
    <row r="894" spans="17:55" x14ac:dyDescent="0.35">
      <c r="Q894" s="100"/>
      <c r="R894" s="100"/>
      <c r="S894" s="100"/>
      <c r="T894" s="100"/>
      <c r="U894" s="100"/>
      <c r="V894" s="100"/>
      <c r="W894" s="100"/>
      <c r="X894" s="100"/>
      <c r="Y894" s="100"/>
      <c r="Z894" s="100"/>
      <c r="AA894" s="100"/>
      <c r="AB894" s="100"/>
      <c r="AC894" s="100"/>
      <c r="AD894" s="100"/>
      <c r="AE894" s="100"/>
      <c r="AF894" s="101"/>
      <c r="AG894" s="101"/>
      <c r="AH894" s="101"/>
      <c r="AI894" s="101"/>
      <c r="AJ894" s="101"/>
      <c r="AK894" s="101"/>
      <c r="AL894" s="101"/>
      <c r="AM894" s="101"/>
      <c r="AN894" s="101"/>
      <c r="AO894" s="101"/>
      <c r="AP894" s="101"/>
      <c r="AQ894" s="101"/>
      <c r="AR894" s="100"/>
      <c r="AS894" s="100"/>
      <c r="AT894" s="100"/>
      <c r="AU894" s="100"/>
      <c r="AV894" s="100"/>
      <c r="AW894" s="100"/>
      <c r="AX894" s="100"/>
      <c r="AY894" s="100"/>
      <c r="AZ894" s="100"/>
      <c r="BA894" s="100"/>
      <c r="BB894" s="100"/>
      <c r="BC894" s="100"/>
    </row>
    <row r="895" spans="17:55" x14ac:dyDescent="0.35">
      <c r="Q895" s="100"/>
      <c r="R895" s="100"/>
      <c r="S895" s="100"/>
      <c r="T895" s="100"/>
      <c r="U895" s="100"/>
      <c r="V895" s="100"/>
      <c r="W895" s="100"/>
      <c r="X895" s="100"/>
      <c r="Y895" s="100"/>
      <c r="Z895" s="100"/>
      <c r="AA895" s="100"/>
      <c r="AB895" s="100"/>
      <c r="AC895" s="100"/>
      <c r="AD895" s="100"/>
      <c r="AE895" s="100"/>
      <c r="AF895" s="101"/>
      <c r="AG895" s="101"/>
      <c r="AH895" s="101"/>
      <c r="AI895" s="101"/>
      <c r="AJ895" s="101"/>
      <c r="AK895" s="101"/>
      <c r="AL895" s="101"/>
      <c r="AM895" s="101"/>
      <c r="AN895" s="101"/>
      <c r="AO895" s="101"/>
      <c r="AP895" s="101"/>
      <c r="AQ895" s="101"/>
      <c r="AR895" s="100"/>
      <c r="AS895" s="100"/>
      <c r="AT895" s="100"/>
      <c r="AU895" s="100"/>
      <c r="AV895" s="100"/>
      <c r="AW895" s="100"/>
      <c r="AX895" s="100"/>
      <c r="AY895" s="100"/>
      <c r="AZ895" s="100"/>
      <c r="BA895" s="100"/>
      <c r="BB895" s="100"/>
      <c r="BC895" s="100"/>
    </row>
    <row r="896" spans="17:55" x14ac:dyDescent="0.35">
      <c r="Q896" s="100"/>
      <c r="R896" s="100"/>
      <c r="S896" s="100"/>
      <c r="T896" s="100"/>
      <c r="U896" s="100"/>
      <c r="V896" s="100"/>
      <c r="W896" s="100"/>
      <c r="X896" s="100"/>
      <c r="Y896" s="100"/>
      <c r="Z896" s="100"/>
      <c r="AA896" s="100"/>
      <c r="AB896" s="100"/>
      <c r="AC896" s="100"/>
      <c r="AD896" s="100"/>
      <c r="AE896" s="100"/>
      <c r="AF896" s="101"/>
      <c r="AG896" s="101"/>
      <c r="AH896" s="101"/>
      <c r="AI896" s="101"/>
      <c r="AJ896" s="101"/>
      <c r="AK896" s="101"/>
      <c r="AL896" s="101"/>
      <c r="AM896" s="101"/>
      <c r="AN896" s="101"/>
      <c r="AO896" s="101"/>
      <c r="AP896" s="101"/>
      <c r="AQ896" s="101"/>
      <c r="AR896" s="100"/>
      <c r="AS896" s="100"/>
      <c r="AT896" s="100"/>
      <c r="AU896" s="100"/>
      <c r="AV896" s="100"/>
      <c r="AW896" s="100"/>
      <c r="AX896" s="100"/>
      <c r="AY896" s="100"/>
      <c r="AZ896" s="100"/>
      <c r="BA896" s="100"/>
      <c r="BB896" s="100"/>
      <c r="BC896" s="100"/>
    </row>
    <row r="897" spans="17:55" x14ac:dyDescent="0.35">
      <c r="Q897" s="100"/>
      <c r="R897" s="100"/>
      <c r="S897" s="100"/>
      <c r="T897" s="100"/>
      <c r="U897" s="100"/>
      <c r="V897" s="100"/>
      <c r="W897" s="100"/>
      <c r="X897" s="100"/>
      <c r="Y897" s="100"/>
      <c r="Z897" s="100"/>
      <c r="AA897" s="100"/>
      <c r="AB897" s="100"/>
      <c r="AC897" s="100"/>
      <c r="AD897" s="100"/>
      <c r="AE897" s="100"/>
      <c r="AF897" s="101"/>
      <c r="AG897" s="101"/>
      <c r="AH897" s="101"/>
      <c r="AI897" s="101"/>
      <c r="AJ897" s="101"/>
      <c r="AK897" s="101"/>
      <c r="AL897" s="101"/>
      <c r="AM897" s="101"/>
      <c r="AN897" s="101"/>
      <c r="AO897" s="101"/>
      <c r="AP897" s="101"/>
      <c r="AQ897" s="101"/>
      <c r="AR897" s="100"/>
      <c r="AS897" s="100"/>
      <c r="AT897" s="100"/>
      <c r="AU897" s="100"/>
      <c r="AV897" s="100"/>
      <c r="AW897" s="100"/>
      <c r="AX897" s="100"/>
      <c r="AY897" s="100"/>
      <c r="AZ897" s="100"/>
      <c r="BA897" s="100"/>
      <c r="BB897" s="100"/>
      <c r="BC897" s="100"/>
    </row>
    <row r="898" spans="17:55" x14ac:dyDescent="0.35">
      <c r="Q898" s="100"/>
      <c r="R898" s="100"/>
      <c r="S898" s="100"/>
      <c r="T898" s="100"/>
      <c r="U898" s="100"/>
      <c r="V898" s="100"/>
      <c r="W898" s="100"/>
      <c r="X898" s="100"/>
      <c r="Y898" s="100"/>
      <c r="Z898" s="100"/>
      <c r="AA898" s="100"/>
      <c r="AB898" s="100"/>
      <c r="AC898" s="100"/>
      <c r="AD898" s="100"/>
      <c r="AE898" s="100"/>
      <c r="AF898" s="101"/>
      <c r="AG898" s="101"/>
      <c r="AH898" s="101"/>
      <c r="AI898" s="101"/>
      <c r="AJ898" s="101"/>
      <c r="AK898" s="101"/>
      <c r="AL898" s="101"/>
      <c r="AM898" s="101"/>
      <c r="AN898" s="101"/>
      <c r="AO898" s="101"/>
      <c r="AP898" s="101"/>
      <c r="AQ898" s="101"/>
      <c r="AR898" s="100"/>
      <c r="AS898" s="100"/>
      <c r="AT898" s="100"/>
      <c r="AU898" s="100"/>
      <c r="AV898" s="100"/>
      <c r="AW898" s="100"/>
      <c r="AX898" s="100"/>
      <c r="AY898" s="100"/>
      <c r="AZ898" s="100"/>
      <c r="BA898" s="100"/>
      <c r="BB898" s="100"/>
      <c r="BC898" s="100"/>
    </row>
    <row r="899" spans="17:55" x14ac:dyDescent="0.35">
      <c r="Q899" s="100"/>
      <c r="R899" s="100"/>
      <c r="S899" s="100"/>
      <c r="T899" s="100"/>
      <c r="U899" s="100"/>
      <c r="V899" s="100"/>
      <c r="W899" s="100"/>
      <c r="X899" s="100"/>
      <c r="Y899" s="100"/>
      <c r="Z899" s="100"/>
      <c r="AA899" s="100"/>
      <c r="AB899" s="100"/>
      <c r="AC899" s="100"/>
      <c r="AD899" s="100"/>
      <c r="AE899" s="100"/>
      <c r="AF899" s="101"/>
      <c r="AG899" s="101"/>
      <c r="AH899" s="101"/>
      <c r="AI899" s="101"/>
      <c r="AJ899" s="101"/>
      <c r="AK899" s="101"/>
      <c r="AL899" s="101"/>
      <c r="AM899" s="101"/>
      <c r="AN899" s="101"/>
      <c r="AO899" s="101"/>
      <c r="AP899" s="101"/>
      <c r="AQ899" s="101"/>
      <c r="AR899" s="100"/>
      <c r="AS899" s="100"/>
      <c r="AT899" s="100"/>
      <c r="AU899" s="100"/>
      <c r="AV899" s="100"/>
      <c r="AW899" s="100"/>
      <c r="AX899" s="100"/>
      <c r="AY899" s="100"/>
      <c r="AZ899" s="100"/>
      <c r="BA899" s="100"/>
      <c r="BB899" s="100"/>
      <c r="BC899" s="100"/>
    </row>
    <row r="900" spans="17:55" x14ac:dyDescent="0.35">
      <c r="Q900" s="100"/>
      <c r="R900" s="100"/>
      <c r="S900" s="100"/>
      <c r="T900" s="100"/>
      <c r="U900" s="100"/>
      <c r="V900" s="100"/>
      <c r="W900" s="100"/>
      <c r="X900" s="100"/>
      <c r="Y900" s="100"/>
      <c r="Z900" s="100"/>
      <c r="AA900" s="100"/>
      <c r="AB900" s="100"/>
      <c r="AC900" s="100"/>
      <c r="AD900" s="100"/>
      <c r="AE900" s="100"/>
      <c r="AF900" s="101"/>
      <c r="AG900" s="101"/>
      <c r="AH900" s="101"/>
      <c r="AI900" s="101"/>
      <c r="AJ900" s="101"/>
      <c r="AK900" s="101"/>
      <c r="AL900" s="101"/>
      <c r="AM900" s="101"/>
      <c r="AN900" s="101"/>
      <c r="AO900" s="101"/>
      <c r="AP900" s="101"/>
      <c r="AQ900" s="101"/>
      <c r="AR900" s="100"/>
      <c r="AS900" s="100"/>
      <c r="AT900" s="100"/>
      <c r="AU900" s="100"/>
      <c r="AV900" s="100"/>
      <c r="AW900" s="100"/>
      <c r="AX900" s="100"/>
      <c r="AY900" s="100"/>
      <c r="AZ900" s="100"/>
      <c r="BA900" s="100"/>
      <c r="BB900" s="100"/>
      <c r="BC900" s="100"/>
    </row>
    <row r="901" spans="17:55" x14ac:dyDescent="0.35">
      <c r="Q901" s="100"/>
      <c r="R901" s="100"/>
      <c r="S901" s="100"/>
      <c r="T901" s="100"/>
      <c r="U901" s="100"/>
      <c r="V901" s="100"/>
      <c r="W901" s="100"/>
      <c r="X901" s="100"/>
      <c r="Y901" s="100"/>
      <c r="Z901" s="100"/>
      <c r="AA901" s="100"/>
      <c r="AB901" s="100"/>
      <c r="AC901" s="100"/>
      <c r="AD901" s="100"/>
      <c r="AE901" s="100"/>
      <c r="AF901" s="101"/>
      <c r="AG901" s="101"/>
      <c r="AH901" s="101"/>
      <c r="AI901" s="101"/>
      <c r="AJ901" s="101"/>
      <c r="AK901" s="101"/>
      <c r="AL901" s="101"/>
      <c r="AM901" s="101"/>
      <c r="AN901" s="101"/>
      <c r="AO901" s="101"/>
      <c r="AP901" s="101"/>
      <c r="AQ901" s="101"/>
      <c r="AR901" s="100"/>
      <c r="AS901" s="100"/>
      <c r="AT901" s="100"/>
      <c r="AU901" s="100"/>
      <c r="AV901" s="100"/>
      <c r="AW901" s="100"/>
      <c r="AX901" s="100"/>
      <c r="AY901" s="100"/>
      <c r="AZ901" s="100"/>
      <c r="BA901" s="100"/>
      <c r="BB901" s="100"/>
      <c r="BC901" s="100"/>
    </row>
    <row r="902" spans="17:55" x14ac:dyDescent="0.35">
      <c r="Q902" s="100"/>
      <c r="R902" s="100"/>
      <c r="S902" s="100"/>
      <c r="T902" s="100"/>
      <c r="U902" s="100"/>
      <c r="V902" s="100"/>
      <c r="W902" s="100"/>
      <c r="X902" s="100"/>
      <c r="Y902" s="100"/>
      <c r="Z902" s="100"/>
      <c r="AA902" s="100"/>
      <c r="AB902" s="100"/>
      <c r="AC902" s="100"/>
      <c r="AD902" s="100"/>
      <c r="AE902" s="100"/>
      <c r="AF902" s="101"/>
      <c r="AG902" s="101"/>
      <c r="AH902" s="101"/>
      <c r="AI902" s="101"/>
      <c r="AJ902" s="101"/>
      <c r="AK902" s="101"/>
      <c r="AL902" s="101"/>
      <c r="AM902" s="101"/>
      <c r="AN902" s="101"/>
      <c r="AO902" s="101"/>
      <c r="AP902" s="101"/>
      <c r="AQ902" s="101"/>
      <c r="AR902" s="100"/>
      <c r="AS902" s="100"/>
      <c r="AT902" s="100"/>
      <c r="AU902" s="100"/>
      <c r="AV902" s="100"/>
      <c r="AW902" s="100"/>
      <c r="AX902" s="100"/>
      <c r="AY902" s="100"/>
      <c r="AZ902" s="100"/>
      <c r="BA902" s="100"/>
      <c r="BB902" s="100"/>
      <c r="BC902" s="100"/>
    </row>
    <row r="903" spans="17:55" x14ac:dyDescent="0.35">
      <c r="Q903" s="100"/>
      <c r="R903" s="100"/>
      <c r="S903" s="100"/>
      <c r="T903" s="100"/>
      <c r="U903" s="100"/>
      <c r="V903" s="100"/>
      <c r="W903" s="100"/>
      <c r="X903" s="100"/>
      <c r="Y903" s="100"/>
      <c r="Z903" s="100"/>
      <c r="AA903" s="100"/>
      <c r="AB903" s="100"/>
      <c r="AC903" s="100"/>
      <c r="AD903" s="100"/>
      <c r="AE903" s="100"/>
      <c r="AF903" s="101"/>
      <c r="AG903" s="101"/>
      <c r="AH903" s="101"/>
      <c r="AI903" s="101"/>
      <c r="AJ903" s="101"/>
      <c r="AK903" s="101"/>
      <c r="AL903" s="101"/>
      <c r="AM903" s="101"/>
      <c r="AN903" s="101"/>
      <c r="AO903" s="101"/>
      <c r="AP903" s="101"/>
      <c r="AQ903" s="101"/>
      <c r="AR903" s="100"/>
      <c r="AS903" s="100"/>
      <c r="AT903" s="100"/>
      <c r="AU903" s="100"/>
      <c r="AV903" s="100"/>
      <c r="AW903" s="100"/>
      <c r="AX903" s="100"/>
      <c r="AY903" s="100"/>
      <c r="AZ903" s="100"/>
      <c r="BA903" s="100"/>
      <c r="BB903" s="100"/>
      <c r="BC903" s="100"/>
    </row>
    <row r="904" spans="17:55" x14ac:dyDescent="0.35">
      <c r="Q904" s="100"/>
      <c r="R904" s="100"/>
      <c r="S904" s="100"/>
      <c r="T904" s="100"/>
      <c r="U904" s="100"/>
      <c r="V904" s="100"/>
      <c r="W904" s="100"/>
      <c r="X904" s="100"/>
      <c r="Y904" s="100"/>
      <c r="Z904" s="100"/>
      <c r="AA904" s="100"/>
      <c r="AB904" s="100"/>
      <c r="AC904" s="100"/>
      <c r="AD904" s="100"/>
      <c r="AE904" s="100"/>
      <c r="AF904" s="101"/>
      <c r="AG904" s="101"/>
      <c r="AH904" s="101"/>
      <c r="AI904" s="101"/>
      <c r="AJ904" s="101"/>
      <c r="AK904" s="101"/>
      <c r="AL904" s="101"/>
      <c r="AM904" s="101"/>
      <c r="AN904" s="101"/>
      <c r="AO904" s="101"/>
      <c r="AP904" s="101"/>
      <c r="AQ904" s="101"/>
      <c r="AR904" s="100"/>
      <c r="AS904" s="100"/>
      <c r="AT904" s="100"/>
      <c r="AU904" s="100"/>
      <c r="AV904" s="100"/>
      <c r="AW904" s="100"/>
      <c r="AX904" s="100"/>
      <c r="AY904" s="100"/>
      <c r="AZ904" s="100"/>
      <c r="BA904" s="100"/>
      <c r="BB904" s="100"/>
      <c r="BC904" s="100"/>
    </row>
    <row r="905" spans="17:55" x14ac:dyDescent="0.35">
      <c r="Q905" s="100"/>
      <c r="R905" s="100"/>
      <c r="S905" s="100"/>
      <c r="T905" s="100"/>
      <c r="U905" s="100"/>
      <c r="V905" s="100"/>
      <c r="W905" s="100"/>
      <c r="X905" s="100"/>
      <c r="Y905" s="100"/>
      <c r="Z905" s="100"/>
      <c r="AA905" s="100"/>
      <c r="AB905" s="100"/>
      <c r="AC905" s="100"/>
      <c r="AD905" s="100"/>
      <c r="AE905" s="100"/>
      <c r="AF905" s="101"/>
      <c r="AG905" s="101"/>
      <c r="AH905" s="101"/>
      <c r="AI905" s="101"/>
      <c r="AJ905" s="101"/>
      <c r="AK905" s="101"/>
      <c r="AL905" s="101"/>
      <c r="AM905" s="101"/>
      <c r="AN905" s="101"/>
      <c r="AO905" s="101"/>
      <c r="AP905" s="101"/>
      <c r="AQ905" s="101"/>
      <c r="AR905" s="100"/>
      <c r="AS905" s="100"/>
      <c r="AT905" s="100"/>
      <c r="AU905" s="100"/>
      <c r="AV905" s="100"/>
      <c r="AW905" s="100"/>
      <c r="AX905" s="100"/>
      <c r="AY905" s="100"/>
      <c r="AZ905" s="100"/>
      <c r="BA905" s="100"/>
      <c r="BB905" s="100"/>
      <c r="BC905" s="100"/>
    </row>
    <row r="906" spans="17:55" x14ac:dyDescent="0.35">
      <c r="Q906" s="100"/>
      <c r="R906" s="100"/>
      <c r="S906" s="100"/>
      <c r="T906" s="100"/>
      <c r="U906" s="100"/>
      <c r="V906" s="100"/>
      <c r="W906" s="100"/>
      <c r="X906" s="100"/>
      <c r="Y906" s="100"/>
      <c r="Z906" s="100"/>
      <c r="AA906" s="100"/>
      <c r="AB906" s="100"/>
      <c r="AC906" s="100"/>
      <c r="AD906" s="100"/>
      <c r="AE906" s="100"/>
      <c r="AF906" s="101"/>
      <c r="AG906" s="101"/>
      <c r="AH906" s="101"/>
      <c r="AI906" s="101"/>
      <c r="AJ906" s="101"/>
      <c r="AK906" s="101"/>
      <c r="AL906" s="101"/>
      <c r="AM906" s="101"/>
      <c r="AN906" s="101"/>
      <c r="AO906" s="101"/>
      <c r="AP906" s="101"/>
      <c r="AQ906" s="101"/>
      <c r="AR906" s="100"/>
      <c r="AS906" s="100"/>
      <c r="AT906" s="100"/>
      <c r="AU906" s="100"/>
      <c r="AV906" s="100"/>
      <c r="AW906" s="100"/>
      <c r="AX906" s="100"/>
      <c r="AY906" s="100"/>
      <c r="AZ906" s="100"/>
      <c r="BA906" s="100"/>
      <c r="BB906" s="100"/>
      <c r="BC906" s="100"/>
    </row>
    <row r="907" spans="17:55" x14ac:dyDescent="0.35">
      <c r="Q907" s="100"/>
      <c r="R907" s="100"/>
      <c r="S907" s="100"/>
      <c r="T907" s="100"/>
      <c r="U907" s="100"/>
      <c r="V907" s="100"/>
      <c r="W907" s="100"/>
      <c r="X907" s="100"/>
      <c r="Y907" s="100"/>
      <c r="Z907" s="100"/>
      <c r="AA907" s="100"/>
      <c r="AB907" s="100"/>
      <c r="AC907" s="100"/>
      <c r="AD907" s="100"/>
      <c r="AE907" s="100"/>
      <c r="AF907" s="101"/>
      <c r="AG907" s="101"/>
      <c r="AH907" s="101"/>
      <c r="AI907" s="101"/>
      <c r="AJ907" s="101"/>
      <c r="AK907" s="101"/>
      <c r="AL907" s="101"/>
      <c r="AM907" s="101"/>
      <c r="AN907" s="101"/>
      <c r="AO907" s="101"/>
      <c r="AP907" s="101"/>
      <c r="AQ907" s="101"/>
      <c r="AR907" s="100"/>
      <c r="AS907" s="100"/>
      <c r="AT907" s="100"/>
      <c r="AU907" s="100"/>
      <c r="AV907" s="100"/>
      <c r="AW907" s="100"/>
      <c r="AX907" s="100"/>
      <c r="AY907" s="100"/>
      <c r="AZ907" s="100"/>
      <c r="BA907" s="100"/>
      <c r="BB907" s="100"/>
      <c r="BC907" s="100"/>
    </row>
    <row r="908" spans="17:55" x14ac:dyDescent="0.35">
      <c r="Q908" s="100"/>
      <c r="R908" s="100"/>
      <c r="S908" s="100"/>
      <c r="T908" s="100"/>
      <c r="U908" s="100"/>
      <c r="V908" s="100"/>
      <c r="W908" s="100"/>
      <c r="X908" s="100"/>
      <c r="Y908" s="100"/>
      <c r="Z908" s="100"/>
      <c r="AA908" s="100"/>
      <c r="AB908" s="100"/>
      <c r="AC908" s="100"/>
      <c r="AD908" s="100"/>
      <c r="AE908" s="100"/>
      <c r="AF908" s="101"/>
      <c r="AG908" s="101"/>
      <c r="AH908" s="101"/>
      <c r="AI908" s="101"/>
      <c r="AJ908" s="101"/>
      <c r="AK908" s="101"/>
      <c r="AL908" s="101"/>
      <c r="AM908" s="101"/>
      <c r="AN908" s="101"/>
      <c r="AO908" s="101"/>
      <c r="AP908" s="101"/>
      <c r="AQ908" s="101"/>
      <c r="AR908" s="100"/>
      <c r="AS908" s="100"/>
      <c r="AT908" s="100"/>
      <c r="AU908" s="100"/>
      <c r="AV908" s="100"/>
      <c r="AW908" s="100"/>
      <c r="AX908" s="100"/>
      <c r="AY908" s="100"/>
      <c r="AZ908" s="100"/>
      <c r="BA908" s="100"/>
      <c r="BB908" s="100"/>
      <c r="BC908" s="100"/>
    </row>
    <row r="909" spans="17:55" x14ac:dyDescent="0.35">
      <c r="Q909" s="100"/>
      <c r="R909" s="100"/>
      <c r="S909" s="100"/>
      <c r="T909" s="100"/>
      <c r="U909" s="100"/>
      <c r="V909" s="100"/>
      <c r="W909" s="100"/>
      <c r="X909" s="100"/>
      <c r="Y909" s="100"/>
      <c r="Z909" s="100"/>
      <c r="AA909" s="100"/>
      <c r="AB909" s="100"/>
      <c r="AC909" s="100"/>
      <c r="AD909" s="100"/>
      <c r="AE909" s="100"/>
      <c r="AF909" s="101"/>
      <c r="AG909" s="101"/>
      <c r="AH909" s="101"/>
      <c r="AI909" s="101"/>
      <c r="AJ909" s="101"/>
      <c r="AK909" s="101"/>
      <c r="AL909" s="101"/>
      <c r="AM909" s="101"/>
      <c r="AN909" s="101"/>
      <c r="AO909" s="101"/>
      <c r="AP909" s="101"/>
      <c r="AQ909" s="101"/>
      <c r="AR909" s="100"/>
      <c r="AS909" s="100"/>
      <c r="AT909" s="100"/>
      <c r="AU909" s="100"/>
      <c r="AV909" s="100"/>
      <c r="AW909" s="100"/>
      <c r="AX909" s="100"/>
      <c r="AY909" s="100"/>
      <c r="AZ909" s="100"/>
      <c r="BA909" s="100"/>
      <c r="BB909" s="100"/>
      <c r="BC909" s="100"/>
    </row>
    <row r="910" spans="17:55" x14ac:dyDescent="0.35">
      <c r="Q910" s="100"/>
      <c r="R910" s="100"/>
      <c r="S910" s="100"/>
      <c r="T910" s="100"/>
      <c r="U910" s="100"/>
      <c r="V910" s="100"/>
      <c r="W910" s="100"/>
      <c r="X910" s="100"/>
      <c r="Y910" s="100"/>
      <c r="Z910" s="100"/>
      <c r="AA910" s="100"/>
      <c r="AB910" s="100"/>
      <c r="AC910" s="100"/>
      <c r="AD910" s="100"/>
      <c r="AE910" s="100"/>
      <c r="AF910" s="101"/>
      <c r="AG910" s="101"/>
      <c r="AH910" s="101"/>
      <c r="AI910" s="101"/>
      <c r="AJ910" s="101"/>
      <c r="AK910" s="101"/>
      <c r="AL910" s="101"/>
      <c r="AM910" s="101"/>
      <c r="AN910" s="101"/>
      <c r="AO910" s="101"/>
      <c r="AP910" s="101"/>
      <c r="AQ910" s="101"/>
      <c r="AR910" s="100"/>
      <c r="AS910" s="100"/>
      <c r="AT910" s="100"/>
      <c r="AU910" s="100"/>
      <c r="AV910" s="100"/>
      <c r="AW910" s="100"/>
      <c r="AX910" s="100"/>
      <c r="AY910" s="100"/>
      <c r="AZ910" s="100"/>
      <c r="BA910" s="100"/>
      <c r="BB910" s="100"/>
      <c r="BC910" s="100"/>
    </row>
    <row r="911" spans="17:55" x14ac:dyDescent="0.35">
      <c r="Q911" s="100"/>
      <c r="R911" s="100"/>
      <c r="S911" s="100"/>
      <c r="T911" s="100"/>
      <c r="U911" s="100"/>
      <c r="V911" s="100"/>
      <c r="W911" s="100"/>
      <c r="X911" s="100"/>
      <c r="Y911" s="100"/>
      <c r="Z911" s="100"/>
      <c r="AA911" s="100"/>
      <c r="AB911" s="100"/>
      <c r="AC911" s="100"/>
      <c r="AD911" s="100"/>
      <c r="AE911" s="100"/>
      <c r="AF911" s="101"/>
      <c r="AG911" s="101"/>
      <c r="AH911" s="101"/>
      <c r="AI911" s="101"/>
      <c r="AJ911" s="101"/>
      <c r="AK911" s="101"/>
      <c r="AL911" s="101"/>
      <c r="AM911" s="101"/>
      <c r="AN911" s="101"/>
      <c r="AO911" s="101"/>
      <c r="AP911" s="101"/>
      <c r="AQ911" s="101"/>
      <c r="AR911" s="100"/>
      <c r="AS911" s="100"/>
      <c r="AT911" s="100"/>
      <c r="AU911" s="100"/>
      <c r="AV911" s="100"/>
      <c r="AW911" s="100"/>
      <c r="AX911" s="100"/>
      <c r="AY911" s="100"/>
      <c r="AZ911" s="100"/>
      <c r="BA911" s="100"/>
      <c r="BB911" s="100"/>
      <c r="BC911" s="100"/>
    </row>
    <row r="912" spans="17:55" x14ac:dyDescent="0.35">
      <c r="Q912" s="100"/>
      <c r="R912" s="100"/>
      <c r="S912" s="100"/>
      <c r="T912" s="100"/>
      <c r="U912" s="100"/>
      <c r="V912" s="100"/>
      <c r="W912" s="100"/>
      <c r="X912" s="100"/>
      <c r="Y912" s="100"/>
      <c r="Z912" s="100"/>
      <c r="AA912" s="100"/>
      <c r="AB912" s="100"/>
      <c r="AC912" s="100"/>
      <c r="AD912" s="100"/>
      <c r="AE912" s="100"/>
      <c r="AF912" s="101"/>
      <c r="AG912" s="101"/>
      <c r="AH912" s="101"/>
      <c r="AI912" s="101"/>
      <c r="AJ912" s="101"/>
      <c r="AK912" s="101"/>
      <c r="AL912" s="101"/>
      <c r="AM912" s="101"/>
      <c r="AN912" s="101"/>
      <c r="AO912" s="101"/>
      <c r="AP912" s="101"/>
      <c r="AQ912" s="101"/>
      <c r="AR912" s="100"/>
      <c r="AS912" s="100"/>
      <c r="AT912" s="100"/>
      <c r="AU912" s="100"/>
      <c r="AV912" s="100"/>
      <c r="AW912" s="100"/>
      <c r="AX912" s="100"/>
      <c r="AY912" s="100"/>
      <c r="AZ912" s="100"/>
      <c r="BA912" s="100"/>
      <c r="BB912" s="100"/>
      <c r="BC912" s="100"/>
    </row>
    <row r="913" spans="17:55" x14ac:dyDescent="0.35">
      <c r="Q913" s="100"/>
      <c r="R913" s="100"/>
      <c r="S913" s="100"/>
      <c r="T913" s="100"/>
      <c r="U913" s="100"/>
      <c r="V913" s="100"/>
      <c r="W913" s="100"/>
      <c r="X913" s="100"/>
      <c r="Y913" s="100"/>
      <c r="Z913" s="100"/>
      <c r="AA913" s="100"/>
      <c r="AB913" s="100"/>
      <c r="AC913" s="100"/>
      <c r="AD913" s="100"/>
      <c r="AE913" s="100"/>
      <c r="AF913" s="101"/>
      <c r="AG913" s="101"/>
      <c r="AH913" s="101"/>
      <c r="AI913" s="101"/>
      <c r="AJ913" s="101"/>
      <c r="AK913" s="101"/>
      <c r="AL913" s="101"/>
      <c r="AM913" s="101"/>
      <c r="AN913" s="101"/>
      <c r="AO913" s="101"/>
      <c r="AP913" s="101"/>
      <c r="AQ913" s="101"/>
      <c r="AR913" s="100"/>
      <c r="AS913" s="100"/>
      <c r="AT913" s="100"/>
      <c r="AU913" s="100"/>
      <c r="AV913" s="100"/>
      <c r="AW913" s="100"/>
      <c r="AX913" s="100"/>
      <c r="AY913" s="100"/>
      <c r="AZ913" s="100"/>
      <c r="BA913" s="100"/>
      <c r="BB913" s="100"/>
      <c r="BC913" s="100"/>
    </row>
    <row r="914" spans="17:55" x14ac:dyDescent="0.35">
      <c r="Q914" s="100"/>
      <c r="R914" s="100"/>
      <c r="S914" s="100"/>
      <c r="T914" s="100"/>
      <c r="U914" s="100"/>
      <c r="V914" s="100"/>
      <c r="W914" s="100"/>
      <c r="X914" s="100"/>
      <c r="Y914" s="100"/>
      <c r="Z914" s="100"/>
      <c r="AA914" s="100"/>
      <c r="AB914" s="100"/>
      <c r="AC914" s="100"/>
      <c r="AD914" s="100"/>
      <c r="AE914" s="100"/>
      <c r="AF914" s="101"/>
      <c r="AG914" s="101"/>
      <c r="AH914" s="101"/>
      <c r="AI914" s="101"/>
      <c r="AJ914" s="101"/>
      <c r="AK914" s="101"/>
      <c r="AL914" s="101"/>
      <c r="AM914" s="101"/>
      <c r="AN914" s="101"/>
      <c r="AO914" s="101"/>
      <c r="AP914" s="101"/>
      <c r="AQ914" s="101"/>
      <c r="AR914" s="100"/>
      <c r="AS914" s="100"/>
      <c r="AT914" s="100"/>
      <c r="AU914" s="100"/>
      <c r="AV914" s="100"/>
      <c r="AW914" s="100"/>
      <c r="AX914" s="100"/>
      <c r="AY914" s="100"/>
      <c r="AZ914" s="100"/>
      <c r="BA914" s="100"/>
      <c r="BB914" s="100"/>
      <c r="BC914" s="100"/>
    </row>
    <row r="915" spans="17:55" x14ac:dyDescent="0.35">
      <c r="Q915" s="100"/>
      <c r="R915" s="100"/>
      <c r="S915" s="100"/>
      <c r="T915" s="100"/>
      <c r="U915" s="100"/>
      <c r="V915" s="100"/>
      <c r="W915" s="100"/>
      <c r="X915" s="100"/>
      <c r="Y915" s="100"/>
      <c r="Z915" s="100"/>
      <c r="AA915" s="100"/>
      <c r="AB915" s="100"/>
      <c r="AC915" s="100"/>
      <c r="AD915" s="100"/>
      <c r="AE915" s="100"/>
      <c r="AF915" s="101"/>
      <c r="AG915" s="101"/>
      <c r="AH915" s="101"/>
      <c r="AI915" s="101"/>
      <c r="AJ915" s="101"/>
      <c r="AK915" s="101"/>
      <c r="AL915" s="101"/>
      <c r="AM915" s="101"/>
      <c r="AN915" s="101"/>
      <c r="AO915" s="101"/>
      <c r="AP915" s="101"/>
      <c r="AQ915" s="101"/>
      <c r="AR915" s="100"/>
      <c r="AS915" s="100"/>
      <c r="AT915" s="100"/>
      <c r="AU915" s="100"/>
      <c r="AV915" s="100"/>
      <c r="AW915" s="100"/>
      <c r="AX915" s="100"/>
      <c r="AY915" s="100"/>
      <c r="AZ915" s="100"/>
      <c r="BA915" s="100"/>
      <c r="BB915" s="100"/>
      <c r="BC915" s="100"/>
    </row>
    <row r="916" spans="17:55" x14ac:dyDescent="0.35">
      <c r="Q916" s="100"/>
      <c r="R916" s="100"/>
      <c r="S916" s="100"/>
      <c r="T916" s="100"/>
      <c r="U916" s="100"/>
      <c r="V916" s="100"/>
      <c r="W916" s="100"/>
      <c r="X916" s="100"/>
      <c r="Y916" s="100"/>
      <c r="Z916" s="100"/>
      <c r="AA916" s="100"/>
      <c r="AB916" s="100"/>
      <c r="AC916" s="100"/>
      <c r="AD916" s="100"/>
      <c r="AE916" s="100"/>
      <c r="AF916" s="101"/>
      <c r="AG916" s="101"/>
      <c r="AH916" s="101"/>
      <c r="AI916" s="101"/>
      <c r="AJ916" s="101"/>
      <c r="AK916" s="101"/>
      <c r="AL916" s="101"/>
      <c r="AM916" s="101"/>
      <c r="AN916" s="101"/>
      <c r="AO916" s="101"/>
      <c r="AP916" s="101"/>
      <c r="AQ916" s="101"/>
      <c r="AR916" s="100"/>
      <c r="AS916" s="100"/>
      <c r="AT916" s="100"/>
      <c r="AU916" s="100"/>
      <c r="AV916" s="100"/>
      <c r="AW916" s="100"/>
      <c r="AX916" s="100"/>
      <c r="AY916" s="100"/>
      <c r="AZ916" s="100"/>
      <c r="BA916" s="100"/>
      <c r="BB916" s="100"/>
      <c r="BC916" s="100"/>
    </row>
    <row r="917" spans="17:55" x14ac:dyDescent="0.35">
      <c r="Q917" s="100"/>
      <c r="R917" s="100"/>
      <c r="S917" s="100"/>
      <c r="T917" s="100"/>
      <c r="U917" s="100"/>
      <c r="V917" s="100"/>
      <c r="W917" s="100"/>
      <c r="X917" s="100"/>
      <c r="Y917" s="100"/>
      <c r="Z917" s="100"/>
      <c r="AA917" s="100"/>
      <c r="AB917" s="100"/>
      <c r="AC917" s="100"/>
      <c r="AD917" s="100"/>
      <c r="AE917" s="100"/>
      <c r="AF917" s="101"/>
      <c r="AG917" s="101"/>
      <c r="AH917" s="101"/>
      <c r="AI917" s="101"/>
      <c r="AJ917" s="101"/>
      <c r="AK917" s="101"/>
      <c r="AL917" s="101"/>
      <c r="AM917" s="101"/>
      <c r="AN917" s="101"/>
      <c r="AO917" s="101"/>
      <c r="AP917" s="101"/>
      <c r="AQ917" s="101"/>
      <c r="AR917" s="100"/>
      <c r="AS917" s="100"/>
      <c r="AT917" s="100"/>
      <c r="AU917" s="100"/>
      <c r="AV917" s="100"/>
      <c r="AW917" s="100"/>
      <c r="AX917" s="100"/>
      <c r="AY917" s="100"/>
      <c r="AZ917" s="100"/>
      <c r="BA917" s="100"/>
      <c r="BB917" s="100"/>
      <c r="BC917" s="100"/>
    </row>
    <row r="918" spans="17:55" x14ac:dyDescent="0.35">
      <c r="Q918" s="100"/>
      <c r="R918" s="100"/>
      <c r="S918" s="100"/>
      <c r="T918" s="100"/>
      <c r="U918" s="100"/>
      <c r="V918" s="100"/>
      <c r="W918" s="100"/>
      <c r="X918" s="100"/>
      <c r="Y918" s="100"/>
      <c r="Z918" s="100"/>
      <c r="AA918" s="100"/>
      <c r="AB918" s="100"/>
      <c r="AC918" s="100"/>
      <c r="AD918" s="100"/>
      <c r="AE918" s="100"/>
      <c r="AF918" s="101"/>
      <c r="AG918" s="101"/>
      <c r="AH918" s="101"/>
      <c r="AI918" s="101"/>
      <c r="AJ918" s="101"/>
      <c r="AK918" s="101"/>
      <c r="AL918" s="101"/>
      <c r="AM918" s="101"/>
      <c r="AN918" s="101"/>
      <c r="AO918" s="101"/>
      <c r="AP918" s="101"/>
      <c r="AQ918" s="101"/>
      <c r="AR918" s="100"/>
      <c r="AS918" s="100"/>
      <c r="AT918" s="100"/>
      <c r="AU918" s="100"/>
      <c r="AV918" s="100"/>
      <c r="AW918" s="100"/>
      <c r="AX918" s="100"/>
      <c r="AY918" s="100"/>
      <c r="AZ918" s="100"/>
      <c r="BA918" s="100"/>
      <c r="BB918" s="100"/>
      <c r="BC918" s="100"/>
    </row>
    <row r="919" spans="17:55" x14ac:dyDescent="0.35">
      <c r="Q919" s="100"/>
      <c r="R919" s="100"/>
      <c r="S919" s="100"/>
      <c r="T919" s="100"/>
      <c r="U919" s="100"/>
      <c r="V919" s="100"/>
      <c r="W919" s="100"/>
      <c r="X919" s="100"/>
      <c r="Y919" s="100"/>
      <c r="Z919" s="100"/>
      <c r="AA919" s="100"/>
      <c r="AB919" s="100"/>
      <c r="AC919" s="100"/>
      <c r="AD919" s="100"/>
      <c r="AE919" s="100"/>
      <c r="AF919" s="101"/>
      <c r="AG919" s="101"/>
      <c r="AH919" s="101"/>
      <c r="AI919" s="101"/>
      <c r="AJ919" s="101"/>
      <c r="AK919" s="101"/>
      <c r="AL919" s="101"/>
      <c r="AM919" s="101"/>
      <c r="AN919" s="101"/>
      <c r="AO919" s="101"/>
      <c r="AP919" s="101"/>
      <c r="AQ919" s="101"/>
      <c r="AR919" s="100"/>
      <c r="AS919" s="100"/>
      <c r="AT919" s="100"/>
      <c r="AU919" s="100"/>
      <c r="AV919" s="100"/>
      <c r="AW919" s="100"/>
      <c r="AX919" s="100"/>
      <c r="AY919" s="100"/>
      <c r="AZ919" s="100"/>
      <c r="BA919" s="100"/>
      <c r="BB919" s="100"/>
      <c r="BC919" s="100"/>
    </row>
    <row r="920" spans="17:55" x14ac:dyDescent="0.35">
      <c r="Q920" s="100"/>
      <c r="R920" s="100"/>
      <c r="S920" s="100"/>
      <c r="T920" s="100"/>
      <c r="U920" s="100"/>
      <c r="V920" s="100"/>
      <c r="W920" s="100"/>
      <c r="X920" s="100"/>
      <c r="Y920" s="100"/>
      <c r="Z920" s="100"/>
      <c r="AA920" s="100"/>
      <c r="AB920" s="100"/>
      <c r="AC920" s="100"/>
      <c r="AD920" s="100"/>
      <c r="AE920" s="100"/>
      <c r="AF920" s="101"/>
      <c r="AG920" s="101"/>
      <c r="AH920" s="101"/>
      <c r="AI920" s="101"/>
      <c r="AJ920" s="101"/>
      <c r="AK920" s="101"/>
      <c r="AL920" s="101"/>
      <c r="AM920" s="101"/>
      <c r="AN920" s="101"/>
      <c r="AO920" s="101"/>
      <c r="AP920" s="101"/>
      <c r="AQ920" s="101"/>
      <c r="AR920" s="100"/>
      <c r="AS920" s="100"/>
      <c r="AT920" s="100"/>
      <c r="AU920" s="100"/>
      <c r="AV920" s="100"/>
      <c r="AW920" s="100"/>
      <c r="AX920" s="100"/>
      <c r="AY920" s="100"/>
      <c r="AZ920" s="100"/>
      <c r="BA920" s="100"/>
      <c r="BB920" s="100"/>
      <c r="BC920" s="100"/>
    </row>
    <row r="921" spans="17:55" x14ac:dyDescent="0.35">
      <c r="Q921" s="100"/>
      <c r="R921" s="100"/>
      <c r="S921" s="100"/>
      <c r="T921" s="100"/>
      <c r="U921" s="100"/>
      <c r="V921" s="100"/>
      <c r="W921" s="100"/>
      <c r="X921" s="100"/>
      <c r="Y921" s="100"/>
      <c r="Z921" s="100"/>
      <c r="AA921" s="100"/>
      <c r="AB921" s="100"/>
      <c r="AC921" s="100"/>
      <c r="AD921" s="100"/>
      <c r="AE921" s="100"/>
      <c r="AF921" s="101"/>
      <c r="AG921" s="101"/>
      <c r="AH921" s="101"/>
      <c r="AI921" s="101"/>
      <c r="AJ921" s="101"/>
      <c r="AK921" s="101"/>
      <c r="AL921" s="101"/>
      <c r="AM921" s="101"/>
      <c r="AN921" s="101"/>
      <c r="AO921" s="101"/>
      <c r="AP921" s="101"/>
      <c r="AQ921" s="101"/>
      <c r="AR921" s="100"/>
      <c r="AS921" s="100"/>
      <c r="AT921" s="100"/>
      <c r="AU921" s="100"/>
      <c r="AV921" s="100"/>
      <c r="AW921" s="100"/>
      <c r="AX921" s="100"/>
      <c r="AY921" s="100"/>
      <c r="AZ921" s="100"/>
      <c r="BA921" s="100"/>
      <c r="BB921" s="100"/>
      <c r="BC921" s="100"/>
    </row>
    <row r="922" spans="17:55" x14ac:dyDescent="0.35">
      <c r="Q922" s="100"/>
      <c r="R922" s="100"/>
      <c r="S922" s="100"/>
      <c r="T922" s="100"/>
      <c r="U922" s="100"/>
      <c r="V922" s="100"/>
      <c r="W922" s="100"/>
      <c r="X922" s="100"/>
      <c r="Y922" s="100"/>
      <c r="Z922" s="100"/>
      <c r="AA922" s="100"/>
      <c r="AB922" s="100"/>
      <c r="AC922" s="100"/>
      <c r="AD922" s="100"/>
      <c r="AE922" s="100"/>
      <c r="AF922" s="101"/>
      <c r="AG922" s="101"/>
      <c r="AH922" s="101"/>
      <c r="AI922" s="101"/>
      <c r="AJ922" s="101"/>
      <c r="AK922" s="101"/>
      <c r="AL922" s="101"/>
      <c r="AM922" s="101"/>
      <c r="AN922" s="101"/>
      <c r="AO922" s="101"/>
      <c r="AP922" s="101"/>
      <c r="AQ922" s="101"/>
      <c r="AR922" s="100"/>
      <c r="AS922" s="100"/>
      <c r="AT922" s="100"/>
      <c r="AU922" s="100"/>
      <c r="AV922" s="100"/>
      <c r="AW922" s="100"/>
      <c r="AX922" s="100"/>
      <c r="AY922" s="100"/>
      <c r="AZ922" s="100"/>
      <c r="BA922" s="100"/>
      <c r="BB922" s="100"/>
      <c r="BC922" s="100"/>
    </row>
    <row r="923" spans="17:55" x14ac:dyDescent="0.35">
      <c r="Q923" s="100"/>
      <c r="R923" s="100"/>
      <c r="S923" s="100"/>
      <c r="T923" s="100"/>
      <c r="U923" s="100"/>
      <c r="V923" s="100"/>
      <c r="W923" s="100"/>
      <c r="X923" s="100"/>
      <c r="Y923" s="100"/>
      <c r="Z923" s="100"/>
      <c r="AA923" s="100"/>
      <c r="AB923" s="100"/>
      <c r="AC923" s="100"/>
      <c r="AD923" s="100"/>
      <c r="AE923" s="100"/>
      <c r="AF923" s="101"/>
      <c r="AG923" s="101"/>
      <c r="AH923" s="101"/>
      <c r="AI923" s="101"/>
      <c r="AJ923" s="101"/>
      <c r="AK923" s="101"/>
      <c r="AL923" s="101"/>
      <c r="AM923" s="101"/>
      <c r="AN923" s="101"/>
      <c r="AO923" s="101"/>
      <c r="AP923" s="101"/>
      <c r="AQ923" s="101"/>
      <c r="AR923" s="100"/>
      <c r="AS923" s="100"/>
      <c r="AT923" s="100"/>
      <c r="AU923" s="100"/>
      <c r="AV923" s="100"/>
      <c r="AW923" s="100"/>
      <c r="AX923" s="100"/>
      <c r="AY923" s="100"/>
      <c r="AZ923" s="100"/>
      <c r="BA923" s="100"/>
      <c r="BB923" s="100"/>
      <c r="BC923" s="100"/>
    </row>
    <row r="924" spans="17:55" x14ac:dyDescent="0.35">
      <c r="Q924" s="100"/>
      <c r="R924" s="100"/>
      <c r="S924" s="100"/>
      <c r="T924" s="100"/>
      <c r="U924" s="100"/>
      <c r="V924" s="100"/>
      <c r="W924" s="100"/>
      <c r="X924" s="100"/>
      <c r="Y924" s="100"/>
      <c r="Z924" s="100"/>
      <c r="AA924" s="100"/>
      <c r="AB924" s="100"/>
      <c r="AC924" s="100"/>
      <c r="AD924" s="100"/>
      <c r="AE924" s="100"/>
      <c r="AF924" s="101"/>
      <c r="AG924" s="101"/>
      <c r="AH924" s="101"/>
      <c r="AI924" s="101"/>
      <c r="AJ924" s="101"/>
      <c r="AK924" s="101"/>
      <c r="AL924" s="101"/>
      <c r="AM924" s="101"/>
      <c r="AN924" s="101"/>
      <c r="AO924" s="101"/>
      <c r="AP924" s="101"/>
      <c r="AQ924" s="101"/>
      <c r="AR924" s="100"/>
      <c r="AS924" s="100"/>
      <c r="AT924" s="100"/>
      <c r="AU924" s="100"/>
      <c r="AV924" s="100"/>
      <c r="AW924" s="100"/>
      <c r="AX924" s="100"/>
      <c r="AY924" s="100"/>
      <c r="AZ924" s="100"/>
      <c r="BA924" s="100"/>
      <c r="BB924" s="100"/>
      <c r="BC924" s="100"/>
    </row>
    <row r="925" spans="17:55" x14ac:dyDescent="0.35">
      <c r="Q925" s="100"/>
      <c r="R925" s="100"/>
      <c r="S925" s="100"/>
      <c r="T925" s="100"/>
      <c r="U925" s="100"/>
      <c r="V925" s="100"/>
      <c r="W925" s="100"/>
      <c r="X925" s="100"/>
      <c r="Y925" s="100"/>
      <c r="Z925" s="100"/>
      <c r="AA925" s="100"/>
      <c r="AB925" s="100"/>
      <c r="AC925" s="100"/>
      <c r="AD925" s="100"/>
      <c r="AE925" s="100"/>
      <c r="AF925" s="101"/>
      <c r="AG925" s="101"/>
      <c r="AH925" s="101"/>
      <c r="AI925" s="101"/>
      <c r="AJ925" s="101"/>
      <c r="AK925" s="101"/>
      <c r="AL925" s="101"/>
      <c r="AM925" s="101"/>
      <c r="AN925" s="101"/>
      <c r="AO925" s="101"/>
      <c r="AP925" s="101"/>
      <c r="AQ925" s="101"/>
      <c r="AR925" s="100"/>
      <c r="AS925" s="100"/>
      <c r="AT925" s="100"/>
      <c r="AU925" s="100"/>
      <c r="AV925" s="100"/>
      <c r="AW925" s="100"/>
      <c r="AX925" s="100"/>
      <c r="AY925" s="100"/>
      <c r="AZ925" s="100"/>
      <c r="BA925" s="100"/>
      <c r="BB925" s="100"/>
      <c r="BC925" s="100"/>
    </row>
    <row r="926" spans="17:55" x14ac:dyDescent="0.35">
      <c r="Q926" s="100"/>
      <c r="R926" s="100"/>
      <c r="S926" s="100"/>
      <c r="T926" s="100"/>
      <c r="U926" s="100"/>
      <c r="V926" s="100"/>
      <c r="W926" s="100"/>
      <c r="X926" s="100"/>
      <c r="Y926" s="100"/>
      <c r="Z926" s="100"/>
      <c r="AA926" s="100"/>
      <c r="AB926" s="100"/>
      <c r="AC926" s="100"/>
      <c r="AD926" s="100"/>
      <c r="AE926" s="100"/>
      <c r="AF926" s="101"/>
      <c r="AG926" s="101"/>
      <c r="AH926" s="101"/>
      <c r="AI926" s="101"/>
      <c r="AJ926" s="101"/>
      <c r="AK926" s="101"/>
      <c r="AL926" s="101"/>
      <c r="AM926" s="101"/>
      <c r="AN926" s="101"/>
      <c r="AO926" s="101"/>
      <c r="AP926" s="101"/>
      <c r="AQ926" s="101"/>
      <c r="AR926" s="100"/>
      <c r="AS926" s="100"/>
      <c r="AT926" s="100"/>
      <c r="AU926" s="100"/>
      <c r="AV926" s="100"/>
      <c r="AW926" s="100"/>
      <c r="AX926" s="100"/>
      <c r="AY926" s="100"/>
      <c r="AZ926" s="100"/>
      <c r="BA926" s="100"/>
      <c r="BB926" s="100"/>
      <c r="BC926" s="100"/>
    </row>
    <row r="927" spans="17:55" x14ac:dyDescent="0.35">
      <c r="Q927" s="100"/>
      <c r="R927" s="100"/>
      <c r="S927" s="100"/>
      <c r="T927" s="100"/>
      <c r="U927" s="100"/>
      <c r="V927" s="100"/>
      <c r="W927" s="100"/>
      <c r="X927" s="100"/>
      <c r="Y927" s="100"/>
      <c r="Z927" s="100"/>
      <c r="AA927" s="100"/>
      <c r="AB927" s="100"/>
      <c r="AC927" s="100"/>
      <c r="AD927" s="100"/>
      <c r="AE927" s="100"/>
      <c r="AF927" s="101"/>
      <c r="AG927" s="101"/>
      <c r="AH927" s="101"/>
      <c r="AI927" s="101"/>
      <c r="AJ927" s="101"/>
      <c r="AK927" s="101"/>
      <c r="AL927" s="101"/>
      <c r="AM927" s="101"/>
      <c r="AN927" s="101"/>
      <c r="AO927" s="101"/>
      <c r="AP927" s="101"/>
      <c r="AQ927" s="101"/>
      <c r="AR927" s="100"/>
      <c r="AS927" s="100"/>
      <c r="AT927" s="100"/>
      <c r="AU927" s="100"/>
      <c r="AV927" s="100"/>
      <c r="AW927" s="100"/>
      <c r="AX927" s="100"/>
      <c r="AY927" s="100"/>
      <c r="AZ927" s="100"/>
      <c r="BA927" s="100"/>
      <c r="BB927" s="100"/>
      <c r="BC927" s="100"/>
    </row>
    <row r="928" spans="17:55" x14ac:dyDescent="0.35">
      <c r="Q928" s="100"/>
      <c r="R928" s="100"/>
      <c r="S928" s="100"/>
      <c r="T928" s="100"/>
      <c r="U928" s="100"/>
      <c r="V928" s="100"/>
      <c r="W928" s="100"/>
      <c r="X928" s="100"/>
      <c r="Y928" s="100"/>
      <c r="Z928" s="100"/>
      <c r="AA928" s="100"/>
      <c r="AB928" s="100"/>
      <c r="AC928" s="100"/>
      <c r="AD928" s="100"/>
      <c r="AE928" s="100"/>
      <c r="AF928" s="101"/>
      <c r="AG928" s="101"/>
      <c r="AH928" s="101"/>
      <c r="AI928" s="101"/>
      <c r="AJ928" s="101"/>
      <c r="AK928" s="101"/>
      <c r="AL928" s="101"/>
      <c r="AM928" s="101"/>
      <c r="AN928" s="101"/>
      <c r="AO928" s="101"/>
      <c r="AP928" s="101"/>
      <c r="AQ928" s="101"/>
      <c r="AR928" s="100"/>
      <c r="AS928" s="100"/>
      <c r="AT928" s="100"/>
      <c r="AU928" s="100"/>
      <c r="AV928" s="100"/>
      <c r="AW928" s="100"/>
      <c r="AX928" s="100"/>
      <c r="AY928" s="100"/>
      <c r="AZ928" s="100"/>
      <c r="BA928" s="100"/>
      <c r="BB928" s="100"/>
      <c r="BC928" s="100"/>
    </row>
    <row r="929" spans="17:55" x14ac:dyDescent="0.35">
      <c r="Q929" s="100"/>
      <c r="R929" s="100"/>
      <c r="S929" s="100"/>
      <c r="T929" s="100"/>
      <c r="U929" s="100"/>
      <c r="V929" s="100"/>
      <c r="W929" s="100"/>
      <c r="X929" s="100"/>
      <c r="Y929" s="100"/>
      <c r="Z929" s="100"/>
      <c r="AA929" s="100"/>
      <c r="AB929" s="100"/>
      <c r="AC929" s="100"/>
      <c r="AD929" s="100"/>
      <c r="AE929" s="100"/>
      <c r="AF929" s="101"/>
      <c r="AG929" s="101"/>
      <c r="AH929" s="101"/>
      <c r="AI929" s="101"/>
      <c r="AJ929" s="101"/>
      <c r="AK929" s="101"/>
      <c r="AL929" s="101"/>
      <c r="AM929" s="101"/>
      <c r="AN929" s="101"/>
      <c r="AO929" s="101"/>
      <c r="AP929" s="101"/>
      <c r="AQ929" s="101"/>
      <c r="AR929" s="100"/>
      <c r="AS929" s="100"/>
      <c r="AT929" s="100"/>
      <c r="AU929" s="100"/>
      <c r="AV929" s="100"/>
      <c r="AW929" s="100"/>
      <c r="AX929" s="100"/>
      <c r="AY929" s="100"/>
      <c r="AZ929" s="100"/>
      <c r="BA929" s="100"/>
      <c r="BB929" s="100"/>
      <c r="BC929" s="100"/>
    </row>
    <row r="930" spans="17:55" x14ac:dyDescent="0.35">
      <c r="Q930" s="100"/>
      <c r="R930" s="100"/>
      <c r="S930" s="100"/>
      <c r="T930" s="100"/>
      <c r="U930" s="100"/>
      <c r="V930" s="100"/>
      <c r="W930" s="100"/>
      <c r="X930" s="100"/>
      <c r="Y930" s="100"/>
      <c r="Z930" s="100"/>
      <c r="AA930" s="100"/>
      <c r="AB930" s="100"/>
      <c r="AC930" s="100"/>
      <c r="AD930" s="100"/>
      <c r="AE930" s="100"/>
      <c r="AF930" s="101"/>
      <c r="AG930" s="101"/>
      <c r="AH930" s="101"/>
      <c r="AI930" s="101"/>
      <c r="AJ930" s="101"/>
      <c r="AK930" s="101"/>
      <c r="AL930" s="101"/>
      <c r="AM930" s="101"/>
      <c r="AN930" s="101"/>
      <c r="AO930" s="101"/>
      <c r="AP930" s="101"/>
      <c r="AQ930" s="101"/>
      <c r="AR930" s="100"/>
      <c r="AS930" s="100"/>
      <c r="AT930" s="100"/>
      <c r="AU930" s="100"/>
      <c r="AV930" s="100"/>
      <c r="AW930" s="100"/>
      <c r="AX930" s="100"/>
      <c r="AY930" s="100"/>
      <c r="AZ930" s="100"/>
      <c r="BA930" s="100"/>
      <c r="BB930" s="100"/>
      <c r="BC930" s="100"/>
    </row>
    <row r="931" spans="17:55" x14ac:dyDescent="0.35">
      <c r="Q931" s="100"/>
      <c r="R931" s="100"/>
      <c r="S931" s="100"/>
      <c r="T931" s="100"/>
      <c r="U931" s="100"/>
      <c r="V931" s="100"/>
      <c r="W931" s="100"/>
      <c r="X931" s="100"/>
      <c r="Y931" s="100"/>
      <c r="Z931" s="100"/>
      <c r="AA931" s="100"/>
      <c r="AB931" s="100"/>
      <c r="AC931" s="100"/>
      <c r="AD931" s="100"/>
      <c r="AE931" s="100"/>
      <c r="AF931" s="101"/>
      <c r="AG931" s="101"/>
      <c r="AH931" s="101"/>
      <c r="AI931" s="101"/>
      <c r="AJ931" s="101"/>
      <c r="AK931" s="101"/>
      <c r="AL931" s="101"/>
      <c r="AM931" s="101"/>
      <c r="AN931" s="101"/>
      <c r="AO931" s="101"/>
      <c r="AP931" s="101"/>
      <c r="AQ931" s="101"/>
      <c r="AR931" s="100"/>
      <c r="AS931" s="100"/>
      <c r="AT931" s="100"/>
      <c r="AU931" s="100"/>
      <c r="AV931" s="100"/>
      <c r="AW931" s="100"/>
      <c r="AX931" s="100"/>
      <c r="AY931" s="100"/>
      <c r="AZ931" s="100"/>
      <c r="BA931" s="100"/>
      <c r="BB931" s="100"/>
      <c r="BC931" s="100"/>
    </row>
    <row r="932" spans="17:55" x14ac:dyDescent="0.35">
      <c r="Q932" s="100"/>
      <c r="R932" s="100"/>
      <c r="S932" s="100"/>
      <c r="T932" s="100"/>
      <c r="U932" s="100"/>
      <c r="V932" s="100"/>
      <c r="W932" s="100"/>
      <c r="X932" s="100"/>
      <c r="Y932" s="100"/>
      <c r="Z932" s="100"/>
      <c r="AA932" s="100"/>
      <c r="AB932" s="100"/>
      <c r="AC932" s="100"/>
      <c r="AD932" s="100"/>
      <c r="AE932" s="100"/>
      <c r="AF932" s="101"/>
      <c r="AG932" s="101"/>
      <c r="AH932" s="101"/>
      <c r="AI932" s="101"/>
      <c r="AJ932" s="101"/>
      <c r="AK932" s="101"/>
      <c r="AL932" s="101"/>
      <c r="AM932" s="101"/>
      <c r="AN932" s="101"/>
      <c r="AO932" s="101"/>
      <c r="AP932" s="101"/>
      <c r="AQ932" s="101"/>
      <c r="AR932" s="100"/>
      <c r="AS932" s="100"/>
      <c r="AT932" s="100"/>
      <c r="AU932" s="100"/>
      <c r="AV932" s="100"/>
      <c r="AW932" s="100"/>
      <c r="AX932" s="100"/>
      <c r="AY932" s="100"/>
      <c r="AZ932" s="100"/>
      <c r="BA932" s="100"/>
      <c r="BB932" s="100"/>
      <c r="BC932" s="100"/>
    </row>
    <row r="933" spans="17:55" x14ac:dyDescent="0.35">
      <c r="Q933" s="100"/>
      <c r="R933" s="100"/>
      <c r="S933" s="100"/>
      <c r="T933" s="100"/>
      <c r="U933" s="100"/>
      <c r="V933" s="100"/>
      <c r="W933" s="100"/>
      <c r="X933" s="100"/>
      <c r="Y933" s="100"/>
      <c r="Z933" s="100"/>
      <c r="AA933" s="100"/>
      <c r="AB933" s="100"/>
      <c r="AC933" s="100"/>
      <c r="AD933" s="100"/>
      <c r="AE933" s="100"/>
      <c r="AF933" s="101"/>
      <c r="AG933" s="101"/>
      <c r="AH933" s="101"/>
      <c r="AI933" s="101"/>
      <c r="AJ933" s="101"/>
      <c r="AK933" s="101"/>
      <c r="AL933" s="101"/>
      <c r="AM933" s="101"/>
      <c r="AN933" s="101"/>
      <c r="AO933" s="101"/>
      <c r="AP933" s="101"/>
      <c r="AQ933" s="101"/>
      <c r="AR933" s="100"/>
      <c r="AS933" s="100"/>
      <c r="AT933" s="100"/>
      <c r="AU933" s="100"/>
      <c r="AV933" s="100"/>
      <c r="AW933" s="100"/>
      <c r="AX933" s="100"/>
      <c r="AY933" s="100"/>
      <c r="AZ933" s="100"/>
      <c r="BA933" s="100"/>
      <c r="BB933" s="100"/>
      <c r="BC933" s="100"/>
    </row>
    <row r="934" spans="17:55" x14ac:dyDescent="0.35">
      <c r="Q934" s="100"/>
      <c r="R934" s="100"/>
      <c r="S934" s="100"/>
      <c r="T934" s="100"/>
      <c r="U934" s="100"/>
      <c r="V934" s="100"/>
      <c r="W934" s="100"/>
      <c r="X934" s="100"/>
      <c r="Y934" s="100"/>
      <c r="Z934" s="100"/>
      <c r="AA934" s="100"/>
      <c r="AB934" s="100"/>
      <c r="AC934" s="100"/>
      <c r="AD934" s="100"/>
      <c r="AE934" s="100"/>
      <c r="AF934" s="101"/>
      <c r="AG934" s="101"/>
      <c r="AH934" s="101"/>
      <c r="AI934" s="101"/>
      <c r="AJ934" s="101"/>
      <c r="AK934" s="101"/>
      <c r="AL934" s="101"/>
      <c r="AM934" s="101"/>
      <c r="AN934" s="101"/>
      <c r="AO934" s="101"/>
      <c r="AP934" s="101"/>
      <c r="AQ934" s="101"/>
      <c r="AR934" s="100"/>
      <c r="AS934" s="100"/>
      <c r="AT934" s="100"/>
      <c r="AU934" s="100"/>
      <c r="AV934" s="100"/>
      <c r="AW934" s="100"/>
      <c r="AX934" s="100"/>
      <c r="AY934" s="100"/>
      <c r="AZ934" s="100"/>
      <c r="BA934" s="100"/>
      <c r="BB934" s="100"/>
      <c r="BC934" s="100"/>
    </row>
    <row r="935" spans="17:55" x14ac:dyDescent="0.35">
      <c r="Q935" s="100"/>
      <c r="R935" s="100"/>
      <c r="S935" s="100"/>
      <c r="T935" s="100"/>
      <c r="U935" s="100"/>
      <c r="V935" s="100"/>
      <c r="W935" s="100"/>
      <c r="X935" s="100"/>
      <c r="Y935" s="100"/>
      <c r="Z935" s="100"/>
      <c r="AA935" s="100"/>
      <c r="AB935" s="100"/>
      <c r="AC935" s="100"/>
      <c r="AD935" s="100"/>
      <c r="AE935" s="100"/>
      <c r="AF935" s="101"/>
      <c r="AG935" s="101"/>
      <c r="AH935" s="101"/>
      <c r="AI935" s="101"/>
      <c r="AJ935" s="101"/>
      <c r="AK935" s="101"/>
      <c r="AL935" s="101"/>
      <c r="AM935" s="101"/>
      <c r="AN935" s="101"/>
      <c r="AO935" s="101"/>
      <c r="AP935" s="101"/>
      <c r="AQ935" s="101"/>
      <c r="AR935" s="100"/>
      <c r="AS935" s="100"/>
      <c r="AT935" s="100"/>
      <c r="AU935" s="100"/>
      <c r="AV935" s="100"/>
      <c r="AW935" s="100"/>
      <c r="AX935" s="100"/>
      <c r="AY935" s="100"/>
      <c r="AZ935" s="100"/>
      <c r="BA935" s="100"/>
      <c r="BB935" s="100"/>
      <c r="BC935" s="100"/>
    </row>
    <row r="936" spans="17:55" x14ac:dyDescent="0.35">
      <c r="Q936" s="100"/>
      <c r="R936" s="100"/>
      <c r="S936" s="100"/>
      <c r="T936" s="100"/>
      <c r="U936" s="100"/>
      <c r="V936" s="100"/>
      <c r="W936" s="100"/>
      <c r="X936" s="100"/>
      <c r="Y936" s="100"/>
      <c r="Z936" s="100"/>
      <c r="AA936" s="100"/>
      <c r="AB936" s="100"/>
      <c r="AC936" s="100"/>
      <c r="AD936" s="100"/>
      <c r="AE936" s="100"/>
      <c r="AF936" s="101"/>
      <c r="AG936" s="101"/>
      <c r="AH936" s="101"/>
      <c r="AI936" s="101"/>
      <c r="AJ936" s="101"/>
      <c r="AK936" s="101"/>
      <c r="AL936" s="101"/>
      <c r="AM936" s="101"/>
      <c r="AN936" s="101"/>
      <c r="AO936" s="101"/>
      <c r="AP936" s="101"/>
      <c r="AQ936" s="101"/>
      <c r="AR936" s="100"/>
      <c r="AS936" s="100"/>
      <c r="AT936" s="100"/>
      <c r="AU936" s="100"/>
      <c r="AV936" s="100"/>
      <c r="AW936" s="100"/>
      <c r="AX936" s="100"/>
      <c r="AY936" s="100"/>
      <c r="AZ936" s="100"/>
      <c r="BA936" s="100"/>
      <c r="BB936" s="100"/>
      <c r="BC936" s="100"/>
    </row>
    <row r="937" spans="17:55" x14ac:dyDescent="0.35">
      <c r="Q937" s="100"/>
      <c r="R937" s="100"/>
      <c r="S937" s="100"/>
      <c r="T937" s="100"/>
      <c r="U937" s="100"/>
      <c r="V937" s="100"/>
      <c r="W937" s="100"/>
      <c r="X937" s="100"/>
      <c r="Y937" s="100"/>
      <c r="Z937" s="100"/>
      <c r="AA937" s="100"/>
      <c r="AB937" s="100"/>
      <c r="AC937" s="100"/>
      <c r="AD937" s="100"/>
      <c r="AE937" s="100"/>
      <c r="AF937" s="101"/>
      <c r="AG937" s="101"/>
      <c r="AH937" s="101"/>
      <c r="AI937" s="101"/>
      <c r="AJ937" s="101"/>
      <c r="AK937" s="101"/>
      <c r="AL937" s="101"/>
      <c r="AM937" s="101"/>
      <c r="AN937" s="101"/>
      <c r="AO937" s="101"/>
      <c r="AP937" s="101"/>
      <c r="AQ937" s="101"/>
      <c r="AR937" s="100"/>
      <c r="AS937" s="100"/>
      <c r="AT937" s="100"/>
      <c r="AU937" s="100"/>
      <c r="AV937" s="100"/>
      <c r="AW937" s="100"/>
      <c r="AX937" s="100"/>
      <c r="AY937" s="100"/>
      <c r="AZ937" s="100"/>
      <c r="BA937" s="100"/>
      <c r="BB937" s="100"/>
      <c r="BC937" s="100"/>
    </row>
    <row r="938" spans="17:55" x14ac:dyDescent="0.35">
      <c r="Q938" s="100"/>
      <c r="R938" s="100"/>
      <c r="S938" s="100"/>
      <c r="T938" s="100"/>
      <c r="U938" s="100"/>
      <c r="V938" s="100"/>
      <c r="W938" s="100"/>
      <c r="X938" s="100"/>
      <c r="Y938" s="100"/>
      <c r="Z938" s="100"/>
      <c r="AA938" s="100"/>
      <c r="AB938" s="100"/>
      <c r="AC938" s="100"/>
      <c r="AD938" s="100"/>
      <c r="AE938" s="100"/>
      <c r="AF938" s="101"/>
      <c r="AG938" s="101"/>
      <c r="AH938" s="101"/>
      <c r="AI938" s="101"/>
      <c r="AJ938" s="101"/>
      <c r="AK938" s="101"/>
      <c r="AL938" s="101"/>
      <c r="AM938" s="101"/>
      <c r="AN938" s="101"/>
      <c r="AO938" s="101"/>
      <c r="AP938" s="101"/>
      <c r="AQ938" s="101"/>
      <c r="AR938" s="100"/>
      <c r="AS938" s="100"/>
      <c r="AT938" s="100"/>
      <c r="AU938" s="100"/>
      <c r="AV938" s="100"/>
      <c r="AW938" s="100"/>
      <c r="AX938" s="100"/>
      <c r="AY938" s="100"/>
      <c r="AZ938" s="100"/>
      <c r="BA938" s="100"/>
      <c r="BB938" s="100"/>
      <c r="BC938" s="100"/>
    </row>
    <row r="939" spans="17:55" x14ac:dyDescent="0.35">
      <c r="Q939" s="100"/>
      <c r="R939" s="100"/>
      <c r="S939" s="100"/>
      <c r="T939" s="100"/>
      <c r="U939" s="100"/>
      <c r="V939" s="100"/>
      <c r="W939" s="100"/>
      <c r="X939" s="100"/>
      <c r="Y939" s="100"/>
      <c r="Z939" s="100"/>
      <c r="AA939" s="100"/>
      <c r="AB939" s="100"/>
      <c r="AC939" s="100"/>
      <c r="AD939" s="100"/>
      <c r="AE939" s="100"/>
      <c r="AF939" s="101"/>
      <c r="AG939" s="101"/>
      <c r="AH939" s="101"/>
      <c r="AI939" s="101"/>
      <c r="AJ939" s="101"/>
      <c r="AK939" s="101"/>
      <c r="AL939" s="101"/>
      <c r="AM939" s="101"/>
      <c r="AN939" s="101"/>
      <c r="AO939" s="101"/>
      <c r="AP939" s="101"/>
      <c r="AQ939" s="101"/>
      <c r="AR939" s="100"/>
      <c r="AS939" s="100"/>
      <c r="AT939" s="100"/>
      <c r="AU939" s="100"/>
      <c r="AV939" s="100"/>
      <c r="AW939" s="100"/>
      <c r="AX939" s="100"/>
      <c r="AY939" s="100"/>
      <c r="AZ939" s="100"/>
      <c r="BA939" s="100"/>
      <c r="BB939" s="100"/>
      <c r="BC939" s="100"/>
    </row>
    <row r="940" spans="17:55" x14ac:dyDescent="0.35">
      <c r="Q940" s="100"/>
      <c r="R940" s="100"/>
      <c r="S940" s="100"/>
      <c r="T940" s="100"/>
      <c r="U940" s="100"/>
      <c r="V940" s="100"/>
      <c r="W940" s="100"/>
      <c r="X940" s="100"/>
      <c r="Y940" s="100"/>
      <c r="Z940" s="100"/>
      <c r="AA940" s="100"/>
      <c r="AB940" s="100"/>
      <c r="AC940" s="100"/>
      <c r="AD940" s="100"/>
      <c r="AE940" s="100"/>
      <c r="AF940" s="101"/>
      <c r="AG940" s="101"/>
      <c r="AH940" s="101"/>
      <c r="AI940" s="101"/>
      <c r="AJ940" s="101"/>
      <c r="AK940" s="101"/>
      <c r="AL940" s="101"/>
      <c r="AM940" s="101"/>
      <c r="AN940" s="101"/>
      <c r="AO940" s="101"/>
      <c r="AP940" s="101"/>
      <c r="AQ940" s="101"/>
      <c r="AR940" s="100"/>
      <c r="AS940" s="100"/>
      <c r="AT940" s="100"/>
      <c r="AU940" s="100"/>
      <c r="AV940" s="100"/>
      <c r="AW940" s="100"/>
      <c r="AX940" s="100"/>
      <c r="AY940" s="100"/>
      <c r="AZ940" s="100"/>
      <c r="BA940" s="100"/>
      <c r="BB940" s="100"/>
      <c r="BC940" s="100"/>
    </row>
    <row r="941" spans="17:55" x14ac:dyDescent="0.35">
      <c r="Q941" s="100"/>
      <c r="R941" s="100"/>
      <c r="S941" s="100"/>
      <c r="T941" s="100"/>
      <c r="U941" s="100"/>
      <c r="V941" s="100"/>
      <c r="W941" s="100"/>
      <c r="X941" s="100"/>
      <c r="Y941" s="100"/>
      <c r="Z941" s="100"/>
      <c r="AA941" s="100"/>
      <c r="AB941" s="100"/>
      <c r="AC941" s="100"/>
      <c r="AD941" s="100"/>
      <c r="AE941" s="100"/>
      <c r="AF941" s="101"/>
      <c r="AG941" s="101"/>
      <c r="AH941" s="101"/>
      <c r="AI941" s="101"/>
      <c r="AJ941" s="101"/>
      <c r="AK941" s="101"/>
      <c r="AL941" s="101"/>
      <c r="AM941" s="101"/>
      <c r="AN941" s="101"/>
      <c r="AO941" s="101"/>
      <c r="AP941" s="101"/>
      <c r="AQ941" s="101"/>
      <c r="AR941" s="100"/>
      <c r="AS941" s="100"/>
      <c r="AT941" s="100"/>
      <c r="AU941" s="100"/>
      <c r="AV941" s="100"/>
      <c r="AW941" s="100"/>
      <c r="AX941" s="100"/>
      <c r="AY941" s="100"/>
      <c r="AZ941" s="100"/>
      <c r="BA941" s="100"/>
      <c r="BB941" s="100"/>
      <c r="BC941" s="100"/>
    </row>
    <row r="942" spans="17:55" x14ac:dyDescent="0.35">
      <c r="Q942" s="100"/>
      <c r="R942" s="100"/>
      <c r="S942" s="100"/>
      <c r="T942" s="100"/>
      <c r="U942" s="100"/>
      <c r="V942" s="100"/>
      <c r="W942" s="100"/>
      <c r="X942" s="100"/>
      <c r="Y942" s="100"/>
      <c r="Z942" s="100"/>
      <c r="AA942" s="100"/>
      <c r="AB942" s="100"/>
      <c r="AC942" s="100"/>
      <c r="AD942" s="100"/>
      <c r="AE942" s="100"/>
      <c r="AF942" s="101"/>
      <c r="AG942" s="101"/>
      <c r="AH942" s="101"/>
      <c r="AI942" s="101"/>
      <c r="AJ942" s="101"/>
      <c r="AK942" s="101"/>
      <c r="AL942" s="101"/>
      <c r="AM942" s="101"/>
      <c r="AN942" s="101"/>
      <c r="AO942" s="101"/>
      <c r="AP942" s="101"/>
      <c r="AQ942" s="101"/>
      <c r="AR942" s="100"/>
      <c r="AS942" s="100"/>
      <c r="AT942" s="100"/>
      <c r="AU942" s="100"/>
      <c r="AV942" s="100"/>
      <c r="AW942" s="100"/>
      <c r="AX942" s="100"/>
      <c r="AY942" s="100"/>
      <c r="AZ942" s="100"/>
      <c r="BA942" s="100"/>
      <c r="BB942" s="100"/>
      <c r="BC942" s="100"/>
    </row>
    <row r="943" spans="17:55" x14ac:dyDescent="0.35">
      <c r="Q943" s="100"/>
      <c r="R943" s="100"/>
      <c r="S943" s="100"/>
      <c r="T943" s="100"/>
      <c r="U943" s="100"/>
      <c r="V943" s="100"/>
      <c r="W943" s="100"/>
      <c r="X943" s="100"/>
      <c r="Y943" s="100"/>
      <c r="Z943" s="100"/>
      <c r="AA943" s="100"/>
      <c r="AB943" s="100"/>
      <c r="AC943" s="100"/>
      <c r="AD943" s="100"/>
      <c r="AE943" s="100"/>
      <c r="AF943" s="101"/>
      <c r="AG943" s="101"/>
      <c r="AH943" s="101"/>
      <c r="AI943" s="101"/>
      <c r="AJ943" s="101"/>
      <c r="AK943" s="101"/>
      <c r="AL943" s="101"/>
      <c r="AM943" s="101"/>
      <c r="AN943" s="101"/>
      <c r="AO943" s="101"/>
      <c r="AP943" s="101"/>
      <c r="AQ943" s="101"/>
      <c r="AR943" s="100"/>
      <c r="AS943" s="100"/>
      <c r="AT943" s="100"/>
      <c r="AU943" s="100"/>
      <c r="AV943" s="100"/>
      <c r="AW943" s="100"/>
      <c r="AX943" s="100"/>
      <c r="AY943" s="100"/>
      <c r="AZ943" s="100"/>
      <c r="BA943" s="100"/>
      <c r="BB943" s="100"/>
      <c r="BC943" s="100"/>
    </row>
    <row r="944" spans="17:55" x14ac:dyDescent="0.35">
      <c r="Q944" s="100"/>
      <c r="R944" s="100"/>
      <c r="S944" s="100"/>
      <c r="T944" s="100"/>
      <c r="U944" s="100"/>
      <c r="V944" s="100"/>
      <c r="W944" s="100"/>
      <c r="X944" s="100"/>
      <c r="Y944" s="100"/>
      <c r="Z944" s="100"/>
      <c r="AA944" s="100"/>
      <c r="AB944" s="100"/>
      <c r="AC944" s="100"/>
      <c r="AD944" s="100"/>
      <c r="AE944" s="100"/>
      <c r="AF944" s="101"/>
      <c r="AG944" s="101"/>
      <c r="AH944" s="101"/>
      <c r="AI944" s="101"/>
      <c r="AJ944" s="101"/>
      <c r="AK944" s="101"/>
      <c r="AL944" s="101"/>
      <c r="AM944" s="101"/>
      <c r="AN944" s="101"/>
      <c r="AO944" s="101"/>
      <c r="AP944" s="101"/>
      <c r="AQ944" s="101"/>
      <c r="AR944" s="100"/>
      <c r="AS944" s="100"/>
      <c r="AT944" s="100"/>
      <c r="AU944" s="100"/>
      <c r="AV944" s="100"/>
      <c r="AW944" s="100"/>
      <c r="AX944" s="100"/>
      <c r="AY944" s="100"/>
      <c r="AZ944" s="100"/>
      <c r="BA944" s="100"/>
      <c r="BB944" s="100"/>
      <c r="BC944" s="100"/>
    </row>
    <row r="945" spans="17:55" x14ac:dyDescent="0.35">
      <c r="Q945" s="100"/>
      <c r="R945" s="100"/>
      <c r="S945" s="100"/>
      <c r="T945" s="100"/>
      <c r="U945" s="100"/>
      <c r="V945" s="100"/>
      <c r="W945" s="100"/>
      <c r="X945" s="100"/>
      <c r="Y945" s="100"/>
      <c r="Z945" s="100"/>
      <c r="AA945" s="100"/>
      <c r="AB945" s="100"/>
      <c r="AC945" s="100"/>
      <c r="AD945" s="100"/>
      <c r="AE945" s="100"/>
      <c r="AF945" s="101"/>
      <c r="AG945" s="101"/>
      <c r="AH945" s="101"/>
      <c r="AI945" s="101"/>
      <c r="AJ945" s="101"/>
      <c r="AK945" s="101"/>
      <c r="AL945" s="101"/>
      <c r="AM945" s="101"/>
      <c r="AN945" s="101"/>
      <c r="AO945" s="101"/>
      <c r="AP945" s="101"/>
      <c r="AQ945" s="101"/>
      <c r="AR945" s="100"/>
      <c r="AS945" s="100"/>
      <c r="AT945" s="100"/>
      <c r="AU945" s="100"/>
      <c r="AV945" s="100"/>
      <c r="AW945" s="100"/>
      <c r="AX945" s="100"/>
      <c r="AY945" s="100"/>
      <c r="AZ945" s="100"/>
      <c r="BA945" s="100"/>
      <c r="BB945" s="100"/>
      <c r="BC945" s="100"/>
    </row>
    <row r="946" spans="17:55" x14ac:dyDescent="0.35">
      <c r="Q946" s="100"/>
      <c r="R946" s="100"/>
      <c r="S946" s="100"/>
      <c r="T946" s="100"/>
      <c r="U946" s="100"/>
      <c r="V946" s="100"/>
      <c r="W946" s="100"/>
      <c r="X946" s="100"/>
      <c r="Y946" s="100"/>
      <c r="Z946" s="100"/>
      <c r="AA946" s="100"/>
      <c r="AB946" s="100"/>
      <c r="AC946" s="100"/>
      <c r="AD946" s="100"/>
      <c r="AE946" s="100"/>
      <c r="AF946" s="101"/>
      <c r="AG946" s="101"/>
      <c r="AH946" s="101"/>
      <c r="AI946" s="101"/>
      <c r="AJ946" s="101"/>
      <c r="AK946" s="101"/>
      <c r="AL946" s="101"/>
      <c r="AM946" s="101"/>
      <c r="AN946" s="101"/>
      <c r="AO946" s="101"/>
      <c r="AP946" s="101"/>
      <c r="AQ946" s="101"/>
      <c r="AR946" s="100"/>
      <c r="AS946" s="100"/>
      <c r="AT946" s="100"/>
      <c r="AU946" s="100"/>
      <c r="AV946" s="100"/>
      <c r="AW946" s="100"/>
      <c r="AX946" s="100"/>
      <c r="AY946" s="100"/>
      <c r="AZ946" s="100"/>
      <c r="BA946" s="100"/>
      <c r="BB946" s="100"/>
      <c r="BC946" s="100"/>
    </row>
    <row r="947" spans="17:55" x14ac:dyDescent="0.35">
      <c r="Q947" s="100"/>
      <c r="R947" s="100"/>
      <c r="S947" s="100"/>
      <c r="T947" s="100"/>
      <c r="U947" s="100"/>
      <c r="V947" s="100"/>
      <c r="W947" s="100"/>
      <c r="X947" s="100"/>
      <c r="Y947" s="100"/>
      <c r="Z947" s="100"/>
      <c r="AA947" s="100"/>
      <c r="AB947" s="100"/>
      <c r="AC947" s="100"/>
      <c r="AD947" s="100"/>
      <c r="AE947" s="100"/>
      <c r="AF947" s="101"/>
      <c r="AG947" s="101"/>
      <c r="AH947" s="101"/>
      <c r="AI947" s="101"/>
      <c r="AJ947" s="101"/>
      <c r="AK947" s="101"/>
      <c r="AL947" s="101"/>
      <c r="AM947" s="101"/>
      <c r="AN947" s="101"/>
      <c r="AO947" s="101"/>
      <c r="AP947" s="101"/>
      <c r="AQ947" s="101"/>
      <c r="AR947" s="100"/>
      <c r="AS947" s="100"/>
      <c r="AT947" s="100"/>
      <c r="AU947" s="100"/>
      <c r="AV947" s="100"/>
      <c r="AW947" s="100"/>
      <c r="AX947" s="100"/>
      <c r="AY947" s="100"/>
      <c r="AZ947" s="100"/>
      <c r="BA947" s="100"/>
      <c r="BB947" s="100"/>
      <c r="BC947" s="100"/>
    </row>
    <row r="948" spans="17:55" x14ac:dyDescent="0.35">
      <c r="Q948" s="100"/>
      <c r="R948" s="100"/>
      <c r="S948" s="100"/>
      <c r="T948" s="100"/>
      <c r="U948" s="100"/>
      <c r="V948" s="100"/>
      <c r="W948" s="100"/>
      <c r="X948" s="100"/>
      <c r="Y948" s="100"/>
      <c r="Z948" s="100"/>
      <c r="AA948" s="100"/>
      <c r="AB948" s="100"/>
      <c r="AC948" s="100"/>
      <c r="AD948" s="100"/>
      <c r="AE948" s="100"/>
      <c r="AF948" s="101"/>
      <c r="AG948" s="101"/>
      <c r="AH948" s="101"/>
      <c r="AI948" s="101"/>
      <c r="AJ948" s="101"/>
      <c r="AK948" s="101"/>
      <c r="AL948" s="101"/>
      <c r="AM948" s="101"/>
      <c r="AN948" s="101"/>
      <c r="AO948" s="101"/>
      <c r="AP948" s="101"/>
      <c r="AQ948" s="101"/>
      <c r="AR948" s="100"/>
      <c r="AS948" s="100"/>
      <c r="AT948" s="100"/>
      <c r="AU948" s="100"/>
      <c r="AV948" s="100"/>
      <c r="AW948" s="100"/>
      <c r="AX948" s="100"/>
      <c r="AY948" s="100"/>
      <c r="AZ948" s="100"/>
      <c r="BA948" s="100"/>
      <c r="BB948" s="100"/>
      <c r="BC948" s="100"/>
    </row>
    <row r="949" spans="17:55" x14ac:dyDescent="0.35">
      <c r="Q949" s="100"/>
      <c r="R949" s="100"/>
      <c r="S949" s="100"/>
      <c r="T949" s="100"/>
      <c r="U949" s="100"/>
      <c r="V949" s="100"/>
      <c r="W949" s="100"/>
      <c r="X949" s="100"/>
      <c r="Y949" s="100"/>
      <c r="Z949" s="100"/>
      <c r="AA949" s="100"/>
      <c r="AB949" s="100"/>
      <c r="AC949" s="100"/>
      <c r="AD949" s="100"/>
      <c r="AE949" s="100"/>
      <c r="AF949" s="101"/>
      <c r="AG949" s="101"/>
      <c r="AH949" s="101"/>
      <c r="AI949" s="101"/>
      <c r="AJ949" s="101"/>
      <c r="AK949" s="101"/>
      <c r="AL949" s="101"/>
      <c r="AM949" s="101"/>
      <c r="AN949" s="101"/>
      <c r="AO949" s="101"/>
      <c r="AP949" s="101"/>
      <c r="AQ949" s="101"/>
      <c r="AR949" s="100"/>
      <c r="AS949" s="100"/>
      <c r="AT949" s="100"/>
      <c r="AU949" s="100"/>
      <c r="AV949" s="100"/>
      <c r="AW949" s="100"/>
      <c r="AX949" s="100"/>
      <c r="AY949" s="100"/>
      <c r="AZ949" s="100"/>
      <c r="BA949" s="100"/>
      <c r="BB949" s="100"/>
      <c r="BC949" s="100"/>
    </row>
    <row r="950" spans="17:55" x14ac:dyDescent="0.35">
      <c r="Q950" s="100"/>
      <c r="R950" s="100"/>
      <c r="S950" s="100"/>
      <c r="T950" s="100"/>
      <c r="U950" s="100"/>
      <c r="V950" s="100"/>
      <c r="W950" s="100"/>
      <c r="X950" s="100"/>
      <c r="Y950" s="100"/>
      <c r="Z950" s="100"/>
      <c r="AA950" s="100"/>
      <c r="AB950" s="100"/>
      <c r="AC950" s="100"/>
      <c r="AD950" s="100"/>
      <c r="AE950" s="100"/>
      <c r="AF950" s="101"/>
      <c r="AG950" s="101"/>
      <c r="AH950" s="101"/>
      <c r="AI950" s="101"/>
      <c r="AJ950" s="101"/>
      <c r="AK950" s="101"/>
      <c r="AL950" s="101"/>
      <c r="AM950" s="101"/>
      <c r="AN950" s="101"/>
      <c r="AO950" s="101"/>
      <c r="AP950" s="101"/>
      <c r="AQ950" s="101"/>
      <c r="AR950" s="100"/>
      <c r="AS950" s="100"/>
      <c r="AT950" s="100"/>
      <c r="AU950" s="100"/>
      <c r="AV950" s="100"/>
      <c r="AW950" s="100"/>
      <c r="AX950" s="100"/>
      <c r="AY950" s="100"/>
      <c r="AZ950" s="100"/>
      <c r="BA950" s="100"/>
      <c r="BB950" s="100"/>
      <c r="BC950" s="100"/>
    </row>
    <row r="951" spans="17:55" x14ac:dyDescent="0.35">
      <c r="Q951" s="100"/>
      <c r="R951" s="100"/>
      <c r="S951" s="100"/>
      <c r="T951" s="100"/>
      <c r="U951" s="100"/>
      <c r="V951" s="100"/>
      <c r="W951" s="100"/>
      <c r="X951" s="100"/>
      <c r="Y951" s="100"/>
      <c r="Z951" s="100"/>
      <c r="AA951" s="100"/>
      <c r="AB951" s="100"/>
      <c r="AC951" s="100"/>
      <c r="AD951" s="100"/>
      <c r="AE951" s="100"/>
      <c r="AF951" s="101"/>
      <c r="AG951" s="101"/>
      <c r="AH951" s="101"/>
      <c r="AI951" s="101"/>
      <c r="AJ951" s="101"/>
      <c r="AK951" s="101"/>
      <c r="AL951" s="101"/>
      <c r="AM951" s="101"/>
      <c r="AN951" s="101"/>
      <c r="AO951" s="101"/>
      <c r="AP951" s="101"/>
      <c r="AQ951" s="101"/>
      <c r="AR951" s="100"/>
      <c r="AS951" s="100"/>
      <c r="AT951" s="100"/>
      <c r="AU951" s="100"/>
      <c r="AV951" s="100"/>
      <c r="AW951" s="100"/>
      <c r="AX951" s="100"/>
      <c r="AY951" s="100"/>
      <c r="AZ951" s="100"/>
      <c r="BA951" s="100"/>
      <c r="BB951" s="100"/>
      <c r="BC951" s="100"/>
    </row>
    <row r="952" spans="17:55" x14ac:dyDescent="0.35">
      <c r="Q952" s="100"/>
      <c r="R952" s="100"/>
      <c r="S952" s="100"/>
      <c r="T952" s="100"/>
      <c r="U952" s="100"/>
      <c r="V952" s="100"/>
      <c r="W952" s="100"/>
      <c r="X952" s="100"/>
      <c r="Y952" s="100"/>
      <c r="Z952" s="100"/>
      <c r="AA952" s="100"/>
      <c r="AB952" s="100"/>
      <c r="AC952" s="100"/>
      <c r="AD952" s="100"/>
      <c r="AE952" s="100"/>
      <c r="AF952" s="101"/>
      <c r="AG952" s="101"/>
      <c r="AH952" s="101"/>
      <c r="AI952" s="101"/>
      <c r="AJ952" s="101"/>
      <c r="AK952" s="101"/>
      <c r="AL952" s="101"/>
      <c r="AM952" s="101"/>
      <c r="AN952" s="101"/>
      <c r="AO952" s="101"/>
      <c r="AP952" s="101"/>
      <c r="AQ952" s="101"/>
      <c r="AR952" s="100"/>
      <c r="AS952" s="100"/>
      <c r="AT952" s="100"/>
      <c r="AU952" s="100"/>
      <c r="AV952" s="100"/>
      <c r="AW952" s="100"/>
      <c r="AX952" s="100"/>
      <c r="AY952" s="100"/>
      <c r="AZ952" s="100"/>
      <c r="BA952" s="100"/>
      <c r="BB952" s="100"/>
      <c r="BC952" s="100"/>
    </row>
    <row r="953" spans="17:55" x14ac:dyDescent="0.35">
      <c r="Q953" s="100"/>
      <c r="R953" s="100"/>
      <c r="S953" s="100"/>
      <c r="T953" s="100"/>
      <c r="U953" s="100"/>
      <c r="V953" s="100"/>
      <c r="W953" s="100"/>
      <c r="X953" s="100"/>
      <c r="Y953" s="100"/>
      <c r="Z953" s="100"/>
      <c r="AA953" s="100"/>
      <c r="AB953" s="100"/>
      <c r="AC953" s="100"/>
      <c r="AD953" s="100"/>
      <c r="AE953" s="100"/>
      <c r="AF953" s="101"/>
      <c r="AG953" s="101"/>
      <c r="AH953" s="101"/>
      <c r="AI953" s="101"/>
      <c r="AJ953" s="101"/>
      <c r="AK953" s="101"/>
      <c r="AL953" s="101"/>
      <c r="AM953" s="101"/>
      <c r="AN953" s="101"/>
      <c r="AO953" s="101"/>
      <c r="AP953" s="101"/>
      <c r="AQ953" s="101"/>
      <c r="AR953" s="100"/>
      <c r="AS953" s="100"/>
      <c r="AT953" s="100"/>
      <c r="AU953" s="100"/>
      <c r="AV953" s="100"/>
      <c r="AW953" s="100"/>
      <c r="AX953" s="100"/>
      <c r="AY953" s="100"/>
      <c r="AZ953" s="100"/>
      <c r="BA953" s="100"/>
      <c r="BB953" s="100"/>
      <c r="BC953" s="100"/>
    </row>
    <row r="954" spans="17:55" x14ac:dyDescent="0.35">
      <c r="Q954" s="100"/>
      <c r="R954" s="100"/>
      <c r="S954" s="100"/>
      <c r="T954" s="100"/>
      <c r="U954" s="100"/>
      <c r="V954" s="100"/>
      <c r="W954" s="100"/>
      <c r="X954" s="100"/>
      <c r="Y954" s="100"/>
      <c r="Z954" s="100"/>
      <c r="AA954" s="100"/>
      <c r="AB954" s="100"/>
      <c r="AC954" s="100"/>
      <c r="AD954" s="100"/>
      <c r="AE954" s="100"/>
      <c r="AF954" s="101"/>
      <c r="AG954" s="101"/>
      <c r="AH954" s="101"/>
      <c r="AI954" s="101"/>
      <c r="AJ954" s="101"/>
      <c r="AK954" s="101"/>
      <c r="AL954" s="101"/>
      <c r="AM954" s="101"/>
      <c r="AN954" s="101"/>
      <c r="AO954" s="101"/>
      <c r="AP954" s="101"/>
      <c r="AQ954" s="101"/>
      <c r="AR954" s="100"/>
      <c r="AS954" s="100"/>
      <c r="AT954" s="100"/>
      <c r="AU954" s="100"/>
      <c r="AV954" s="100"/>
      <c r="AW954" s="100"/>
      <c r="AX954" s="100"/>
      <c r="AY954" s="100"/>
      <c r="AZ954" s="100"/>
      <c r="BA954" s="100"/>
      <c r="BB954" s="100"/>
      <c r="BC954" s="100"/>
    </row>
    <row r="955" spans="17:55" x14ac:dyDescent="0.35">
      <c r="Q955" s="100"/>
      <c r="R955" s="100"/>
      <c r="S955" s="100"/>
      <c r="T955" s="100"/>
      <c r="U955" s="100"/>
      <c r="V955" s="100"/>
      <c r="W955" s="100"/>
      <c r="X955" s="100"/>
      <c r="Y955" s="100"/>
      <c r="Z955" s="100"/>
      <c r="AA955" s="100"/>
      <c r="AB955" s="100"/>
      <c r="AC955" s="100"/>
      <c r="AD955" s="100"/>
      <c r="AE955" s="100"/>
      <c r="AF955" s="101"/>
      <c r="AG955" s="101"/>
      <c r="AH955" s="101"/>
      <c r="AI955" s="101"/>
      <c r="AJ955" s="101"/>
      <c r="AK955" s="101"/>
      <c r="AL955" s="101"/>
      <c r="AM955" s="101"/>
      <c r="AN955" s="101"/>
      <c r="AO955" s="101"/>
      <c r="AP955" s="101"/>
      <c r="AQ955" s="101"/>
      <c r="AR955" s="100"/>
      <c r="AS955" s="100"/>
      <c r="AT955" s="100"/>
      <c r="AU955" s="100"/>
      <c r="AV955" s="100"/>
      <c r="AW955" s="100"/>
      <c r="AX955" s="100"/>
      <c r="AY955" s="100"/>
      <c r="AZ955" s="100"/>
      <c r="BA955" s="100"/>
      <c r="BB955" s="100"/>
      <c r="BC955" s="100"/>
    </row>
    <row r="956" spans="17:55" x14ac:dyDescent="0.35">
      <c r="Q956" s="100"/>
      <c r="R956" s="100"/>
      <c r="S956" s="100"/>
      <c r="T956" s="100"/>
      <c r="U956" s="100"/>
      <c r="V956" s="100"/>
      <c r="W956" s="100"/>
      <c r="X956" s="100"/>
      <c r="Y956" s="100"/>
      <c r="Z956" s="100"/>
      <c r="AA956" s="100"/>
      <c r="AB956" s="100"/>
      <c r="AC956" s="100"/>
      <c r="AD956" s="100"/>
      <c r="AE956" s="100"/>
      <c r="AF956" s="101"/>
      <c r="AG956" s="101"/>
      <c r="AH956" s="101"/>
      <c r="AI956" s="101"/>
      <c r="AJ956" s="101"/>
      <c r="AK956" s="101"/>
      <c r="AL956" s="101"/>
      <c r="AM956" s="101"/>
      <c r="AN956" s="101"/>
      <c r="AO956" s="101"/>
      <c r="AP956" s="101"/>
      <c r="AQ956" s="101"/>
      <c r="AR956" s="100"/>
      <c r="AS956" s="100"/>
      <c r="AT956" s="100"/>
      <c r="AU956" s="100"/>
      <c r="AV956" s="100"/>
      <c r="AW956" s="100"/>
      <c r="AX956" s="100"/>
      <c r="AY956" s="100"/>
      <c r="AZ956" s="100"/>
      <c r="BA956" s="100"/>
      <c r="BB956" s="100"/>
      <c r="BC956" s="100"/>
    </row>
    <row r="957" spans="17:55" x14ac:dyDescent="0.35">
      <c r="Q957" s="100"/>
      <c r="R957" s="100"/>
      <c r="S957" s="100"/>
      <c r="T957" s="100"/>
      <c r="U957" s="100"/>
      <c r="V957" s="100"/>
      <c r="W957" s="100"/>
      <c r="X957" s="100"/>
      <c r="Y957" s="100"/>
      <c r="Z957" s="100"/>
      <c r="AA957" s="100"/>
      <c r="AB957" s="100"/>
      <c r="AC957" s="100"/>
      <c r="AD957" s="100"/>
      <c r="AE957" s="100"/>
      <c r="AF957" s="101"/>
      <c r="AG957" s="101"/>
      <c r="AH957" s="101"/>
      <c r="AI957" s="101"/>
      <c r="AJ957" s="101"/>
      <c r="AK957" s="101"/>
      <c r="AL957" s="101"/>
      <c r="AM957" s="101"/>
      <c r="AN957" s="101"/>
      <c r="AO957" s="101"/>
      <c r="AP957" s="101"/>
      <c r="AQ957" s="101"/>
      <c r="AR957" s="100"/>
      <c r="AS957" s="100"/>
      <c r="AT957" s="100"/>
      <c r="AU957" s="100"/>
      <c r="AV957" s="100"/>
      <c r="AW957" s="100"/>
      <c r="AX957" s="100"/>
      <c r="AY957" s="100"/>
      <c r="AZ957" s="100"/>
      <c r="BA957" s="100"/>
      <c r="BB957" s="100"/>
      <c r="BC957" s="100"/>
    </row>
    <row r="958" spans="17:55" x14ac:dyDescent="0.35">
      <c r="Q958" s="100"/>
      <c r="R958" s="100"/>
      <c r="S958" s="100"/>
      <c r="T958" s="100"/>
      <c r="U958" s="100"/>
      <c r="V958" s="100"/>
      <c r="W958" s="100"/>
      <c r="X958" s="100"/>
      <c r="Y958" s="100"/>
      <c r="Z958" s="100"/>
      <c r="AA958" s="100"/>
      <c r="AB958" s="100"/>
      <c r="AC958" s="100"/>
      <c r="AD958" s="100"/>
      <c r="AE958" s="100"/>
      <c r="AF958" s="101"/>
      <c r="AG958" s="101"/>
      <c r="AH958" s="101"/>
      <c r="AI958" s="101"/>
      <c r="AJ958" s="101"/>
      <c r="AK958" s="101"/>
      <c r="AL958" s="101"/>
      <c r="AM958" s="101"/>
      <c r="AN958" s="101"/>
      <c r="AO958" s="101"/>
      <c r="AP958" s="101"/>
      <c r="AQ958" s="101"/>
      <c r="AR958" s="100"/>
      <c r="AS958" s="100"/>
      <c r="AT958" s="100"/>
      <c r="AU958" s="100"/>
      <c r="AV958" s="100"/>
      <c r="AW958" s="100"/>
      <c r="AX958" s="100"/>
      <c r="AY958" s="100"/>
      <c r="AZ958" s="100"/>
      <c r="BA958" s="100"/>
      <c r="BB958" s="100"/>
      <c r="BC958" s="100"/>
    </row>
    <row r="959" spans="17:55" x14ac:dyDescent="0.35">
      <c r="Q959" s="100"/>
      <c r="R959" s="100"/>
      <c r="S959" s="100"/>
      <c r="T959" s="100"/>
      <c r="U959" s="100"/>
      <c r="V959" s="100"/>
      <c r="W959" s="100"/>
      <c r="X959" s="100"/>
      <c r="Y959" s="100"/>
      <c r="Z959" s="100"/>
      <c r="AA959" s="100"/>
      <c r="AB959" s="100"/>
      <c r="AC959" s="100"/>
      <c r="AD959" s="100"/>
      <c r="AE959" s="100"/>
      <c r="AF959" s="101"/>
      <c r="AG959" s="101"/>
      <c r="AH959" s="101"/>
      <c r="AI959" s="101"/>
      <c r="AJ959" s="101"/>
      <c r="AK959" s="101"/>
      <c r="AL959" s="101"/>
      <c r="AM959" s="101"/>
      <c r="AN959" s="101"/>
      <c r="AO959" s="101"/>
      <c r="AP959" s="101"/>
      <c r="AQ959" s="101"/>
      <c r="AR959" s="100"/>
      <c r="AS959" s="100"/>
      <c r="AT959" s="100"/>
      <c r="AU959" s="100"/>
      <c r="AV959" s="100"/>
      <c r="AW959" s="100"/>
      <c r="AX959" s="100"/>
      <c r="AY959" s="100"/>
      <c r="AZ959" s="100"/>
      <c r="BA959" s="100"/>
      <c r="BB959" s="100"/>
      <c r="BC959" s="100"/>
    </row>
    <row r="960" spans="17:55" x14ac:dyDescent="0.35">
      <c r="Q960" s="100"/>
      <c r="R960" s="100"/>
      <c r="S960" s="100"/>
      <c r="T960" s="100"/>
      <c r="U960" s="100"/>
      <c r="V960" s="100"/>
      <c r="W960" s="100"/>
      <c r="X960" s="100"/>
      <c r="Y960" s="100"/>
      <c r="Z960" s="100"/>
      <c r="AA960" s="100"/>
      <c r="AB960" s="100"/>
      <c r="AC960" s="100"/>
      <c r="AD960" s="100"/>
      <c r="AE960" s="100"/>
      <c r="AF960" s="101"/>
      <c r="AG960" s="101"/>
      <c r="AH960" s="101"/>
      <c r="AI960" s="101"/>
      <c r="AJ960" s="101"/>
      <c r="AK960" s="101"/>
      <c r="AL960" s="101"/>
      <c r="AM960" s="101"/>
      <c r="AN960" s="101"/>
      <c r="AO960" s="101"/>
      <c r="AP960" s="101"/>
      <c r="AQ960" s="101"/>
      <c r="AR960" s="100"/>
      <c r="AS960" s="100"/>
      <c r="AT960" s="100"/>
      <c r="AU960" s="100"/>
      <c r="AV960" s="100"/>
      <c r="AW960" s="100"/>
      <c r="AX960" s="100"/>
      <c r="AY960" s="100"/>
      <c r="AZ960" s="100"/>
      <c r="BA960" s="100"/>
      <c r="BB960" s="100"/>
      <c r="BC960" s="100"/>
    </row>
    <row r="961" spans="17:55" x14ac:dyDescent="0.35">
      <c r="Q961" s="100"/>
      <c r="R961" s="100"/>
      <c r="S961" s="100"/>
      <c r="T961" s="100"/>
      <c r="U961" s="100"/>
      <c r="V961" s="100"/>
      <c r="W961" s="100"/>
      <c r="X961" s="100"/>
      <c r="Y961" s="100"/>
      <c r="Z961" s="100"/>
      <c r="AA961" s="100"/>
      <c r="AB961" s="100"/>
      <c r="AC961" s="100"/>
      <c r="AD961" s="100"/>
      <c r="AE961" s="100"/>
      <c r="AF961" s="101"/>
      <c r="AG961" s="101"/>
      <c r="AH961" s="101"/>
      <c r="AI961" s="101"/>
      <c r="AJ961" s="101"/>
      <c r="AK961" s="101"/>
      <c r="AL961" s="101"/>
      <c r="AM961" s="101"/>
      <c r="AN961" s="101"/>
      <c r="AO961" s="101"/>
      <c r="AP961" s="101"/>
      <c r="AQ961" s="101"/>
      <c r="AR961" s="100"/>
      <c r="AS961" s="100"/>
      <c r="AT961" s="100"/>
      <c r="AU961" s="100"/>
      <c r="AV961" s="100"/>
      <c r="AW961" s="100"/>
      <c r="AX961" s="100"/>
      <c r="AY961" s="100"/>
      <c r="AZ961" s="100"/>
      <c r="BA961" s="100"/>
      <c r="BB961" s="100"/>
      <c r="BC961" s="100"/>
    </row>
    <row r="962" spans="17:55" x14ac:dyDescent="0.35">
      <c r="Q962" s="100"/>
      <c r="R962" s="100"/>
      <c r="S962" s="100"/>
      <c r="T962" s="100"/>
      <c r="U962" s="100"/>
      <c r="V962" s="100"/>
      <c r="W962" s="100"/>
      <c r="X962" s="100"/>
      <c r="Y962" s="100"/>
      <c r="Z962" s="100"/>
      <c r="AA962" s="100"/>
      <c r="AB962" s="100"/>
      <c r="AC962" s="100"/>
      <c r="AD962" s="100"/>
      <c r="AE962" s="100"/>
      <c r="AF962" s="101"/>
      <c r="AG962" s="101"/>
      <c r="AH962" s="101"/>
      <c r="AI962" s="101"/>
      <c r="AJ962" s="101"/>
      <c r="AK962" s="101"/>
      <c r="AL962" s="101"/>
      <c r="AM962" s="101"/>
      <c r="AN962" s="101"/>
      <c r="AO962" s="101"/>
      <c r="AP962" s="101"/>
      <c r="AQ962" s="101"/>
      <c r="AR962" s="100"/>
      <c r="AS962" s="100"/>
      <c r="AT962" s="100"/>
      <c r="AU962" s="100"/>
      <c r="AV962" s="100"/>
      <c r="AW962" s="100"/>
      <c r="AX962" s="100"/>
      <c r="AY962" s="100"/>
      <c r="AZ962" s="100"/>
      <c r="BA962" s="100"/>
      <c r="BB962" s="100"/>
      <c r="BC962" s="100"/>
    </row>
    <row r="963" spans="17:55" x14ac:dyDescent="0.35">
      <c r="Q963" s="100"/>
      <c r="R963" s="100"/>
      <c r="S963" s="100"/>
      <c r="T963" s="100"/>
      <c r="U963" s="100"/>
      <c r="V963" s="100"/>
      <c r="W963" s="100"/>
      <c r="X963" s="100"/>
      <c r="Y963" s="100"/>
      <c r="Z963" s="100"/>
      <c r="AA963" s="100"/>
      <c r="AB963" s="100"/>
      <c r="AC963" s="100"/>
      <c r="AD963" s="100"/>
      <c r="AE963" s="100"/>
      <c r="AF963" s="101"/>
      <c r="AG963" s="101"/>
      <c r="AH963" s="101"/>
      <c r="AI963" s="101"/>
      <c r="AJ963" s="101"/>
      <c r="AK963" s="101"/>
      <c r="AL963" s="101"/>
      <c r="AM963" s="101"/>
      <c r="AN963" s="101"/>
      <c r="AO963" s="101"/>
      <c r="AP963" s="101"/>
      <c r="AQ963" s="101"/>
      <c r="AR963" s="100"/>
      <c r="AS963" s="100"/>
      <c r="AT963" s="100"/>
      <c r="AU963" s="100"/>
      <c r="AV963" s="100"/>
      <c r="AW963" s="100"/>
      <c r="AX963" s="100"/>
      <c r="AY963" s="100"/>
      <c r="AZ963" s="100"/>
      <c r="BA963" s="100"/>
      <c r="BB963" s="100"/>
      <c r="BC963" s="100"/>
    </row>
    <row r="964" spans="17:55" x14ac:dyDescent="0.35">
      <c r="Q964" s="100"/>
      <c r="R964" s="100"/>
      <c r="S964" s="100"/>
      <c r="T964" s="100"/>
      <c r="U964" s="100"/>
      <c r="V964" s="100"/>
      <c r="W964" s="100"/>
      <c r="X964" s="100"/>
      <c r="Y964" s="100"/>
      <c r="Z964" s="100"/>
      <c r="AA964" s="100"/>
      <c r="AB964" s="100"/>
      <c r="AC964" s="100"/>
      <c r="AD964" s="100"/>
      <c r="AE964" s="100"/>
      <c r="AF964" s="101"/>
      <c r="AG964" s="101"/>
      <c r="AH964" s="101"/>
      <c r="AI964" s="101"/>
      <c r="AJ964" s="101"/>
      <c r="AK964" s="101"/>
      <c r="AL964" s="101"/>
      <c r="AM964" s="101"/>
      <c r="AN964" s="101"/>
      <c r="AO964" s="101"/>
      <c r="AP964" s="101"/>
      <c r="AQ964" s="101"/>
      <c r="AR964" s="100"/>
      <c r="AS964" s="100"/>
      <c r="AT964" s="100"/>
      <c r="AU964" s="100"/>
      <c r="AV964" s="100"/>
      <c r="AW964" s="100"/>
      <c r="AX964" s="100"/>
      <c r="AY964" s="100"/>
      <c r="AZ964" s="100"/>
      <c r="BA964" s="100"/>
      <c r="BB964" s="100"/>
      <c r="BC964" s="100"/>
    </row>
    <row r="965" spans="17:55" x14ac:dyDescent="0.35">
      <c r="Q965" s="100"/>
      <c r="R965" s="100"/>
      <c r="S965" s="100"/>
      <c r="T965" s="100"/>
      <c r="U965" s="100"/>
      <c r="V965" s="100"/>
      <c r="W965" s="100"/>
      <c r="X965" s="100"/>
      <c r="Y965" s="100"/>
      <c r="Z965" s="100"/>
      <c r="AA965" s="100"/>
      <c r="AB965" s="100"/>
      <c r="AC965" s="100"/>
      <c r="AD965" s="100"/>
      <c r="AE965" s="100"/>
      <c r="AF965" s="101"/>
      <c r="AG965" s="101"/>
      <c r="AH965" s="101"/>
      <c r="AI965" s="101"/>
      <c r="AJ965" s="101"/>
      <c r="AK965" s="101"/>
      <c r="AL965" s="101"/>
      <c r="AM965" s="101"/>
      <c r="AN965" s="101"/>
      <c r="AO965" s="101"/>
      <c r="AP965" s="101"/>
      <c r="AQ965" s="101"/>
      <c r="AR965" s="100"/>
      <c r="AS965" s="100"/>
      <c r="AT965" s="100"/>
      <c r="AU965" s="100"/>
      <c r="AV965" s="100"/>
      <c r="AW965" s="100"/>
      <c r="AX965" s="100"/>
      <c r="AY965" s="100"/>
      <c r="AZ965" s="100"/>
      <c r="BA965" s="100"/>
      <c r="BB965" s="100"/>
      <c r="BC965" s="100"/>
    </row>
    <row r="966" spans="17:55" x14ac:dyDescent="0.35">
      <c r="Q966" s="100"/>
      <c r="R966" s="100"/>
      <c r="S966" s="100"/>
      <c r="T966" s="100"/>
      <c r="U966" s="100"/>
      <c r="V966" s="100"/>
      <c r="W966" s="100"/>
      <c r="X966" s="100"/>
      <c r="Y966" s="100"/>
      <c r="Z966" s="100"/>
      <c r="AA966" s="100"/>
      <c r="AB966" s="100"/>
      <c r="AC966" s="100"/>
      <c r="AD966" s="100"/>
      <c r="AE966" s="100"/>
      <c r="AF966" s="101"/>
      <c r="AG966" s="101"/>
      <c r="AH966" s="101"/>
      <c r="AI966" s="101"/>
      <c r="AJ966" s="101"/>
      <c r="AK966" s="101"/>
      <c r="AL966" s="101"/>
      <c r="AM966" s="101"/>
      <c r="AN966" s="101"/>
      <c r="AO966" s="101"/>
      <c r="AP966" s="101"/>
      <c r="AQ966" s="101"/>
      <c r="AR966" s="100"/>
      <c r="AS966" s="100"/>
      <c r="AT966" s="100"/>
      <c r="AU966" s="100"/>
      <c r="AV966" s="100"/>
      <c r="AW966" s="100"/>
      <c r="AX966" s="100"/>
      <c r="AY966" s="100"/>
      <c r="AZ966" s="100"/>
      <c r="BA966" s="100"/>
      <c r="BB966" s="100"/>
      <c r="BC966" s="100"/>
    </row>
    <row r="967" spans="17:55" x14ac:dyDescent="0.35">
      <c r="Q967" s="100"/>
      <c r="R967" s="100"/>
      <c r="S967" s="100"/>
      <c r="T967" s="100"/>
      <c r="U967" s="100"/>
      <c r="V967" s="100"/>
      <c r="W967" s="100"/>
      <c r="X967" s="100"/>
      <c r="Y967" s="100"/>
      <c r="Z967" s="100"/>
      <c r="AA967" s="100"/>
      <c r="AB967" s="100"/>
      <c r="AC967" s="100"/>
      <c r="AD967" s="100"/>
      <c r="AE967" s="100"/>
      <c r="AF967" s="101"/>
      <c r="AG967" s="101"/>
      <c r="AH967" s="101"/>
      <c r="AI967" s="101"/>
      <c r="AJ967" s="101"/>
      <c r="AK967" s="101"/>
      <c r="AL967" s="101"/>
      <c r="AM967" s="101"/>
      <c r="AN967" s="101"/>
      <c r="AO967" s="101"/>
      <c r="AP967" s="101"/>
      <c r="AQ967" s="101"/>
      <c r="AR967" s="100"/>
      <c r="AS967" s="100"/>
      <c r="AT967" s="100"/>
      <c r="AU967" s="100"/>
      <c r="AV967" s="100"/>
      <c r="AW967" s="100"/>
      <c r="AX967" s="100"/>
      <c r="AY967" s="100"/>
      <c r="AZ967" s="100"/>
      <c r="BA967" s="100"/>
      <c r="BB967" s="100"/>
      <c r="BC967" s="100"/>
    </row>
    <row r="968" spans="17:55" x14ac:dyDescent="0.35">
      <c r="Q968" s="100"/>
      <c r="R968" s="100"/>
      <c r="S968" s="100"/>
      <c r="T968" s="100"/>
      <c r="U968" s="100"/>
      <c r="V968" s="100"/>
      <c r="W968" s="100"/>
      <c r="X968" s="100"/>
      <c r="Y968" s="100"/>
      <c r="Z968" s="100"/>
      <c r="AA968" s="100"/>
      <c r="AB968" s="100"/>
      <c r="AC968" s="100"/>
      <c r="AD968" s="100"/>
      <c r="AE968" s="100"/>
      <c r="AF968" s="101"/>
      <c r="AG968" s="101"/>
      <c r="AH968" s="101"/>
      <c r="AI968" s="101"/>
      <c r="AJ968" s="101"/>
      <c r="AK968" s="101"/>
      <c r="AL968" s="101"/>
      <c r="AM968" s="101"/>
      <c r="AN968" s="101"/>
      <c r="AO968" s="101"/>
      <c r="AP968" s="101"/>
      <c r="AQ968" s="101"/>
      <c r="AR968" s="100"/>
      <c r="AS968" s="100"/>
      <c r="AT968" s="100"/>
      <c r="AU968" s="100"/>
      <c r="AV968" s="100"/>
      <c r="AW968" s="100"/>
      <c r="AX968" s="100"/>
      <c r="AY968" s="100"/>
      <c r="AZ968" s="100"/>
      <c r="BA968" s="100"/>
      <c r="BB968" s="100"/>
      <c r="BC968" s="100"/>
    </row>
    <row r="969" spans="17:55" x14ac:dyDescent="0.35">
      <c r="Q969" s="100"/>
      <c r="R969" s="100"/>
      <c r="S969" s="100"/>
      <c r="T969" s="100"/>
      <c r="U969" s="100"/>
      <c r="V969" s="100"/>
      <c r="W969" s="100"/>
      <c r="X969" s="100"/>
      <c r="Y969" s="100"/>
      <c r="Z969" s="100"/>
      <c r="AA969" s="100"/>
      <c r="AB969" s="100"/>
      <c r="AC969" s="100"/>
      <c r="AD969" s="100"/>
      <c r="AE969" s="100"/>
      <c r="AF969" s="101"/>
      <c r="AG969" s="101"/>
      <c r="AH969" s="101"/>
      <c r="AI969" s="101"/>
      <c r="AJ969" s="101"/>
      <c r="AK969" s="101"/>
      <c r="AL969" s="101"/>
      <c r="AM969" s="101"/>
      <c r="AN969" s="101"/>
      <c r="AO969" s="101"/>
      <c r="AP969" s="101"/>
      <c r="AQ969" s="101"/>
      <c r="AR969" s="100"/>
      <c r="AS969" s="100"/>
      <c r="AT969" s="100"/>
      <c r="AU969" s="100"/>
      <c r="AV969" s="100"/>
      <c r="AW969" s="100"/>
      <c r="AX969" s="100"/>
      <c r="AY969" s="100"/>
      <c r="AZ969" s="100"/>
      <c r="BA969" s="100"/>
      <c r="BB969" s="100"/>
      <c r="BC969" s="100"/>
    </row>
    <row r="970" spans="17:55" x14ac:dyDescent="0.35">
      <c r="Q970" s="100"/>
      <c r="R970" s="100"/>
      <c r="S970" s="100"/>
      <c r="T970" s="100"/>
      <c r="U970" s="100"/>
      <c r="V970" s="100"/>
      <c r="W970" s="100"/>
      <c r="X970" s="100"/>
      <c r="Y970" s="100"/>
      <c r="Z970" s="100"/>
      <c r="AA970" s="100"/>
      <c r="AB970" s="100"/>
      <c r="AC970" s="100"/>
      <c r="AD970" s="100"/>
      <c r="AE970" s="100"/>
      <c r="AF970" s="101"/>
      <c r="AG970" s="101"/>
      <c r="AH970" s="101"/>
      <c r="AI970" s="101"/>
      <c r="AJ970" s="101"/>
      <c r="AK970" s="101"/>
      <c r="AL970" s="101"/>
      <c r="AM970" s="101"/>
      <c r="AN970" s="101"/>
      <c r="AO970" s="101"/>
      <c r="AP970" s="101"/>
      <c r="AQ970" s="101"/>
      <c r="AR970" s="100"/>
      <c r="AS970" s="100"/>
      <c r="AT970" s="100"/>
      <c r="AU970" s="100"/>
      <c r="AV970" s="100"/>
      <c r="AW970" s="100"/>
      <c r="AX970" s="100"/>
      <c r="AY970" s="100"/>
      <c r="AZ970" s="100"/>
      <c r="BA970" s="100"/>
      <c r="BB970" s="100"/>
      <c r="BC970" s="100"/>
    </row>
    <row r="971" spans="17:55" x14ac:dyDescent="0.35">
      <c r="Q971" s="100"/>
      <c r="R971" s="100"/>
      <c r="S971" s="100"/>
      <c r="T971" s="100"/>
      <c r="U971" s="100"/>
      <c r="V971" s="100"/>
      <c r="W971" s="100"/>
      <c r="X971" s="100"/>
      <c r="Y971" s="100"/>
      <c r="Z971" s="100"/>
      <c r="AA971" s="100"/>
      <c r="AB971" s="100"/>
      <c r="AC971" s="100"/>
      <c r="AD971" s="100"/>
      <c r="AE971" s="100"/>
      <c r="AF971" s="101"/>
      <c r="AG971" s="101"/>
      <c r="AH971" s="101"/>
      <c r="AI971" s="101"/>
      <c r="AJ971" s="101"/>
      <c r="AK971" s="101"/>
      <c r="AL971" s="101"/>
      <c r="AM971" s="101"/>
      <c r="AN971" s="101"/>
      <c r="AO971" s="101"/>
      <c r="AP971" s="101"/>
      <c r="AQ971" s="101"/>
      <c r="AR971" s="100"/>
      <c r="AS971" s="100"/>
      <c r="AT971" s="100"/>
      <c r="AU971" s="100"/>
      <c r="AV971" s="100"/>
      <c r="AW971" s="100"/>
      <c r="AX971" s="100"/>
      <c r="AY971" s="100"/>
      <c r="AZ971" s="100"/>
      <c r="BA971" s="100"/>
      <c r="BB971" s="100"/>
      <c r="BC971" s="100"/>
    </row>
    <row r="972" spans="17:55" x14ac:dyDescent="0.35">
      <c r="Q972" s="100"/>
      <c r="R972" s="100"/>
      <c r="S972" s="100"/>
      <c r="T972" s="100"/>
      <c r="U972" s="100"/>
      <c r="V972" s="100"/>
      <c r="W972" s="100"/>
      <c r="X972" s="100"/>
      <c r="Y972" s="100"/>
      <c r="Z972" s="100"/>
      <c r="AA972" s="100"/>
      <c r="AB972" s="100"/>
      <c r="AC972" s="100"/>
      <c r="AD972" s="100"/>
      <c r="AE972" s="100"/>
      <c r="AF972" s="101"/>
      <c r="AG972" s="101"/>
      <c r="AH972" s="101"/>
      <c r="AI972" s="101"/>
      <c r="AJ972" s="101"/>
      <c r="AK972" s="101"/>
      <c r="AL972" s="101"/>
      <c r="AM972" s="101"/>
      <c r="AN972" s="101"/>
      <c r="AO972" s="101"/>
      <c r="AP972" s="101"/>
      <c r="AQ972" s="101"/>
      <c r="AR972" s="100"/>
      <c r="AS972" s="100"/>
      <c r="AT972" s="100"/>
      <c r="AU972" s="100"/>
      <c r="AV972" s="100"/>
      <c r="AW972" s="100"/>
      <c r="AX972" s="100"/>
      <c r="AY972" s="100"/>
      <c r="AZ972" s="100"/>
      <c r="BA972" s="100"/>
      <c r="BB972" s="100"/>
      <c r="BC972" s="100"/>
    </row>
    <row r="973" spans="17:55" x14ac:dyDescent="0.35">
      <c r="Q973" s="100"/>
      <c r="R973" s="100"/>
      <c r="S973" s="100"/>
      <c r="T973" s="100"/>
      <c r="U973" s="100"/>
      <c r="V973" s="100"/>
      <c r="W973" s="100"/>
      <c r="X973" s="100"/>
      <c r="Y973" s="100"/>
      <c r="Z973" s="100"/>
      <c r="AA973" s="100"/>
      <c r="AB973" s="100"/>
      <c r="AC973" s="100"/>
      <c r="AD973" s="100"/>
      <c r="AE973" s="100"/>
      <c r="AF973" s="101"/>
      <c r="AG973" s="101"/>
      <c r="AH973" s="101"/>
      <c r="AI973" s="101"/>
      <c r="AJ973" s="101"/>
      <c r="AK973" s="101"/>
      <c r="AL973" s="101"/>
      <c r="AM973" s="101"/>
      <c r="AN973" s="101"/>
      <c r="AO973" s="101"/>
      <c r="AP973" s="101"/>
      <c r="AQ973" s="101"/>
      <c r="AR973" s="100"/>
      <c r="AS973" s="100"/>
      <c r="AT973" s="100"/>
      <c r="AU973" s="100"/>
      <c r="AV973" s="100"/>
      <c r="AW973" s="100"/>
      <c r="AX973" s="100"/>
      <c r="AY973" s="100"/>
      <c r="AZ973" s="100"/>
      <c r="BA973" s="100"/>
      <c r="BB973" s="100"/>
      <c r="BC973" s="100"/>
    </row>
    <row r="974" spans="17:55" x14ac:dyDescent="0.35">
      <c r="Q974" s="100"/>
      <c r="R974" s="100"/>
      <c r="S974" s="100"/>
      <c r="T974" s="100"/>
      <c r="U974" s="100"/>
      <c r="V974" s="100"/>
      <c r="W974" s="100"/>
      <c r="X974" s="100"/>
      <c r="Y974" s="100"/>
      <c r="Z974" s="100"/>
      <c r="AA974" s="100"/>
      <c r="AB974" s="100"/>
      <c r="AC974" s="100"/>
      <c r="AD974" s="100"/>
      <c r="AE974" s="100"/>
      <c r="AF974" s="101"/>
      <c r="AG974" s="101"/>
      <c r="AH974" s="101"/>
      <c r="AI974" s="101"/>
      <c r="AJ974" s="101"/>
      <c r="AK974" s="101"/>
      <c r="AL974" s="101"/>
      <c r="AM974" s="101"/>
      <c r="AN974" s="101"/>
      <c r="AO974" s="101"/>
      <c r="AP974" s="101"/>
      <c r="AQ974" s="101"/>
      <c r="AR974" s="100"/>
      <c r="AS974" s="100"/>
      <c r="AT974" s="100"/>
      <c r="AU974" s="100"/>
      <c r="AV974" s="100"/>
      <c r="AW974" s="100"/>
      <c r="AX974" s="100"/>
      <c r="AY974" s="100"/>
      <c r="AZ974" s="100"/>
      <c r="BA974" s="100"/>
      <c r="BB974" s="100"/>
      <c r="BC974" s="100"/>
    </row>
    <row r="975" spans="17:55" x14ac:dyDescent="0.35">
      <c r="Q975" s="100"/>
      <c r="R975" s="100"/>
      <c r="S975" s="100"/>
      <c r="T975" s="100"/>
      <c r="U975" s="100"/>
      <c r="V975" s="100"/>
      <c r="W975" s="100"/>
      <c r="X975" s="100"/>
      <c r="Y975" s="100"/>
      <c r="Z975" s="100"/>
      <c r="AA975" s="100"/>
      <c r="AB975" s="100"/>
      <c r="AC975" s="100"/>
      <c r="AD975" s="100"/>
      <c r="AE975" s="100"/>
      <c r="AF975" s="101"/>
      <c r="AG975" s="101"/>
      <c r="AH975" s="101"/>
      <c r="AI975" s="101"/>
      <c r="AJ975" s="101"/>
      <c r="AK975" s="101"/>
      <c r="AL975" s="101"/>
      <c r="AM975" s="101"/>
      <c r="AN975" s="101"/>
      <c r="AO975" s="101"/>
      <c r="AP975" s="101"/>
      <c r="AQ975" s="101"/>
      <c r="AR975" s="100"/>
      <c r="AS975" s="100"/>
      <c r="AT975" s="100"/>
      <c r="AU975" s="100"/>
      <c r="AV975" s="100"/>
      <c r="AW975" s="100"/>
      <c r="AX975" s="100"/>
      <c r="AY975" s="100"/>
      <c r="AZ975" s="100"/>
      <c r="BA975" s="100"/>
      <c r="BB975" s="100"/>
      <c r="BC975" s="100"/>
    </row>
    <row r="976" spans="17:55" x14ac:dyDescent="0.35">
      <c r="Q976" s="100"/>
      <c r="R976" s="100"/>
      <c r="S976" s="100"/>
      <c r="T976" s="100"/>
      <c r="U976" s="100"/>
      <c r="V976" s="100"/>
      <c r="W976" s="100"/>
      <c r="X976" s="100"/>
      <c r="Y976" s="100"/>
      <c r="Z976" s="100"/>
      <c r="AA976" s="100"/>
      <c r="AB976" s="100"/>
      <c r="AC976" s="100"/>
      <c r="AD976" s="100"/>
      <c r="AE976" s="100"/>
      <c r="AF976" s="101"/>
      <c r="AG976" s="101"/>
      <c r="AH976" s="101"/>
      <c r="AI976" s="101"/>
      <c r="AJ976" s="101"/>
      <c r="AK976" s="101"/>
      <c r="AL976" s="101"/>
      <c r="AM976" s="101"/>
      <c r="AN976" s="101"/>
      <c r="AO976" s="101"/>
      <c r="AP976" s="101"/>
      <c r="AQ976" s="101"/>
      <c r="AR976" s="100"/>
      <c r="AS976" s="100"/>
      <c r="AT976" s="100"/>
      <c r="AU976" s="100"/>
      <c r="AV976" s="100"/>
      <c r="AW976" s="100"/>
      <c r="AX976" s="100"/>
      <c r="AY976" s="100"/>
      <c r="AZ976" s="100"/>
      <c r="BA976" s="100"/>
      <c r="BB976" s="100"/>
      <c r="BC976" s="100"/>
    </row>
    <row r="977" spans="17:55" x14ac:dyDescent="0.35">
      <c r="Q977" s="100"/>
      <c r="R977" s="100"/>
      <c r="S977" s="100"/>
      <c r="T977" s="100"/>
      <c r="U977" s="100"/>
      <c r="V977" s="100"/>
      <c r="W977" s="100"/>
      <c r="X977" s="100"/>
      <c r="Y977" s="100"/>
      <c r="Z977" s="100"/>
      <c r="AA977" s="100"/>
      <c r="AB977" s="100"/>
      <c r="AC977" s="100"/>
      <c r="AD977" s="100"/>
      <c r="AE977" s="100"/>
      <c r="AF977" s="101"/>
      <c r="AG977" s="101"/>
      <c r="AH977" s="101"/>
      <c r="AI977" s="101"/>
      <c r="AJ977" s="101"/>
      <c r="AK977" s="101"/>
      <c r="AL977" s="101"/>
      <c r="AM977" s="101"/>
      <c r="AN977" s="101"/>
      <c r="AO977" s="101"/>
      <c r="AP977" s="101"/>
      <c r="AQ977" s="101"/>
      <c r="AR977" s="100"/>
      <c r="AS977" s="100"/>
      <c r="AT977" s="100"/>
      <c r="AU977" s="100"/>
      <c r="AV977" s="100"/>
      <c r="AW977" s="100"/>
      <c r="AX977" s="100"/>
      <c r="AY977" s="100"/>
      <c r="AZ977" s="100"/>
      <c r="BA977" s="100"/>
      <c r="BB977" s="100"/>
      <c r="BC977" s="100"/>
    </row>
    <row r="978" spans="17:55" x14ac:dyDescent="0.35">
      <c r="Q978" s="100"/>
      <c r="R978" s="100"/>
      <c r="S978" s="100"/>
      <c r="T978" s="100"/>
      <c r="U978" s="100"/>
      <c r="V978" s="100"/>
      <c r="W978" s="100"/>
      <c r="X978" s="100"/>
      <c r="Y978" s="100"/>
      <c r="Z978" s="100"/>
      <c r="AA978" s="100"/>
      <c r="AB978" s="100"/>
      <c r="AC978" s="100"/>
      <c r="AD978" s="100"/>
      <c r="AE978" s="100"/>
      <c r="AF978" s="101"/>
      <c r="AG978" s="101"/>
      <c r="AH978" s="101"/>
      <c r="AI978" s="101"/>
      <c r="AJ978" s="101"/>
      <c r="AK978" s="101"/>
      <c r="AL978" s="101"/>
      <c r="AM978" s="101"/>
      <c r="AN978" s="101"/>
      <c r="AO978" s="101"/>
      <c r="AP978" s="101"/>
      <c r="AQ978" s="101"/>
      <c r="AR978" s="100"/>
      <c r="AS978" s="100"/>
      <c r="AT978" s="100"/>
      <c r="AU978" s="100"/>
      <c r="AV978" s="100"/>
      <c r="AW978" s="100"/>
      <c r="AX978" s="100"/>
      <c r="AY978" s="100"/>
      <c r="AZ978" s="100"/>
      <c r="BA978" s="100"/>
      <c r="BB978" s="100"/>
      <c r="BC978" s="100"/>
    </row>
    <row r="979" spans="17:55" x14ac:dyDescent="0.35">
      <c r="Q979" s="100"/>
      <c r="R979" s="100"/>
      <c r="S979" s="100"/>
      <c r="T979" s="100"/>
      <c r="U979" s="100"/>
      <c r="V979" s="100"/>
      <c r="W979" s="100"/>
      <c r="X979" s="100"/>
      <c r="Y979" s="100"/>
      <c r="Z979" s="100"/>
      <c r="AA979" s="100"/>
      <c r="AB979" s="100"/>
      <c r="AC979" s="100"/>
      <c r="AD979" s="100"/>
      <c r="AE979" s="100"/>
      <c r="AF979" s="101"/>
      <c r="AG979" s="101"/>
      <c r="AH979" s="101"/>
      <c r="AI979" s="101"/>
      <c r="AJ979" s="101"/>
      <c r="AK979" s="101"/>
      <c r="AL979" s="101"/>
      <c r="AM979" s="101"/>
      <c r="AN979" s="101"/>
      <c r="AO979" s="101"/>
      <c r="AP979" s="101"/>
      <c r="AQ979" s="101"/>
      <c r="AR979" s="100"/>
      <c r="AS979" s="100"/>
      <c r="AT979" s="100"/>
      <c r="AU979" s="100"/>
      <c r="AV979" s="100"/>
      <c r="AW979" s="100"/>
      <c r="AX979" s="100"/>
      <c r="AY979" s="100"/>
      <c r="AZ979" s="100"/>
      <c r="BA979" s="100"/>
      <c r="BB979" s="100"/>
      <c r="BC979" s="100"/>
    </row>
    <row r="980" spans="17:55" x14ac:dyDescent="0.35">
      <c r="Q980" s="100"/>
      <c r="R980" s="100"/>
      <c r="S980" s="100"/>
      <c r="T980" s="100"/>
      <c r="U980" s="100"/>
      <c r="V980" s="100"/>
      <c r="W980" s="100"/>
      <c r="X980" s="100"/>
      <c r="Y980" s="100"/>
      <c r="Z980" s="100"/>
      <c r="AA980" s="100"/>
      <c r="AB980" s="100"/>
      <c r="AC980" s="100"/>
      <c r="AD980" s="100"/>
      <c r="AE980" s="100"/>
      <c r="AF980" s="101"/>
      <c r="AG980" s="101"/>
      <c r="AH980" s="101"/>
      <c r="AI980" s="101"/>
      <c r="AJ980" s="101"/>
      <c r="AK980" s="101"/>
      <c r="AL980" s="101"/>
      <c r="AM980" s="101"/>
      <c r="AN980" s="101"/>
      <c r="AO980" s="101"/>
      <c r="AP980" s="101"/>
      <c r="AQ980" s="101"/>
      <c r="AR980" s="100"/>
      <c r="AS980" s="100"/>
      <c r="AT980" s="100"/>
      <c r="AU980" s="100"/>
      <c r="AV980" s="100"/>
      <c r="AW980" s="100"/>
      <c r="AX980" s="100"/>
      <c r="AY980" s="100"/>
      <c r="AZ980" s="100"/>
      <c r="BA980" s="100"/>
      <c r="BB980" s="100"/>
      <c r="BC980" s="100"/>
    </row>
    <row r="981" spans="17:55" x14ac:dyDescent="0.35">
      <c r="Q981" s="100"/>
      <c r="R981" s="100"/>
      <c r="S981" s="100"/>
      <c r="T981" s="100"/>
      <c r="U981" s="100"/>
      <c r="V981" s="100"/>
      <c r="W981" s="100"/>
      <c r="X981" s="100"/>
      <c r="Y981" s="100"/>
      <c r="Z981" s="100"/>
      <c r="AA981" s="100"/>
      <c r="AB981" s="100"/>
      <c r="AC981" s="100"/>
      <c r="AD981" s="100"/>
      <c r="AE981" s="100"/>
      <c r="AF981" s="101"/>
      <c r="AG981" s="101"/>
      <c r="AH981" s="101"/>
      <c r="AI981" s="101"/>
      <c r="AJ981" s="101"/>
      <c r="AK981" s="101"/>
      <c r="AL981" s="101"/>
      <c r="AM981" s="101"/>
      <c r="AN981" s="101"/>
      <c r="AO981" s="101"/>
      <c r="AP981" s="101"/>
      <c r="AQ981" s="101"/>
      <c r="AR981" s="100"/>
      <c r="AS981" s="100"/>
      <c r="AT981" s="100"/>
      <c r="AU981" s="100"/>
      <c r="AV981" s="100"/>
      <c r="AW981" s="100"/>
      <c r="AX981" s="100"/>
      <c r="AY981" s="100"/>
      <c r="AZ981" s="100"/>
      <c r="BA981" s="100"/>
      <c r="BB981" s="100"/>
      <c r="BC981" s="100"/>
    </row>
    <row r="982" spans="17:55" x14ac:dyDescent="0.35">
      <c r="Q982" s="100"/>
      <c r="R982" s="100"/>
      <c r="S982" s="100"/>
      <c r="T982" s="100"/>
      <c r="U982" s="100"/>
      <c r="V982" s="100"/>
      <c r="W982" s="100"/>
      <c r="X982" s="100"/>
      <c r="Y982" s="100"/>
      <c r="Z982" s="100"/>
      <c r="AA982" s="100"/>
      <c r="AB982" s="100"/>
      <c r="AC982" s="100"/>
      <c r="AD982" s="100"/>
      <c r="AE982" s="100"/>
      <c r="AF982" s="101"/>
      <c r="AG982" s="101"/>
      <c r="AH982" s="101"/>
      <c r="AI982" s="101"/>
      <c r="AJ982" s="101"/>
      <c r="AK982" s="101"/>
      <c r="AL982" s="101"/>
      <c r="AM982" s="101"/>
      <c r="AN982" s="101"/>
      <c r="AO982" s="101"/>
      <c r="AP982" s="101"/>
      <c r="AQ982" s="101"/>
      <c r="AR982" s="100"/>
      <c r="AS982" s="100"/>
      <c r="AT982" s="100"/>
      <c r="AU982" s="100"/>
      <c r="AV982" s="100"/>
      <c r="AW982" s="100"/>
      <c r="AX982" s="100"/>
      <c r="AY982" s="100"/>
      <c r="AZ982" s="100"/>
      <c r="BA982" s="100"/>
      <c r="BB982" s="100"/>
      <c r="BC982" s="100"/>
    </row>
    <row r="983" spans="17:55" x14ac:dyDescent="0.35">
      <c r="Q983" s="100"/>
      <c r="R983" s="100"/>
      <c r="S983" s="100"/>
      <c r="T983" s="100"/>
      <c r="U983" s="100"/>
      <c r="V983" s="100"/>
      <c r="W983" s="100"/>
      <c r="X983" s="100"/>
      <c r="Y983" s="100"/>
      <c r="Z983" s="100"/>
      <c r="AA983" s="100"/>
      <c r="AB983" s="100"/>
      <c r="AC983" s="100"/>
      <c r="AD983" s="100"/>
      <c r="AE983" s="100"/>
      <c r="AF983" s="101"/>
      <c r="AG983" s="101"/>
      <c r="AH983" s="101"/>
      <c r="AI983" s="101"/>
      <c r="AJ983" s="101"/>
      <c r="AK983" s="101"/>
      <c r="AL983" s="101"/>
      <c r="AM983" s="101"/>
      <c r="AN983" s="101"/>
      <c r="AO983" s="101"/>
      <c r="AP983" s="101"/>
      <c r="AQ983" s="101"/>
      <c r="AR983" s="100"/>
      <c r="AS983" s="100"/>
      <c r="AT983" s="100"/>
      <c r="AU983" s="100"/>
      <c r="AV983" s="100"/>
      <c r="AW983" s="100"/>
      <c r="AX983" s="100"/>
      <c r="AY983" s="100"/>
      <c r="AZ983" s="100"/>
      <c r="BA983" s="100"/>
      <c r="BB983" s="100"/>
      <c r="BC983" s="100"/>
    </row>
    <row r="984" spans="17:55" x14ac:dyDescent="0.35">
      <c r="Q984" s="100"/>
      <c r="R984" s="100"/>
      <c r="S984" s="100"/>
      <c r="T984" s="100"/>
      <c r="U984" s="100"/>
      <c r="V984" s="100"/>
      <c r="W984" s="100"/>
      <c r="X984" s="100"/>
      <c r="Y984" s="100"/>
      <c r="Z984" s="100"/>
      <c r="AA984" s="100"/>
      <c r="AB984" s="100"/>
      <c r="AC984" s="100"/>
      <c r="AD984" s="100"/>
      <c r="AE984" s="100"/>
      <c r="AF984" s="101"/>
      <c r="AG984" s="101"/>
      <c r="AH984" s="101"/>
      <c r="AI984" s="101"/>
      <c r="AJ984" s="101"/>
      <c r="AK984" s="101"/>
      <c r="AL984" s="101"/>
      <c r="AM984" s="101"/>
      <c r="AN984" s="101"/>
      <c r="AO984" s="101"/>
      <c r="AP984" s="101"/>
      <c r="AQ984" s="101"/>
      <c r="AR984" s="100"/>
      <c r="AS984" s="100"/>
      <c r="AT984" s="100"/>
      <c r="AU984" s="100"/>
      <c r="AV984" s="100"/>
      <c r="AW984" s="100"/>
      <c r="AX984" s="100"/>
      <c r="AY984" s="100"/>
      <c r="AZ984" s="100"/>
      <c r="BA984" s="100"/>
      <c r="BB984" s="100"/>
      <c r="BC984" s="100"/>
    </row>
    <row r="985" spans="17:55" x14ac:dyDescent="0.35">
      <c r="Q985" s="100"/>
      <c r="R985" s="100"/>
      <c r="S985" s="100"/>
      <c r="T985" s="100"/>
      <c r="U985" s="100"/>
      <c r="V985" s="100"/>
      <c r="W985" s="100"/>
      <c r="X985" s="100"/>
      <c r="Y985" s="100"/>
      <c r="Z985" s="100"/>
      <c r="AA985" s="100"/>
      <c r="AB985" s="100"/>
      <c r="AC985" s="100"/>
      <c r="AD985" s="100"/>
      <c r="AE985" s="100"/>
      <c r="AF985" s="101"/>
      <c r="AG985" s="101"/>
      <c r="AH985" s="101"/>
      <c r="AI985" s="101"/>
      <c r="AJ985" s="101"/>
      <c r="AK985" s="101"/>
      <c r="AL985" s="101"/>
      <c r="AM985" s="101"/>
      <c r="AN985" s="101"/>
      <c r="AO985" s="101"/>
      <c r="AP985" s="101"/>
      <c r="AQ985" s="101"/>
      <c r="AR985" s="100"/>
      <c r="AS985" s="100"/>
      <c r="AT985" s="100"/>
      <c r="AU985" s="100"/>
      <c r="AV985" s="100"/>
      <c r="AW985" s="100"/>
      <c r="AX985" s="100"/>
      <c r="AY985" s="100"/>
      <c r="AZ985" s="100"/>
      <c r="BA985" s="100"/>
      <c r="BB985" s="100"/>
      <c r="BC985" s="100"/>
    </row>
    <row r="986" spans="17:55" x14ac:dyDescent="0.35">
      <c r="Q986" s="100"/>
      <c r="R986" s="100"/>
      <c r="S986" s="100"/>
      <c r="T986" s="100"/>
      <c r="U986" s="100"/>
      <c r="V986" s="100"/>
      <c r="W986" s="100"/>
      <c r="X986" s="100"/>
      <c r="Y986" s="100"/>
      <c r="Z986" s="100"/>
      <c r="AA986" s="100"/>
      <c r="AB986" s="100"/>
      <c r="AC986" s="100"/>
      <c r="AD986" s="100"/>
      <c r="AE986" s="100"/>
      <c r="AF986" s="101"/>
      <c r="AG986" s="101"/>
      <c r="AH986" s="101"/>
      <c r="AI986" s="101"/>
      <c r="AJ986" s="101"/>
      <c r="AK986" s="101"/>
      <c r="AL986" s="101"/>
      <c r="AM986" s="101"/>
      <c r="AN986" s="101"/>
      <c r="AO986" s="101"/>
      <c r="AP986" s="101"/>
      <c r="AQ986" s="101"/>
      <c r="AR986" s="100"/>
      <c r="AS986" s="100"/>
      <c r="AT986" s="100"/>
      <c r="AU986" s="100"/>
      <c r="AV986" s="100"/>
      <c r="AW986" s="100"/>
      <c r="AX986" s="100"/>
      <c r="AY986" s="100"/>
      <c r="AZ986" s="100"/>
      <c r="BA986" s="100"/>
      <c r="BB986" s="100"/>
      <c r="BC986" s="100"/>
    </row>
    <row r="987" spans="17:55" x14ac:dyDescent="0.35">
      <c r="Q987" s="100"/>
      <c r="R987" s="100"/>
      <c r="S987" s="100"/>
      <c r="T987" s="100"/>
      <c r="U987" s="100"/>
      <c r="V987" s="100"/>
      <c r="W987" s="100"/>
      <c r="X987" s="100"/>
      <c r="Y987" s="100"/>
      <c r="Z987" s="100"/>
      <c r="AA987" s="100"/>
      <c r="AB987" s="100"/>
      <c r="AC987" s="100"/>
      <c r="AD987" s="100"/>
      <c r="AE987" s="100"/>
      <c r="AF987" s="101"/>
      <c r="AG987" s="101"/>
      <c r="AH987" s="101"/>
      <c r="AI987" s="101"/>
      <c r="AJ987" s="101"/>
      <c r="AK987" s="101"/>
      <c r="AL987" s="101"/>
      <c r="AM987" s="101"/>
      <c r="AN987" s="101"/>
      <c r="AO987" s="101"/>
      <c r="AP987" s="101"/>
      <c r="AQ987" s="101"/>
      <c r="AR987" s="100"/>
      <c r="AS987" s="100"/>
      <c r="AT987" s="100"/>
      <c r="AU987" s="100"/>
      <c r="AV987" s="100"/>
      <c r="AW987" s="100"/>
      <c r="AX987" s="100"/>
      <c r="AY987" s="100"/>
      <c r="AZ987" s="100"/>
      <c r="BA987" s="100"/>
      <c r="BB987" s="100"/>
      <c r="BC987" s="100"/>
    </row>
    <row r="988" spans="17:55" x14ac:dyDescent="0.35">
      <c r="Q988" s="100"/>
      <c r="R988" s="100"/>
      <c r="S988" s="100"/>
      <c r="T988" s="100"/>
      <c r="U988" s="100"/>
      <c r="V988" s="100"/>
      <c r="W988" s="100"/>
      <c r="X988" s="100"/>
      <c r="Y988" s="100"/>
      <c r="Z988" s="100"/>
      <c r="AA988" s="100"/>
      <c r="AB988" s="100"/>
      <c r="AC988" s="100"/>
      <c r="AD988" s="100"/>
      <c r="AE988" s="100"/>
      <c r="AF988" s="101"/>
      <c r="AG988" s="101"/>
      <c r="AH988" s="101"/>
      <c r="AI988" s="101"/>
      <c r="AJ988" s="101"/>
      <c r="AK988" s="101"/>
      <c r="AL988" s="101"/>
      <c r="AM988" s="101"/>
      <c r="AN988" s="101"/>
      <c r="AO988" s="101"/>
      <c r="AP988" s="101"/>
      <c r="AQ988" s="101"/>
      <c r="AR988" s="100"/>
      <c r="AS988" s="100"/>
      <c r="AT988" s="100"/>
      <c r="AU988" s="100"/>
      <c r="AV988" s="100"/>
      <c r="AW988" s="100"/>
      <c r="AX988" s="100"/>
      <c r="AY988" s="100"/>
      <c r="AZ988" s="100"/>
      <c r="BA988" s="100"/>
      <c r="BB988" s="100"/>
      <c r="BC988" s="100"/>
    </row>
    <row r="989" spans="17:55" x14ac:dyDescent="0.35">
      <c r="Q989" s="100"/>
      <c r="R989" s="100"/>
      <c r="S989" s="100"/>
      <c r="T989" s="100"/>
      <c r="U989" s="100"/>
      <c r="V989" s="100"/>
      <c r="W989" s="100"/>
      <c r="X989" s="100"/>
      <c r="Y989" s="100"/>
      <c r="Z989" s="100"/>
      <c r="AA989" s="100"/>
      <c r="AB989" s="100"/>
      <c r="AC989" s="100"/>
      <c r="AD989" s="100"/>
      <c r="AE989" s="100"/>
      <c r="AF989" s="101"/>
      <c r="AG989" s="101"/>
      <c r="AH989" s="101"/>
      <c r="AI989" s="101"/>
      <c r="AJ989" s="101"/>
      <c r="AK989" s="101"/>
      <c r="AL989" s="101"/>
      <c r="AM989" s="101"/>
      <c r="AN989" s="101"/>
      <c r="AO989" s="101"/>
      <c r="AP989" s="101"/>
      <c r="AQ989" s="101"/>
      <c r="AR989" s="100"/>
      <c r="AS989" s="100"/>
      <c r="AT989" s="100"/>
      <c r="AU989" s="100"/>
      <c r="AV989" s="100"/>
      <c r="AW989" s="100"/>
      <c r="AX989" s="100"/>
      <c r="AY989" s="100"/>
      <c r="AZ989" s="100"/>
      <c r="BA989" s="100"/>
      <c r="BB989" s="100"/>
      <c r="BC989" s="100"/>
    </row>
    <row r="990" spans="17:55" x14ac:dyDescent="0.35">
      <c r="Q990" s="100"/>
      <c r="R990" s="100"/>
      <c r="S990" s="100"/>
      <c r="T990" s="100"/>
      <c r="U990" s="100"/>
      <c r="V990" s="100"/>
      <c r="W990" s="100"/>
      <c r="X990" s="100"/>
      <c r="Y990" s="100"/>
      <c r="Z990" s="100"/>
      <c r="AA990" s="100"/>
      <c r="AB990" s="100"/>
      <c r="AC990" s="100"/>
      <c r="AD990" s="100"/>
      <c r="AE990" s="100"/>
      <c r="AF990" s="101"/>
      <c r="AG990" s="101"/>
      <c r="AH990" s="101"/>
      <c r="AI990" s="101"/>
      <c r="AJ990" s="101"/>
      <c r="AK990" s="101"/>
      <c r="AL990" s="101"/>
      <c r="AM990" s="101"/>
      <c r="AN990" s="101"/>
      <c r="AO990" s="101"/>
      <c r="AP990" s="101"/>
      <c r="AQ990" s="101"/>
      <c r="AR990" s="100"/>
      <c r="AS990" s="100"/>
      <c r="AT990" s="100"/>
      <c r="AU990" s="100"/>
      <c r="AV990" s="100"/>
      <c r="AW990" s="100"/>
      <c r="AX990" s="100"/>
      <c r="AY990" s="100"/>
      <c r="AZ990" s="100"/>
      <c r="BA990" s="100"/>
      <c r="BB990" s="100"/>
      <c r="BC990" s="100"/>
    </row>
    <row r="991" spans="17:55" x14ac:dyDescent="0.35">
      <c r="Q991" s="100"/>
      <c r="R991" s="100"/>
      <c r="S991" s="100"/>
      <c r="T991" s="100"/>
      <c r="U991" s="100"/>
      <c r="V991" s="100"/>
      <c r="W991" s="100"/>
      <c r="X991" s="100"/>
      <c r="Y991" s="100"/>
      <c r="Z991" s="100"/>
      <c r="AA991" s="100"/>
      <c r="AB991" s="100"/>
      <c r="AC991" s="100"/>
      <c r="AD991" s="100"/>
      <c r="AE991" s="100"/>
      <c r="AF991" s="101"/>
      <c r="AG991" s="101"/>
      <c r="AH991" s="101"/>
      <c r="AI991" s="101"/>
      <c r="AJ991" s="101"/>
      <c r="AK991" s="101"/>
      <c r="AL991" s="101"/>
      <c r="AM991" s="101"/>
      <c r="AN991" s="101"/>
      <c r="AO991" s="101"/>
      <c r="AP991" s="101"/>
      <c r="AQ991" s="101"/>
      <c r="AR991" s="100"/>
      <c r="AS991" s="100"/>
      <c r="AT991" s="100"/>
      <c r="AU991" s="100"/>
      <c r="AV991" s="100"/>
      <c r="AW991" s="100"/>
      <c r="AX991" s="100"/>
      <c r="AY991" s="100"/>
      <c r="AZ991" s="100"/>
      <c r="BA991" s="100"/>
      <c r="BB991" s="100"/>
      <c r="BC991" s="100"/>
    </row>
    <row r="992" spans="17:55" x14ac:dyDescent="0.35">
      <c r="Q992" s="100"/>
      <c r="R992" s="100"/>
      <c r="S992" s="100"/>
      <c r="T992" s="100"/>
      <c r="U992" s="100"/>
      <c r="V992" s="100"/>
      <c r="W992" s="100"/>
      <c r="X992" s="100"/>
      <c r="Y992" s="100"/>
      <c r="Z992" s="100"/>
      <c r="AA992" s="100"/>
      <c r="AB992" s="100"/>
      <c r="AC992" s="100"/>
      <c r="AD992" s="100"/>
      <c r="AE992" s="100"/>
      <c r="AF992" s="101"/>
      <c r="AG992" s="101"/>
      <c r="AH992" s="101"/>
      <c r="AI992" s="101"/>
      <c r="AJ992" s="101"/>
      <c r="AK992" s="101"/>
      <c r="AL992" s="101"/>
      <c r="AM992" s="101"/>
      <c r="AN992" s="101"/>
      <c r="AO992" s="101"/>
      <c r="AP992" s="101"/>
      <c r="AQ992" s="101"/>
      <c r="AR992" s="100"/>
      <c r="AS992" s="100"/>
      <c r="AT992" s="100"/>
      <c r="AU992" s="100"/>
      <c r="AV992" s="100"/>
      <c r="AW992" s="100"/>
      <c r="AX992" s="100"/>
      <c r="AY992" s="100"/>
      <c r="AZ992" s="100"/>
      <c r="BA992" s="100"/>
      <c r="BB992" s="100"/>
      <c r="BC992" s="100"/>
    </row>
    <row r="993" spans="17:55" x14ac:dyDescent="0.35">
      <c r="Q993" s="100"/>
      <c r="R993" s="100"/>
      <c r="S993" s="100"/>
      <c r="T993" s="100"/>
      <c r="U993" s="100"/>
      <c r="V993" s="100"/>
      <c r="W993" s="100"/>
      <c r="X993" s="100"/>
      <c r="Y993" s="100"/>
      <c r="Z993" s="100"/>
      <c r="AA993" s="100"/>
      <c r="AB993" s="100"/>
      <c r="AC993" s="100"/>
      <c r="AD993" s="100"/>
      <c r="AE993" s="100"/>
      <c r="AF993" s="101"/>
      <c r="AG993" s="101"/>
      <c r="AH993" s="101"/>
      <c r="AI993" s="101"/>
      <c r="AJ993" s="101"/>
      <c r="AK993" s="101"/>
      <c r="AL993" s="101"/>
      <c r="AM993" s="101"/>
      <c r="AN993" s="101"/>
      <c r="AO993" s="101"/>
      <c r="AP993" s="101"/>
      <c r="AQ993" s="101"/>
      <c r="AR993" s="100"/>
      <c r="AS993" s="100"/>
      <c r="AT993" s="100"/>
      <c r="AU993" s="100"/>
      <c r="AV993" s="100"/>
      <c r="AW993" s="100"/>
      <c r="AX993" s="100"/>
      <c r="AY993" s="100"/>
      <c r="AZ993" s="100"/>
      <c r="BA993" s="100"/>
      <c r="BB993" s="100"/>
      <c r="BC993" s="100"/>
    </row>
    <row r="994" spans="17:55" x14ac:dyDescent="0.35">
      <c r="Q994" s="100"/>
      <c r="R994" s="100"/>
      <c r="S994" s="100"/>
      <c r="T994" s="100"/>
      <c r="U994" s="100"/>
      <c r="V994" s="100"/>
      <c r="W994" s="100"/>
      <c r="X994" s="100"/>
      <c r="Y994" s="100"/>
      <c r="Z994" s="100"/>
      <c r="AA994" s="100"/>
      <c r="AB994" s="100"/>
      <c r="AC994" s="100"/>
      <c r="AD994" s="100"/>
      <c r="AE994" s="100"/>
      <c r="AF994" s="101"/>
      <c r="AG994" s="101"/>
      <c r="AH994" s="101"/>
      <c r="AI994" s="101"/>
      <c r="AJ994" s="101"/>
      <c r="AK994" s="101"/>
      <c r="AL994" s="101"/>
      <c r="AM994" s="101"/>
      <c r="AN994" s="101"/>
      <c r="AO994" s="101"/>
      <c r="AP994" s="101"/>
      <c r="AQ994" s="101"/>
      <c r="AR994" s="100"/>
      <c r="AS994" s="100"/>
      <c r="AT994" s="100"/>
      <c r="AU994" s="100"/>
      <c r="AV994" s="100"/>
      <c r="AW994" s="100"/>
      <c r="AX994" s="100"/>
      <c r="AY994" s="100"/>
      <c r="AZ994" s="100"/>
      <c r="BA994" s="100"/>
      <c r="BB994" s="100"/>
      <c r="BC994" s="100"/>
    </row>
    <row r="995" spans="17:55" x14ac:dyDescent="0.35">
      <c r="Q995" s="100"/>
      <c r="R995" s="100"/>
      <c r="S995" s="100"/>
      <c r="T995" s="100"/>
      <c r="U995" s="100"/>
      <c r="V995" s="100"/>
      <c r="W995" s="100"/>
      <c r="X995" s="100"/>
      <c r="Y995" s="100"/>
      <c r="Z995" s="100"/>
      <c r="AA995" s="100"/>
      <c r="AB995" s="100"/>
      <c r="AC995" s="100"/>
      <c r="AD995" s="100"/>
      <c r="AE995" s="100"/>
      <c r="AF995" s="101"/>
      <c r="AG995" s="101"/>
      <c r="AH995" s="101"/>
      <c r="AI995" s="101"/>
      <c r="AJ995" s="101"/>
      <c r="AK995" s="101"/>
      <c r="AL995" s="101"/>
      <c r="AM995" s="101"/>
      <c r="AN995" s="101"/>
      <c r="AO995" s="101"/>
      <c r="AP995" s="101"/>
      <c r="AQ995" s="101"/>
      <c r="AR995" s="100"/>
      <c r="AS995" s="100"/>
      <c r="AT995" s="100"/>
      <c r="AU995" s="100"/>
      <c r="AV995" s="100"/>
      <c r="AW995" s="100"/>
      <c r="AX995" s="100"/>
      <c r="AY995" s="100"/>
      <c r="AZ995" s="100"/>
      <c r="BA995" s="100"/>
      <c r="BB995" s="100"/>
      <c r="BC995" s="100"/>
    </row>
    <row r="996" spans="17:55" x14ac:dyDescent="0.35">
      <c r="Q996" s="100"/>
      <c r="R996" s="100"/>
      <c r="S996" s="100"/>
      <c r="T996" s="100"/>
      <c r="U996" s="100"/>
      <c r="V996" s="100"/>
      <c r="W996" s="100"/>
      <c r="X996" s="100"/>
      <c r="Y996" s="100"/>
      <c r="Z996" s="100"/>
      <c r="AA996" s="100"/>
      <c r="AB996" s="100"/>
      <c r="AC996" s="100"/>
      <c r="AD996" s="100"/>
      <c r="AE996" s="100"/>
      <c r="AF996" s="101"/>
      <c r="AG996" s="101"/>
      <c r="AH996" s="101"/>
      <c r="AI996" s="101"/>
      <c r="AJ996" s="101"/>
      <c r="AK996" s="101"/>
      <c r="AL996" s="101"/>
      <c r="AM996" s="101"/>
      <c r="AN996" s="101"/>
      <c r="AO996" s="101"/>
      <c r="AP996" s="101"/>
      <c r="AQ996" s="101"/>
      <c r="AR996" s="100"/>
      <c r="AS996" s="100"/>
      <c r="AT996" s="100"/>
      <c r="AU996" s="100"/>
      <c r="AV996" s="100"/>
      <c r="AW996" s="100"/>
      <c r="AX996" s="100"/>
      <c r="AY996" s="100"/>
      <c r="AZ996" s="100"/>
      <c r="BA996" s="100"/>
      <c r="BB996" s="100"/>
      <c r="BC996" s="100"/>
    </row>
    <row r="997" spans="17:55" x14ac:dyDescent="0.35">
      <c r="Q997" s="100"/>
      <c r="R997" s="100"/>
      <c r="S997" s="100"/>
      <c r="T997" s="100"/>
      <c r="U997" s="100"/>
      <c r="V997" s="100"/>
      <c r="W997" s="100"/>
      <c r="X997" s="100"/>
      <c r="Y997" s="100"/>
      <c r="Z997" s="100"/>
      <c r="AA997" s="100"/>
      <c r="AB997" s="100"/>
      <c r="AC997" s="100"/>
      <c r="AD997" s="100"/>
      <c r="AE997" s="100"/>
      <c r="AF997" s="101"/>
      <c r="AG997" s="101"/>
      <c r="AH997" s="101"/>
      <c r="AI997" s="101"/>
      <c r="AJ997" s="101"/>
      <c r="AK997" s="101"/>
      <c r="AL997" s="101"/>
      <c r="AM997" s="101"/>
      <c r="AN997" s="101"/>
      <c r="AO997" s="101"/>
      <c r="AP997" s="101"/>
      <c r="AQ997" s="101"/>
      <c r="AR997" s="100"/>
      <c r="AS997" s="100"/>
      <c r="AT997" s="100"/>
      <c r="AU997" s="100"/>
      <c r="AV997" s="100"/>
      <c r="AW997" s="100"/>
      <c r="AX997" s="100"/>
      <c r="AY997" s="100"/>
      <c r="AZ997" s="100"/>
      <c r="BA997" s="100"/>
      <c r="BB997" s="100"/>
      <c r="BC997" s="100"/>
    </row>
    <row r="998" spans="17:55" x14ac:dyDescent="0.35">
      <c r="Q998" s="100"/>
      <c r="R998" s="100"/>
      <c r="S998" s="100"/>
      <c r="T998" s="100"/>
      <c r="U998" s="100"/>
      <c r="V998" s="100"/>
      <c r="W998" s="100"/>
      <c r="X998" s="100"/>
      <c r="Y998" s="100"/>
      <c r="Z998" s="100"/>
      <c r="AA998" s="100"/>
      <c r="AB998" s="100"/>
      <c r="AC998" s="100"/>
      <c r="AD998" s="100"/>
      <c r="AE998" s="100"/>
      <c r="AF998" s="101"/>
      <c r="AG998" s="101"/>
      <c r="AH998" s="101"/>
      <c r="AI998" s="101"/>
      <c r="AJ998" s="101"/>
      <c r="AK998" s="101"/>
      <c r="AL998" s="101"/>
      <c r="AM998" s="101"/>
      <c r="AN998" s="101"/>
      <c r="AO998" s="101"/>
      <c r="AP998" s="101"/>
      <c r="AQ998" s="101"/>
      <c r="AR998" s="100"/>
      <c r="AS998" s="100"/>
      <c r="AT998" s="100"/>
      <c r="AU998" s="100"/>
      <c r="AV998" s="100"/>
      <c r="AW998" s="100"/>
      <c r="AX998" s="100"/>
      <c r="AY998" s="100"/>
      <c r="AZ998" s="100"/>
      <c r="BA998" s="100"/>
      <c r="BB998" s="100"/>
      <c r="BC998" s="100"/>
    </row>
    <row r="999" spans="17:55" x14ac:dyDescent="0.35">
      <c r="Q999" s="100"/>
      <c r="R999" s="100"/>
      <c r="S999" s="100"/>
      <c r="T999" s="100"/>
      <c r="U999" s="100"/>
      <c r="V999" s="100"/>
      <c r="W999" s="100"/>
      <c r="X999" s="100"/>
      <c r="Y999" s="100"/>
      <c r="Z999" s="100"/>
      <c r="AA999" s="100"/>
      <c r="AB999" s="100"/>
      <c r="AC999" s="100"/>
      <c r="AD999" s="100"/>
      <c r="AE999" s="100"/>
      <c r="AF999" s="101"/>
      <c r="AG999" s="101"/>
      <c r="AH999" s="101"/>
      <c r="AI999" s="101"/>
      <c r="AJ999" s="101"/>
      <c r="AK999" s="101"/>
      <c r="AL999" s="101"/>
      <c r="AM999" s="101"/>
      <c r="AN999" s="101"/>
      <c r="AO999" s="101"/>
      <c r="AP999" s="101"/>
      <c r="AQ999" s="101"/>
      <c r="AR999" s="100"/>
      <c r="AS999" s="100"/>
      <c r="AT999" s="100"/>
      <c r="AU999" s="100"/>
      <c r="AV999" s="100"/>
      <c r="AW999" s="100"/>
      <c r="AX999" s="100"/>
      <c r="AY999" s="100"/>
      <c r="AZ999" s="100"/>
      <c r="BA999" s="100"/>
      <c r="BB999" s="100"/>
      <c r="BC999" s="100"/>
    </row>
    <row r="1000" spans="17:55" x14ac:dyDescent="0.35">
      <c r="Q1000" s="100"/>
      <c r="R1000" s="100"/>
      <c r="S1000" s="100"/>
      <c r="T1000" s="100"/>
      <c r="U1000" s="100"/>
      <c r="V1000" s="100"/>
      <c r="W1000" s="100"/>
      <c r="X1000" s="100"/>
      <c r="Y1000" s="100"/>
      <c r="Z1000" s="100"/>
      <c r="AA1000" s="100"/>
      <c r="AB1000" s="100"/>
      <c r="AC1000" s="100"/>
      <c r="AD1000" s="100"/>
      <c r="AE1000" s="100"/>
      <c r="AF1000" s="101"/>
      <c r="AG1000" s="101"/>
      <c r="AH1000" s="101"/>
      <c r="AI1000" s="101"/>
      <c r="AJ1000" s="101"/>
      <c r="AK1000" s="101"/>
      <c r="AL1000" s="101"/>
      <c r="AM1000" s="101"/>
      <c r="AN1000" s="101"/>
      <c r="AO1000" s="101"/>
      <c r="AP1000" s="101"/>
      <c r="AQ1000" s="101"/>
      <c r="AR1000" s="100"/>
      <c r="AS1000" s="100"/>
      <c r="AT1000" s="100"/>
      <c r="AU1000" s="100"/>
      <c r="AV1000" s="100"/>
      <c r="AW1000" s="100"/>
      <c r="AX1000" s="100"/>
      <c r="AY1000" s="100"/>
      <c r="AZ1000" s="100"/>
      <c r="BA1000" s="100"/>
      <c r="BB1000" s="100"/>
      <c r="BC1000" s="100"/>
    </row>
    <row r="1001" spans="17:55" x14ac:dyDescent="0.35">
      <c r="Q1001" s="100"/>
      <c r="R1001" s="100"/>
      <c r="S1001" s="100"/>
      <c r="T1001" s="100"/>
      <c r="U1001" s="100"/>
      <c r="V1001" s="100"/>
      <c r="W1001" s="100"/>
      <c r="X1001" s="100"/>
      <c r="Y1001" s="100"/>
      <c r="Z1001" s="100"/>
      <c r="AA1001" s="100"/>
      <c r="AB1001" s="100"/>
      <c r="AC1001" s="100"/>
      <c r="AD1001" s="100"/>
      <c r="AE1001" s="100"/>
      <c r="AF1001" s="101"/>
      <c r="AG1001" s="101"/>
      <c r="AH1001" s="101"/>
      <c r="AI1001" s="101"/>
      <c r="AJ1001" s="101"/>
      <c r="AK1001" s="101"/>
      <c r="AL1001" s="101"/>
      <c r="AM1001" s="101"/>
      <c r="AN1001" s="101"/>
      <c r="AO1001" s="101"/>
      <c r="AP1001" s="101"/>
      <c r="AQ1001" s="101"/>
      <c r="AR1001" s="100"/>
      <c r="AS1001" s="100"/>
      <c r="AT1001" s="100"/>
      <c r="AU1001" s="100"/>
      <c r="AV1001" s="100"/>
      <c r="AW1001" s="100"/>
      <c r="AX1001" s="100"/>
      <c r="AY1001" s="100"/>
      <c r="AZ1001" s="100"/>
      <c r="BA1001" s="100"/>
      <c r="BB1001" s="100"/>
      <c r="BC1001" s="100"/>
    </row>
    <row r="1002" spans="17:55" x14ac:dyDescent="0.35">
      <c r="Q1002" s="100"/>
      <c r="R1002" s="100"/>
      <c r="S1002" s="100"/>
      <c r="T1002" s="100"/>
      <c r="U1002" s="100"/>
      <c r="V1002" s="100"/>
      <c r="W1002" s="100"/>
      <c r="X1002" s="100"/>
      <c r="Y1002" s="100"/>
      <c r="Z1002" s="100"/>
      <c r="AA1002" s="100"/>
      <c r="AB1002" s="100"/>
      <c r="AC1002" s="100"/>
      <c r="AD1002" s="100"/>
      <c r="AE1002" s="100"/>
      <c r="AF1002" s="101"/>
      <c r="AG1002" s="101"/>
      <c r="AH1002" s="101"/>
      <c r="AI1002" s="101"/>
      <c r="AJ1002" s="101"/>
      <c r="AK1002" s="101"/>
      <c r="AL1002" s="101"/>
      <c r="AM1002" s="101"/>
      <c r="AN1002" s="101"/>
      <c r="AO1002" s="101"/>
      <c r="AP1002" s="101"/>
      <c r="AQ1002" s="101"/>
      <c r="AR1002" s="100"/>
      <c r="AS1002" s="100"/>
      <c r="AT1002" s="100"/>
      <c r="AU1002" s="100"/>
      <c r="AV1002" s="100"/>
      <c r="AW1002" s="100"/>
      <c r="AX1002" s="100"/>
      <c r="AY1002" s="100"/>
      <c r="AZ1002" s="100"/>
      <c r="BA1002" s="100"/>
      <c r="BB1002" s="100"/>
      <c r="BC1002" s="100"/>
    </row>
    <row r="1003" spans="17:55" x14ac:dyDescent="0.35">
      <c r="Q1003" s="100"/>
      <c r="R1003" s="100"/>
      <c r="S1003" s="100"/>
      <c r="T1003" s="100"/>
      <c r="U1003" s="100"/>
      <c r="V1003" s="100"/>
      <c r="W1003" s="100"/>
      <c r="X1003" s="100"/>
      <c r="Y1003" s="100"/>
      <c r="Z1003" s="100"/>
      <c r="AA1003" s="100"/>
      <c r="AB1003" s="100"/>
      <c r="AC1003" s="100"/>
      <c r="AD1003" s="100"/>
      <c r="AE1003" s="100"/>
      <c r="AF1003" s="101"/>
      <c r="AG1003" s="101"/>
      <c r="AH1003" s="101"/>
      <c r="AI1003" s="101"/>
      <c r="AJ1003" s="101"/>
      <c r="AK1003" s="101"/>
      <c r="AL1003" s="101"/>
      <c r="AM1003" s="101"/>
      <c r="AN1003" s="101"/>
      <c r="AO1003" s="101"/>
      <c r="AP1003" s="101"/>
      <c r="AQ1003" s="101"/>
      <c r="AR1003" s="100"/>
      <c r="AS1003" s="100"/>
      <c r="AT1003" s="100"/>
      <c r="AU1003" s="100"/>
      <c r="AV1003" s="100"/>
      <c r="AW1003" s="100"/>
      <c r="AX1003" s="100"/>
      <c r="AY1003" s="100"/>
      <c r="AZ1003" s="100"/>
      <c r="BA1003" s="100"/>
      <c r="BB1003" s="100"/>
      <c r="BC1003" s="100"/>
    </row>
    <row r="1004" spans="17:55" x14ac:dyDescent="0.35">
      <c r="Q1004" s="100"/>
      <c r="R1004" s="100"/>
      <c r="S1004" s="100"/>
      <c r="T1004" s="100"/>
      <c r="U1004" s="100"/>
      <c r="V1004" s="100"/>
      <c r="W1004" s="100"/>
      <c r="X1004" s="100"/>
      <c r="Y1004" s="100"/>
      <c r="Z1004" s="100"/>
      <c r="AA1004" s="100"/>
      <c r="AB1004" s="100"/>
      <c r="AC1004" s="100"/>
      <c r="AD1004" s="100"/>
      <c r="AE1004" s="100"/>
      <c r="AF1004" s="101"/>
      <c r="AG1004" s="101"/>
      <c r="AH1004" s="101"/>
      <c r="AI1004" s="101"/>
      <c r="AJ1004" s="101"/>
      <c r="AK1004" s="101"/>
      <c r="AL1004" s="101"/>
      <c r="AM1004" s="101"/>
      <c r="AN1004" s="101"/>
      <c r="AO1004" s="101"/>
      <c r="AP1004" s="101"/>
      <c r="AQ1004" s="101"/>
      <c r="AR1004" s="100"/>
      <c r="AS1004" s="100"/>
      <c r="AT1004" s="100"/>
      <c r="AU1004" s="100"/>
      <c r="AV1004" s="100"/>
      <c r="AW1004" s="100"/>
      <c r="AX1004" s="100"/>
      <c r="AY1004" s="100"/>
      <c r="AZ1004" s="100"/>
      <c r="BA1004" s="100"/>
      <c r="BB1004" s="100"/>
      <c r="BC1004" s="100"/>
    </row>
    <row r="1005" spans="17:55" x14ac:dyDescent="0.35">
      <c r="Q1005" s="100"/>
      <c r="R1005" s="100"/>
      <c r="S1005" s="100"/>
      <c r="T1005" s="100"/>
      <c r="U1005" s="100"/>
      <c r="V1005" s="100"/>
      <c r="W1005" s="100"/>
      <c r="X1005" s="100"/>
      <c r="Y1005" s="100"/>
      <c r="Z1005" s="100"/>
      <c r="AA1005" s="100"/>
      <c r="AB1005" s="100"/>
      <c r="AC1005" s="100"/>
      <c r="AD1005" s="100"/>
      <c r="AE1005" s="100"/>
      <c r="AF1005" s="101"/>
      <c r="AG1005" s="101"/>
      <c r="AH1005" s="101"/>
      <c r="AI1005" s="101"/>
      <c r="AJ1005" s="101"/>
      <c r="AK1005" s="101"/>
      <c r="AL1005" s="101"/>
      <c r="AM1005" s="101"/>
      <c r="AN1005" s="101"/>
      <c r="AO1005" s="101"/>
      <c r="AP1005" s="101"/>
      <c r="AQ1005" s="101"/>
      <c r="AR1005" s="100"/>
      <c r="AS1005" s="100"/>
      <c r="AT1005" s="100"/>
      <c r="AU1005" s="100"/>
      <c r="AV1005" s="100"/>
      <c r="AW1005" s="100"/>
      <c r="AX1005" s="100"/>
      <c r="AY1005" s="100"/>
      <c r="AZ1005" s="100"/>
      <c r="BA1005" s="100"/>
      <c r="BB1005" s="100"/>
      <c r="BC1005" s="100"/>
    </row>
    <row r="1006" spans="17:55" x14ac:dyDescent="0.35">
      <c r="Q1006" s="100"/>
      <c r="R1006" s="100"/>
      <c r="S1006" s="100"/>
      <c r="T1006" s="100"/>
      <c r="U1006" s="100"/>
      <c r="V1006" s="100"/>
      <c r="W1006" s="100"/>
      <c r="X1006" s="100"/>
      <c r="Y1006" s="100"/>
      <c r="Z1006" s="100"/>
      <c r="AA1006" s="100"/>
      <c r="AB1006" s="100"/>
      <c r="AC1006" s="100"/>
      <c r="AD1006" s="100"/>
      <c r="AE1006" s="100"/>
      <c r="AF1006" s="101"/>
      <c r="AG1006" s="101"/>
      <c r="AH1006" s="101"/>
      <c r="AI1006" s="101"/>
      <c r="AJ1006" s="101"/>
      <c r="AK1006" s="101"/>
      <c r="AL1006" s="101"/>
      <c r="AM1006" s="101"/>
      <c r="AN1006" s="101"/>
      <c r="AO1006" s="101"/>
      <c r="AP1006" s="101"/>
      <c r="AQ1006" s="101"/>
      <c r="AR1006" s="100"/>
      <c r="AS1006" s="100"/>
      <c r="AT1006" s="100"/>
      <c r="AU1006" s="100"/>
      <c r="AV1006" s="100"/>
      <c r="AW1006" s="100"/>
      <c r="AX1006" s="100"/>
      <c r="AY1006" s="100"/>
      <c r="AZ1006" s="100"/>
      <c r="BA1006" s="100"/>
      <c r="BB1006" s="100"/>
      <c r="BC1006" s="100"/>
    </row>
    <row r="1007" spans="17:55" x14ac:dyDescent="0.35">
      <c r="Q1007" s="100"/>
      <c r="R1007" s="100"/>
      <c r="S1007" s="100"/>
      <c r="T1007" s="100"/>
      <c r="U1007" s="100"/>
      <c r="V1007" s="100"/>
      <c r="W1007" s="100"/>
      <c r="X1007" s="100"/>
      <c r="Y1007" s="100"/>
      <c r="Z1007" s="100"/>
      <c r="AA1007" s="100"/>
      <c r="AB1007" s="100"/>
      <c r="AC1007" s="100"/>
      <c r="AD1007" s="100"/>
      <c r="AE1007" s="100"/>
      <c r="AF1007" s="101"/>
      <c r="AG1007" s="101"/>
      <c r="AH1007" s="101"/>
      <c r="AI1007" s="101"/>
      <c r="AJ1007" s="101"/>
      <c r="AK1007" s="101"/>
      <c r="AL1007" s="101"/>
      <c r="AM1007" s="101"/>
      <c r="AN1007" s="101"/>
      <c r="AO1007" s="101"/>
      <c r="AP1007" s="101"/>
      <c r="AQ1007" s="101"/>
      <c r="AR1007" s="100"/>
      <c r="AS1007" s="100"/>
      <c r="AT1007" s="100"/>
      <c r="AU1007" s="100"/>
      <c r="AV1007" s="100"/>
      <c r="AW1007" s="100"/>
      <c r="AX1007" s="100"/>
      <c r="AY1007" s="100"/>
      <c r="AZ1007" s="100"/>
      <c r="BA1007" s="100"/>
      <c r="BB1007" s="100"/>
      <c r="BC1007" s="100"/>
    </row>
    <row r="1008" spans="17:55" x14ac:dyDescent="0.35">
      <c r="Q1008" s="100"/>
      <c r="R1008" s="100"/>
      <c r="S1008" s="100"/>
      <c r="T1008" s="100"/>
      <c r="U1008" s="100"/>
      <c r="V1008" s="100"/>
      <c r="W1008" s="100"/>
      <c r="X1008" s="100"/>
      <c r="Y1008" s="100"/>
      <c r="Z1008" s="100"/>
      <c r="AA1008" s="100"/>
      <c r="AB1008" s="100"/>
      <c r="AC1008" s="100"/>
      <c r="AD1008" s="100"/>
      <c r="AE1008" s="100"/>
      <c r="AF1008" s="101"/>
      <c r="AG1008" s="101"/>
      <c r="AH1008" s="101"/>
      <c r="AI1008" s="101"/>
      <c r="AJ1008" s="101"/>
      <c r="AK1008" s="101"/>
      <c r="AL1008" s="101"/>
      <c r="AM1008" s="101"/>
      <c r="AN1008" s="101"/>
      <c r="AO1008" s="101"/>
      <c r="AP1008" s="101"/>
      <c r="AQ1008" s="101"/>
      <c r="AR1008" s="100"/>
      <c r="AS1008" s="100"/>
      <c r="AT1008" s="100"/>
      <c r="AU1008" s="100"/>
      <c r="AV1008" s="100"/>
      <c r="AW1008" s="100"/>
      <c r="AX1008" s="100"/>
      <c r="AY1008" s="100"/>
      <c r="AZ1008" s="100"/>
      <c r="BA1008" s="100"/>
      <c r="BB1008" s="100"/>
      <c r="BC1008" s="100"/>
    </row>
    <row r="1009" spans="17:55" x14ac:dyDescent="0.35">
      <c r="Q1009" s="100"/>
      <c r="R1009" s="100"/>
      <c r="S1009" s="100"/>
      <c r="T1009" s="100"/>
      <c r="U1009" s="100"/>
      <c r="V1009" s="100"/>
      <c r="W1009" s="100"/>
      <c r="X1009" s="100"/>
      <c r="Y1009" s="100"/>
      <c r="Z1009" s="100"/>
      <c r="AA1009" s="100"/>
      <c r="AB1009" s="100"/>
      <c r="AC1009" s="100"/>
      <c r="AD1009" s="100"/>
      <c r="AE1009" s="100"/>
      <c r="AF1009" s="101"/>
      <c r="AG1009" s="101"/>
      <c r="AH1009" s="101"/>
      <c r="AI1009" s="101"/>
      <c r="AJ1009" s="101"/>
      <c r="AK1009" s="101"/>
      <c r="AL1009" s="101"/>
      <c r="AM1009" s="101"/>
      <c r="AN1009" s="101"/>
      <c r="AO1009" s="101"/>
      <c r="AP1009" s="101"/>
      <c r="AQ1009" s="101"/>
      <c r="AR1009" s="100"/>
      <c r="AS1009" s="100"/>
      <c r="AT1009" s="100"/>
      <c r="AU1009" s="100"/>
      <c r="AV1009" s="100"/>
      <c r="AW1009" s="100"/>
      <c r="AX1009" s="100"/>
      <c r="AY1009" s="100"/>
      <c r="AZ1009" s="100"/>
      <c r="BA1009" s="100"/>
      <c r="BB1009" s="100"/>
      <c r="BC1009" s="100"/>
    </row>
    <row r="1010" spans="17:55" x14ac:dyDescent="0.35">
      <c r="Q1010" s="100"/>
      <c r="R1010" s="100"/>
      <c r="S1010" s="100"/>
      <c r="T1010" s="100"/>
      <c r="U1010" s="100"/>
      <c r="V1010" s="100"/>
      <c r="W1010" s="100"/>
      <c r="X1010" s="100"/>
      <c r="Y1010" s="100"/>
      <c r="Z1010" s="100"/>
      <c r="AA1010" s="100"/>
      <c r="AB1010" s="100"/>
      <c r="AC1010" s="100"/>
      <c r="AD1010" s="100"/>
      <c r="AE1010" s="100"/>
      <c r="AF1010" s="101"/>
      <c r="AG1010" s="101"/>
      <c r="AH1010" s="101"/>
      <c r="AI1010" s="101"/>
      <c r="AJ1010" s="101"/>
      <c r="AK1010" s="101"/>
      <c r="AL1010" s="101"/>
      <c r="AM1010" s="101"/>
      <c r="AN1010" s="101"/>
      <c r="AO1010" s="101"/>
      <c r="AP1010" s="101"/>
      <c r="AQ1010" s="101"/>
      <c r="AR1010" s="100"/>
      <c r="AS1010" s="100"/>
      <c r="AT1010" s="100"/>
      <c r="AU1010" s="100"/>
      <c r="AV1010" s="100"/>
      <c r="AW1010" s="100"/>
      <c r="AX1010" s="100"/>
      <c r="AY1010" s="100"/>
      <c r="AZ1010" s="100"/>
      <c r="BA1010" s="100"/>
      <c r="BB1010" s="100"/>
      <c r="BC1010" s="100"/>
    </row>
    <row r="1011" spans="17:55" x14ac:dyDescent="0.35">
      <c r="Q1011" s="100"/>
      <c r="R1011" s="100"/>
      <c r="S1011" s="100"/>
      <c r="T1011" s="100"/>
      <c r="U1011" s="100"/>
      <c r="V1011" s="100"/>
      <c r="W1011" s="100"/>
      <c r="X1011" s="100"/>
      <c r="Y1011" s="100"/>
      <c r="Z1011" s="100"/>
      <c r="AA1011" s="100"/>
      <c r="AB1011" s="100"/>
      <c r="AC1011" s="100"/>
      <c r="AD1011" s="100"/>
      <c r="AE1011" s="100"/>
      <c r="AF1011" s="101"/>
      <c r="AG1011" s="101"/>
      <c r="AH1011" s="101"/>
      <c r="AI1011" s="101"/>
      <c r="AJ1011" s="101"/>
      <c r="AK1011" s="101"/>
      <c r="AL1011" s="101"/>
      <c r="AM1011" s="101"/>
      <c r="AN1011" s="101"/>
      <c r="AO1011" s="101"/>
      <c r="AP1011" s="101"/>
      <c r="AQ1011" s="101"/>
      <c r="AR1011" s="100"/>
      <c r="AS1011" s="100"/>
      <c r="AT1011" s="100"/>
      <c r="AU1011" s="100"/>
      <c r="AV1011" s="100"/>
      <c r="AW1011" s="100"/>
      <c r="AX1011" s="100"/>
      <c r="AY1011" s="100"/>
      <c r="AZ1011" s="100"/>
      <c r="BA1011" s="100"/>
      <c r="BB1011" s="100"/>
      <c r="BC1011" s="100"/>
    </row>
    <row r="1012" spans="17:55" x14ac:dyDescent="0.35">
      <c r="Q1012" s="100"/>
      <c r="R1012" s="100"/>
      <c r="S1012" s="100"/>
      <c r="T1012" s="100"/>
      <c r="U1012" s="100"/>
      <c r="V1012" s="100"/>
      <c r="W1012" s="100"/>
      <c r="X1012" s="100"/>
      <c r="Y1012" s="100"/>
      <c r="Z1012" s="100"/>
      <c r="AA1012" s="100"/>
      <c r="AB1012" s="100"/>
      <c r="AC1012" s="100"/>
      <c r="AD1012" s="100"/>
      <c r="AE1012" s="100"/>
      <c r="AF1012" s="101"/>
      <c r="AG1012" s="101"/>
      <c r="AH1012" s="101"/>
      <c r="AI1012" s="101"/>
      <c r="AJ1012" s="101"/>
      <c r="AK1012" s="101"/>
      <c r="AL1012" s="101"/>
      <c r="AM1012" s="101"/>
      <c r="AN1012" s="101"/>
      <c r="AO1012" s="101"/>
      <c r="AP1012" s="101"/>
      <c r="AQ1012" s="101"/>
      <c r="AR1012" s="100"/>
      <c r="AS1012" s="100"/>
      <c r="AT1012" s="100"/>
      <c r="AU1012" s="100"/>
      <c r="AV1012" s="100"/>
      <c r="AW1012" s="100"/>
      <c r="AX1012" s="100"/>
      <c r="AY1012" s="100"/>
      <c r="AZ1012" s="100"/>
      <c r="BA1012" s="100"/>
      <c r="BB1012" s="100"/>
      <c r="BC1012" s="100"/>
    </row>
    <row r="1013" spans="17:55" x14ac:dyDescent="0.35">
      <c r="Q1013" s="100"/>
      <c r="R1013" s="100"/>
      <c r="S1013" s="100"/>
      <c r="T1013" s="100"/>
      <c r="U1013" s="100"/>
      <c r="V1013" s="100"/>
      <c r="W1013" s="100"/>
      <c r="X1013" s="100"/>
      <c r="Y1013" s="100"/>
      <c r="Z1013" s="100"/>
      <c r="AA1013" s="100"/>
      <c r="AB1013" s="100"/>
      <c r="AC1013" s="100"/>
      <c r="AD1013" s="100"/>
      <c r="AE1013" s="100"/>
      <c r="AF1013" s="101"/>
      <c r="AG1013" s="101"/>
      <c r="AH1013" s="101"/>
      <c r="AI1013" s="101"/>
      <c r="AJ1013" s="101"/>
      <c r="AK1013" s="101"/>
      <c r="AL1013" s="101"/>
      <c r="AM1013" s="101"/>
      <c r="AN1013" s="101"/>
      <c r="AO1013" s="101"/>
      <c r="AP1013" s="101"/>
      <c r="AQ1013" s="101"/>
      <c r="AR1013" s="100"/>
      <c r="AS1013" s="100"/>
      <c r="AT1013" s="100"/>
      <c r="AU1013" s="100"/>
      <c r="AV1013" s="100"/>
      <c r="AW1013" s="100"/>
      <c r="AX1013" s="100"/>
      <c r="AY1013" s="100"/>
      <c r="AZ1013" s="100"/>
      <c r="BA1013" s="100"/>
      <c r="BB1013" s="100"/>
      <c r="BC1013" s="100"/>
    </row>
    <row r="1014" spans="17:55" x14ac:dyDescent="0.35">
      <c r="Q1014" s="100"/>
      <c r="R1014" s="100"/>
      <c r="S1014" s="100"/>
      <c r="T1014" s="100"/>
      <c r="U1014" s="100"/>
      <c r="V1014" s="100"/>
      <c r="W1014" s="100"/>
      <c r="X1014" s="100"/>
      <c r="Y1014" s="100"/>
      <c r="Z1014" s="100"/>
      <c r="AA1014" s="100"/>
      <c r="AB1014" s="100"/>
      <c r="AC1014" s="100"/>
      <c r="AD1014" s="100"/>
      <c r="AE1014" s="100"/>
      <c r="AF1014" s="101"/>
      <c r="AG1014" s="101"/>
      <c r="AH1014" s="101"/>
      <c r="AI1014" s="101"/>
      <c r="AJ1014" s="101"/>
      <c r="AK1014" s="101"/>
      <c r="AL1014" s="101"/>
      <c r="AM1014" s="101"/>
      <c r="AN1014" s="101"/>
      <c r="AO1014" s="101"/>
      <c r="AP1014" s="101"/>
      <c r="AQ1014" s="101"/>
      <c r="AR1014" s="100"/>
      <c r="AS1014" s="100"/>
      <c r="AT1014" s="100"/>
      <c r="AU1014" s="100"/>
      <c r="AV1014" s="100"/>
      <c r="AW1014" s="100"/>
      <c r="AX1014" s="100"/>
      <c r="AY1014" s="100"/>
      <c r="AZ1014" s="100"/>
      <c r="BA1014" s="100"/>
      <c r="BB1014" s="100"/>
      <c r="BC1014" s="100"/>
    </row>
    <row r="1015" spans="17:55" x14ac:dyDescent="0.35">
      <c r="Q1015" s="100"/>
      <c r="R1015" s="100"/>
      <c r="S1015" s="100"/>
      <c r="T1015" s="100"/>
      <c r="U1015" s="100"/>
      <c r="V1015" s="100"/>
      <c r="W1015" s="100"/>
      <c r="X1015" s="100"/>
      <c r="Y1015" s="100"/>
      <c r="Z1015" s="100"/>
      <c r="AA1015" s="100"/>
      <c r="AB1015" s="100"/>
      <c r="AC1015" s="100"/>
      <c r="AD1015" s="100"/>
      <c r="AE1015" s="100"/>
      <c r="AF1015" s="101"/>
      <c r="AG1015" s="101"/>
      <c r="AH1015" s="101"/>
      <c r="AI1015" s="101"/>
      <c r="AJ1015" s="101"/>
      <c r="AK1015" s="101"/>
      <c r="AL1015" s="101"/>
      <c r="AM1015" s="101"/>
      <c r="AN1015" s="101"/>
      <c r="AO1015" s="101"/>
      <c r="AP1015" s="101"/>
      <c r="AQ1015" s="101"/>
      <c r="AR1015" s="100"/>
      <c r="AS1015" s="100"/>
      <c r="AT1015" s="100"/>
      <c r="AU1015" s="100"/>
      <c r="AV1015" s="100"/>
      <c r="AW1015" s="100"/>
      <c r="AX1015" s="100"/>
      <c r="AY1015" s="100"/>
      <c r="AZ1015" s="100"/>
      <c r="BA1015" s="100"/>
      <c r="BB1015" s="100"/>
      <c r="BC1015" s="100"/>
    </row>
    <row r="1016" spans="17:55" x14ac:dyDescent="0.35">
      <c r="Q1016" s="100"/>
      <c r="R1016" s="100"/>
      <c r="S1016" s="100"/>
      <c r="T1016" s="100"/>
      <c r="U1016" s="100"/>
      <c r="V1016" s="100"/>
      <c r="W1016" s="100"/>
      <c r="X1016" s="100"/>
      <c r="Y1016" s="100"/>
      <c r="Z1016" s="100"/>
      <c r="AA1016" s="100"/>
      <c r="AB1016" s="100"/>
      <c r="AC1016" s="100"/>
      <c r="AD1016" s="100"/>
      <c r="AE1016" s="100"/>
      <c r="AF1016" s="101"/>
      <c r="AG1016" s="101"/>
      <c r="AH1016" s="101"/>
      <c r="AI1016" s="101"/>
      <c r="AJ1016" s="101"/>
      <c r="AK1016" s="101"/>
      <c r="AL1016" s="101"/>
      <c r="AM1016" s="101"/>
      <c r="AN1016" s="101"/>
      <c r="AO1016" s="101"/>
      <c r="AP1016" s="101"/>
      <c r="AQ1016" s="101"/>
      <c r="AR1016" s="100"/>
      <c r="AS1016" s="100"/>
      <c r="AT1016" s="100"/>
      <c r="AU1016" s="100"/>
      <c r="AV1016" s="100"/>
      <c r="AW1016" s="100"/>
      <c r="AX1016" s="100"/>
      <c r="AY1016" s="100"/>
      <c r="AZ1016" s="100"/>
      <c r="BA1016" s="100"/>
      <c r="BB1016" s="100"/>
      <c r="BC1016" s="100"/>
    </row>
    <row r="1017" spans="17:55" x14ac:dyDescent="0.35">
      <c r="Q1017" s="100"/>
      <c r="R1017" s="100"/>
      <c r="S1017" s="100"/>
      <c r="T1017" s="100"/>
      <c r="U1017" s="100"/>
      <c r="V1017" s="100"/>
      <c r="W1017" s="100"/>
      <c r="X1017" s="100"/>
      <c r="Y1017" s="100"/>
      <c r="Z1017" s="100"/>
      <c r="AA1017" s="100"/>
      <c r="AB1017" s="100"/>
      <c r="AC1017" s="100"/>
      <c r="AD1017" s="100"/>
      <c r="AE1017" s="100"/>
      <c r="AF1017" s="101"/>
      <c r="AG1017" s="101"/>
      <c r="AH1017" s="101"/>
      <c r="AI1017" s="101"/>
      <c r="AJ1017" s="101"/>
      <c r="AK1017" s="101"/>
      <c r="AL1017" s="101"/>
      <c r="AM1017" s="101"/>
      <c r="AN1017" s="101"/>
      <c r="AO1017" s="101"/>
      <c r="AP1017" s="101"/>
      <c r="AQ1017" s="101"/>
      <c r="AR1017" s="100"/>
      <c r="AS1017" s="100"/>
      <c r="AT1017" s="100"/>
      <c r="AU1017" s="100"/>
      <c r="AV1017" s="100"/>
      <c r="AW1017" s="100"/>
      <c r="AX1017" s="100"/>
      <c r="AY1017" s="100"/>
      <c r="AZ1017" s="100"/>
      <c r="BA1017" s="100"/>
      <c r="BB1017" s="100"/>
      <c r="BC1017" s="100"/>
    </row>
    <row r="1018" spans="17:55" x14ac:dyDescent="0.35">
      <c r="Q1018" s="100"/>
      <c r="R1018" s="100"/>
      <c r="S1018" s="100"/>
      <c r="T1018" s="100"/>
      <c r="U1018" s="100"/>
      <c r="V1018" s="100"/>
      <c r="W1018" s="100"/>
      <c r="X1018" s="100"/>
      <c r="Y1018" s="100"/>
      <c r="Z1018" s="100"/>
      <c r="AA1018" s="100"/>
      <c r="AB1018" s="100"/>
      <c r="AC1018" s="100"/>
      <c r="AD1018" s="100"/>
      <c r="AE1018" s="100"/>
      <c r="AF1018" s="101"/>
      <c r="AG1018" s="101"/>
      <c r="AH1018" s="101"/>
      <c r="AI1018" s="101"/>
      <c r="AJ1018" s="101"/>
      <c r="AK1018" s="101"/>
      <c r="AL1018" s="101"/>
      <c r="AM1018" s="101"/>
      <c r="AN1018" s="101"/>
      <c r="AO1018" s="101"/>
      <c r="AP1018" s="101"/>
      <c r="AQ1018" s="101"/>
      <c r="AR1018" s="100"/>
      <c r="AS1018" s="100"/>
      <c r="AT1018" s="100"/>
      <c r="AU1018" s="100"/>
      <c r="AV1018" s="100"/>
      <c r="AW1018" s="100"/>
      <c r="AX1018" s="100"/>
      <c r="AY1018" s="100"/>
      <c r="AZ1018" s="100"/>
      <c r="BA1018" s="100"/>
      <c r="BB1018" s="100"/>
      <c r="BC1018" s="100"/>
    </row>
    <row r="1019" spans="17:55" x14ac:dyDescent="0.35">
      <c r="Q1019" s="100"/>
      <c r="R1019" s="100"/>
      <c r="S1019" s="100"/>
      <c r="T1019" s="100"/>
      <c r="U1019" s="100"/>
      <c r="V1019" s="100"/>
      <c r="W1019" s="100"/>
      <c r="X1019" s="100"/>
      <c r="Y1019" s="100"/>
      <c r="Z1019" s="100"/>
      <c r="AA1019" s="100"/>
      <c r="AB1019" s="100"/>
      <c r="AC1019" s="100"/>
      <c r="AD1019" s="100"/>
      <c r="AE1019" s="100"/>
      <c r="AF1019" s="101"/>
      <c r="AG1019" s="101"/>
      <c r="AH1019" s="101"/>
      <c r="AI1019" s="101"/>
      <c r="AJ1019" s="101"/>
      <c r="AK1019" s="101"/>
      <c r="AL1019" s="101"/>
      <c r="AM1019" s="101"/>
      <c r="AN1019" s="101"/>
      <c r="AO1019" s="101"/>
      <c r="AP1019" s="101"/>
      <c r="AQ1019" s="101"/>
      <c r="AR1019" s="100"/>
      <c r="AS1019" s="100"/>
      <c r="AT1019" s="100"/>
      <c r="AU1019" s="100"/>
      <c r="AV1019" s="100"/>
      <c r="AW1019" s="100"/>
      <c r="AX1019" s="100"/>
      <c r="AY1019" s="100"/>
      <c r="AZ1019" s="100"/>
      <c r="BA1019" s="100"/>
      <c r="BB1019" s="100"/>
      <c r="BC1019" s="100"/>
    </row>
    <row r="1020" spans="17:55" x14ac:dyDescent="0.35">
      <c r="Q1020" s="100"/>
      <c r="R1020" s="100"/>
      <c r="S1020" s="100"/>
      <c r="T1020" s="100"/>
      <c r="U1020" s="100"/>
      <c r="V1020" s="100"/>
      <c r="W1020" s="100"/>
      <c r="X1020" s="100"/>
      <c r="Y1020" s="100"/>
      <c r="Z1020" s="100"/>
      <c r="AA1020" s="100"/>
      <c r="AB1020" s="100"/>
      <c r="AC1020" s="100"/>
      <c r="AD1020" s="100"/>
      <c r="AE1020" s="100"/>
      <c r="AF1020" s="101"/>
      <c r="AG1020" s="101"/>
      <c r="AH1020" s="101"/>
      <c r="AI1020" s="101"/>
      <c r="AJ1020" s="101"/>
      <c r="AK1020" s="101"/>
      <c r="AL1020" s="101"/>
      <c r="AM1020" s="101"/>
      <c r="AN1020" s="101"/>
      <c r="AO1020" s="101"/>
      <c r="AP1020" s="101"/>
      <c r="AQ1020" s="101"/>
      <c r="AR1020" s="100"/>
      <c r="AS1020" s="100"/>
      <c r="AT1020" s="100"/>
      <c r="AU1020" s="100"/>
      <c r="AV1020" s="100"/>
      <c r="AW1020" s="100"/>
      <c r="AX1020" s="100"/>
      <c r="AY1020" s="100"/>
      <c r="AZ1020" s="100"/>
      <c r="BA1020" s="100"/>
      <c r="BB1020" s="100"/>
      <c r="BC1020" s="100"/>
    </row>
    <row r="1021" spans="17:55" x14ac:dyDescent="0.35">
      <c r="Q1021" s="100"/>
      <c r="R1021" s="100"/>
      <c r="S1021" s="100"/>
      <c r="T1021" s="100"/>
      <c r="U1021" s="100"/>
      <c r="V1021" s="100"/>
      <c r="W1021" s="100"/>
      <c r="X1021" s="100"/>
      <c r="Y1021" s="100"/>
      <c r="Z1021" s="100"/>
      <c r="AA1021" s="100"/>
      <c r="AB1021" s="100"/>
      <c r="AC1021" s="100"/>
      <c r="AD1021" s="100"/>
      <c r="AE1021" s="100"/>
      <c r="AF1021" s="101"/>
      <c r="AG1021" s="101"/>
      <c r="AH1021" s="101"/>
      <c r="AI1021" s="101"/>
      <c r="AJ1021" s="101"/>
      <c r="AK1021" s="101"/>
      <c r="AL1021" s="101"/>
      <c r="AM1021" s="101"/>
      <c r="AN1021" s="101"/>
      <c r="AO1021" s="101"/>
      <c r="AP1021" s="101"/>
      <c r="AQ1021" s="101"/>
      <c r="AR1021" s="100"/>
      <c r="AS1021" s="100"/>
      <c r="AT1021" s="100"/>
      <c r="AU1021" s="100"/>
      <c r="AV1021" s="100"/>
      <c r="AW1021" s="100"/>
      <c r="AX1021" s="100"/>
      <c r="AY1021" s="100"/>
      <c r="AZ1021" s="100"/>
      <c r="BA1021" s="100"/>
      <c r="BB1021" s="100"/>
      <c r="BC1021" s="100"/>
    </row>
    <row r="1022" spans="17:55" x14ac:dyDescent="0.35">
      <c r="Q1022" s="100"/>
      <c r="R1022" s="100"/>
      <c r="S1022" s="100"/>
      <c r="T1022" s="100"/>
      <c r="U1022" s="100"/>
      <c r="V1022" s="100"/>
      <c r="W1022" s="100"/>
      <c r="X1022" s="100"/>
      <c r="Y1022" s="100"/>
      <c r="Z1022" s="100"/>
      <c r="AA1022" s="100"/>
      <c r="AB1022" s="100"/>
      <c r="AC1022" s="100"/>
      <c r="AD1022" s="100"/>
      <c r="AE1022" s="100"/>
      <c r="AF1022" s="101"/>
      <c r="AG1022" s="101"/>
      <c r="AH1022" s="101"/>
      <c r="AI1022" s="101"/>
      <c r="AJ1022" s="101"/>
      <c r="AK1022" s="101"/>
      <c r="AL1022" s="101"/>
      <c r="AM1022" s="101"/>
      <c r="AN1022" s="101"/>
      <c r="AO1022" s="101"/>
      <c r="AP1022" s="101"/>
      <c r="AQ1022" s="101"/>
      <c r="AR1022" s="100"/>
      <c r="AS1022" s="100"/>
      <c r="AT1022" s="100"/>
      <c r="AU1022" s="100"/>
      <c r="AV1022" s="100"/>
      <c r="AW1022" s="100"/>
      <c r="AX1022" s="100"/>
      <c r="AY1022" s="100"/>
      <c r="AZ1022" s="100"/>
      <c r="BA1022" s="100"/>
      <c r="BB1022" s="100"/>
      <c r="BC1022" s="100"/>
    </row>
    <row r="1023" spans="17:55" x14ac:dyDescent="0.35">
      <c r="Q1023" s="100"/>
      <c r="R1023" s="100"/>
      <c r="S1023" s="100"/>
      <c r="T1023" s="100"/>
      <c r="U1023" s="100"/>
      <c r="V1023" s="100"/>
      <c r="W1023" s="100"/>
      <c r="X1023" s="100"/>
      <c r="Y1023" s="100"/>
      <c r="Z1023" s="100"/>
      <c r="AA1023" s="100"/>
      <c r="AB1023" s="100"/>
      <c r="AC1023" s="100"/>
      <c r="AD1023" s="100"/>
      <c r="AE1023" s="100"/>
      <c r="AF1023" s="101"/>
      <c r="AG1023" s="101"/>
      <c r="AH1023" s="101"/>
      <c r="AI1023" s="101"/>
      <c r="AJ1023" s="101"/>
      <c r="AK1023" s="101"/>
      <c r="AL1023" s="101"/>
      <c r="AM1023" s="101"/>
      <c r="AN1023" s="101"/>
      <c r="AO1023" s="101"/>
      <c r="AP1023" s="101"/>
      <c r="AQ1023" s="101"/>
      <c r="AR1023" s="100"/>
      <c r="AS1023" s="100"/>
      <c r="AT1023" s="100"/>
      <c r="AU1023" s="100"/>
      <c r="AV1023" s="100"/>
      <c r="AW1023" s="100"/>
      <c r="AX1023" s="100"/>
      <c r="AY1023" s="100"/>
      <c r="AZ1023" s="100"/>
      <c r="BA1023" s="100"/>
      <c r="BB1023" s="100"/>
      <c r="BC1023" s="100"/>
    </row>
    <row r="1024" spans="17:55" x14ac:dyDescent="0.35">
      <c r="Q1024" s="100"/>
      <c r="R1024" s="100"/>
      <c r="S1024" s="100"/>
      <c r="T1024" s="100"/>
      <c r="U1024" s="100"/>
      <c r="V1024" s="100"/>
      <c r="W1024" s="100"/>
      <c r="X1024" s="100"/>
      <c r="Y1024" s="100"/>
      <c r="Z1024" s="100"/>
      <c r="AA1024" s="100"/>
      <c r="AB1024" s="100"/>
      <c r="AC1024" s="100"/>
      <c r="AD1024" s="100"/>
      <c r="AE1024" s="100"/>
      <c r="AF1024" s="101"/>
      <c r="AG1024" s="101"/>
      <c r="AH1024" s="101"/>
      <c r="AI1024" s="101"/>
      <c r="AJ1024" s="101"/>
      <c r="AK1024" s="101"/>
      <c r="AL1024" s="101"/>
      <c r="AM1024" s="101"/>
      <c r="AN1024" s="101"/>
      <c r="AO1024" s="101"/>
      <c r="AP1024" s="101"/>
      <c r="AQ1024" s="101"/>
      <c r="AR1024" s="100"/>
      <c r="AS1024" s="100"/>
      <c r="AT1024" s="100"/>
      <c r="AU1024" s="100"/>
      <c r="AV1024" s="100"/>
      <c r="AW1024" s="100"/>
      <c r="AX1024" s="100"/>
      <c r="AY1024" s="100"/>
      <c r="AZ1024" s="100"/>
      <c r="BA1024" s="100"/>
      <c r="BB1024" s="100"/>
      <c r="BC1024" s="100"/>
    </row>
    <row r="1025" spans="17:55" x14ac:dyDescent="0.35">
      <c r="Q1025" s="100"/>
      <c r="R1025" s="100"/>
      <c r="S1025" s="100"/>
      <c r="T1025" s="100"/>
      <c r="U1025" s="100"/>
      <c r="V1025" s="100"/>
      <c r="W1025" s="100"/>
      <c r="X1025" s="100"/>
      <c r="Y1025" s="100"/>
      <c r="Z1025" s="100"/>
      <c r="AA1025" s="100"/>
      <c r="AB1025" s="100"/>
      <c r="AC1025" s="100"/>
      <c r="AD1025" s="100"/>
      <c r="AE1025" s="100"/>
      <c r="AF1025" s="101"/>
      <c r="AG1025" s="101"/>
      <c r="AH1025" s="101"/>
      <c r="AI1025" s="101"/>
      <c r="AJ1025" s="101"/>
      <c r="AK1025" s="101"/>
      <c r="AL1025" s="101"/>
      <c r="AM1025" s="101"/>
      <c r="AN1025" s="101"/>
      <c r="AO1025" s="101"/>
      <c r="AP1025" s="101"/>
      <c r="AQ1025" s="101"/>
      <c r="AR1025" s="100"/>
      <c r="AS1025" s="100"/>
      <c r="AT1025" s="100"/>
      <c r="AU1025" s="100"/>
      <c r="AV1025" s="100"/>
      <c r="AW1025" s="100"/>
      <c r="AX1025" s="100"/>
      <c r="AY1025" s="100"/>
      <c r="AZ1025" s="100"/>
      <c r="BA1025" s="100"/>
      <c r="BB1025" s="100"/>
      <c r="BC1025" s="100"/>
    </row>
    <row r="1026" spans="17:55" x14ac:dyDescent="0.35">
      <c r="Q1026" s="100"/>
      <c r="R1026" s="100"/>
      <c r="S1026" s="100"/>
      <c r="T1026" s="100"/>
      <c r="U1026" s="100"/>
      <c r="V1026" s="100"/>
      <c r="W1026" s="100"/>
      <c r="X1026" s="100"/>
      <c r="Y1026" s="100"/>
      <c r="Z1026" s="100"/>
      <c r="AA1026" s="100"/>
      <c r="AB1026" s="100"/>
      <c r="AC1026" s="100"/>
      <c r="AD1026" s="100"/>
      <c r="AE1026" s="100"/>
      <c r="AF1026" s="101"/>
      <c r="AG1026" s="101"/>
      <c r="AH1026" s="101"/>
      <c r="AI1026" s="101"/>
      <c r="AJ1026" s="101"/>
      <c r="AK1026" s="101"/>
      <c r="AL1026" s="101"/>
      <c r="AM1026" s="101"/>
      <c r="AN1026" s="101"/>
      <c r="AO1026" s="101"/>
      <c r="AP1026" s="101"/>
      <c r="AQ1026" s="101"/>
      <c r="AR1026" s="100"/>
      <c r="AS1026" s="100"/>
      <c r="AT1026" s="100"/>
      <c r="AU1026" s="100"/>
      <c r="AV1026" s="100"/>
      <c r="AW1026" s="100"/>
      <c r="AX1026" s="100"/>
      <c r="AY1026" s="100"/>
      <c r="AZ1026" s="100"/>
      <c r="BA1026" s="100"/>
      <c r="BB1026" s="100"/>
      <c r="BC1026" s="100"/>
    </row>
    <row r="1027" spans="17:55" x14ac:dyDescent="0.35">
      <c r="Q1027" s="100"/>
      <c r="R1027" s="100"/>
      <c r="S1027" s="100"/>
      <c r="T1027" s="100"/>
      <c r="U1027" s="100"/>
      <c r="V1027" s="100"/>
      <c r="W1027" s="100"/>
      <c r="X1027" s="100"/>
      <c r="Y1027" s="100"/>
      <c r="Z1027" s="100"/>
      <c r="AA1027" s="100"/>
      <c r="AB1027" s="100"/>
      <c r="AC1027" s="100"/>
      <c r="AD1027" s="100"/>
      <c r="AE1027" s="100"/>
      <c r="AF1027" s="101"/>
      <c r="AG1027" s="101"/>
      <c r="AH1027" s="101"/>
      <c r="AI1027" s="101"/>
      <c r="AJ1027" s="101"/>
      <c r="AK1027" s="101"/>
      <c r="AL1027" s="101"/>
      <c r="AM1027" s="101"/>
      <c r="AN1027" s="101"/>
      <c r="AO1027" s="101"/>
      <c r="AP1027" s="101"/>
      <c r="AQ1027" s="101"/>
      <c r="AR1027" s="100"/>
      <c r="AS1027" s="100"/>
      <c r="AT1027" s="100"/>
      <c r="AU1027" s="100"/>
      <c r="AV1027" s="100"/>
      <c r="AW1027" s="100"/>
      <c r="AX1027" s="100"/>
      <c r="AY1027" s="100"/>
      <c r="AZ1027" s="100"/>
      <c r="BA1027" s="100"/>
      <c r="BB1027" s="100"/>
      <c r="BC1027" s="100"/>
    </row>
    <row r="1028" spans="17:55" x14ac:dyDescent="0.35">
      <c r="Q1028" s="100"/>
      <c r="R1028" s="100"/>
      <c r="S1028" s="100"/>
      <c r="T1028" s="100"/>
      <c r="U1028" s="100"/>
      <c r="V1028" s="100"/>
      <c r="W1028" s="100"/>
      <c r="X1028" s="100"/>
      <c r="Y1028" s="100"/>
      <c r="Z1028" s="100"/>
      <c r="AA1028" s="100"/>
      <c r="AB1028" s="100"/>
      <c r="AC1028" s="100"/>
      <c r="AD1028" s="100"/>
      <c r="AE1028" s="100"/>
      <c r="AF1028" s="101"/>
      <c r="AG1028" s="101"/>
      <c r="AH1028" s="101"/>
      <c r="AI1028" s="101"/>
      <c r="AJ1028" s="101"/>
      <c r="AK1028" s="101"/>
      <c r="AL1028" s="101"/>
      <c r="AM1028" s="101"/>
      <c r="AN1028" s="101"/>
      <c r="AO1028" s="101"/>
      <c r="AP1028" s="101"/>
      <c r="AQ1028" s="101"/>
      <c r="AR1028" s="100"/>
      <c r="AS1028" s="100"/>
      <c r="AT1028" s="100"/>
      <c r="AU1028" s="100"/>
      <c r="AV1028" s="100"/>
      <c r="AW1028" s="100"/>
      <c r="AX1028" s="100"/>
      <c r="AY1028" s="100"/>
      <c r="AZ1028" s="100"/>
      <c r="BA1028" s="100"/>
      <c r="BB1028" s="100"/>
      <c r="BC1028" s="100"/>
    </row>
    <row r="1029" spans="17:55" x14ac:dyDescent="0.35">
      <c r="Q1029" s="100"/>
      <c r="R1029" s="100"/>
      <c r="S1029" s="100"/>
      <c r="T1029" s="100"/>
      <c r="U1029" s="100"/>
      <c r="V1029" s="100"/>
      <c r="W1029" s="100"/>
      <c r="X1029" s="100"/>
      <c r="Y1029" s="100"/>
      <c r="Z1029" s="100"/>
      <c r="AA1029" s="100"/>
      <c r="AB1029" s="100"/>
      <c r="AC1029" s="100"/>
      <c r="AD1029" s="100"/>
      <c r="AE1029" s="100"/>
      <c r="AF1029" s="101"/>
      <c r="AG1029" s="101"/>
      <c r="AH1029" s="101"/>
      <c r="AI1029" s="101"/>
      <c r="AJ1029" s="101"/>
      <c r="AK1029" s="101"/>
      <c r="AL1029" s="101"/>
      <c r="AM1029" s="101"/>
      <c r="AN1029" s="101"/>
      <c r="AO1029" s="101"/>
      <c r="AP1029" s="101"/>
      <c r="AQ1029" s="101"/>
      <c r="AR1029" s="100"/>
      <c r="AS1029" s="100"/>
      <c r="AT1029" s="100"/>
      <c r="AU1029" s="100"/>
      <c r="AV1029" s="100"/>
      <c r="AW1029" s="100"/>
      <c r="AX1029" s="100"/>
      <c r="AY1029" s="100"/>
      <c r="AZ1029" s="100"/>
      <c r="BA1029" s="100"/>
      <c r="BB1029" s="100"/>
      <c r="BC1029" s="100"/>
    </row>
    <row r="1030" spans="17:55" x14ac:dyDescent="0.35">
      <c r="Q1030" s="100"/>
      <c r="R1030" s="100"/>
      <c r="S1030" s="100"/>
      <c r="T1030" s="100"/>
      <c r="U1030" s="100"/>
      <c r="V1030" s="100"/>
      <c r="W1030" s="100"/>
      <c r="X1030" s="100"/>
      <c r="Y1030" s="100"/>
      <c r="Z1030" s="100"/>
      <c r="AA1030" s="100"/>
      <c r="AB1030" s="100"/>
      <c r="AC1030" s="100"/>
      <c r="AD1030" s="100"/>
      <c r="AE1030" s="100"/>
      <c r="AF1030" s="101"/>
      <c r="AG1030" s="101"/>
      <c r="AH1030" s="101"/>
      <c r="AI1030" s="101"/>
      <c r="AJ1030" s="101"/>
      <c r="AK1030" s="101"/>
      <c r="AL1030" s="101"/>
      <c r="AM1030" s="101"/>
      <c r="AN1030" s="101"/>
      <c r="AO1030" s="101"/>
      <c r="AP1030" s="101"/>
      <c r="AQ1030" s="101"/>
      <c r="AR1030" s="100"/>
      <c r="AS1030" s="100"/>
      <c r="AT1030" s="100"/>
      <c r="AU1030" s="100"/>
      <c r="AV1030" s="100"/>
      <c r="AW1030" s="100"/>
      <c r="AX1030" s="100"/>
      <c r="AY1030" s="100"/>
      <c r="AZ1030" s="100"/>
      <c r="BA1030" s="100"/>
      <c r="BB1030" s="100"/>
      <c r="BC1030" s="100"/>
    </row>
    <row r="1031" spans="17:55" x14ac:dyDescent="0.35">
      <c r="Q1031" s="100"/>
      <c r="R1031" s="100"/>
      <c r="S1031" s="100"/>
      <c r="T1031" s="100"/>
      <c r="U1031" s="100"/>
      <c r="V1031" s="100"/>
      <c r="W1031" s="100"/>
      <c r="X1031" s="100"/>
      <c r="Y1031" s="100"/>
      <c r="Z1031" s="100"/>
      <c r="AA1031" s="100"/>
      <c r="AB1031" s="100"/>
      <c r="AC1031" s="100"/>
      <c r="AD1031" s="100"/>
      <c r="AE1031" s="100"/>
      <c r="AF1031" s="101"/>
      <c r="AG1031" s="101"/>
      <c r="AH1031" s="101"/>
      <c r="AI1031" s="101"/>
      <c r="AJ1031" s="101"/>
      <c r="AK1031" s="101"/>
      <c r="AL1031" s="101"/>
      <c r="AM1031" s="101"/>
      <c r="AN1031" s="101"/>
      <c r="AO1031" s="101"/>
      <c r="AP1031" s="101"/>
      <c r="AQ1031" s="101"/>
      <c r="AR1031" s="100"/>
      <c r="AS1031" s="100"/>
      <c r="AT1031" s="100"/>
      <c r="AU1031" s="100"/>
      <c r="AV1031" s="100"/>
      <c r="AW1031" s="100"/>
      <c r="AX1031" s="100"/>
      <c r="AY1031" s="100"/>
      <c r="AZ1031" s="100"/>
      <c r="BA1031" s="100"/>
      <c r="BB1031" s="100"/>
      <c r="BC1031" s="100"/>
    </row>
    <row r="1032" spans="17:55" x14ac:dyDescent="0.35">
      <c r="Q1032" s="100"/>
      <c r="R1032" s="100"/>
      <c r="S1032" s="100"/>
      <c r="T1032" s="100"/>
      <c r="U1032" s="100"/>
      <c r="V1032" s="100"/>
      <c r="W1032" s="100"/>
      <c r="X1032" s="100"/>
      <c r="Y1032" s="100"/>
      <c r="Z1032" s="100"/>
      <c r="AA1032" s="100"/>
      <c r="AB1032" s="100"/>
      <c r="AC1032" s="100"/>
      <c r="AD1032" s="100"/>
      <c r="AE1032" s="100"/>
      <c r="AF1032" s="101"/>
      <c r="AG1032" s="101"/>
      <c r="AH1032" s="101"/>
      <c r="AI1032" s="101"/>
      <c r="AJ1032" s="101"/>
      <c r="AK1032" s="101"/>
      <c r="AL1032" s="101"/>
      <c r="AM1032" s="101"/>
      <c r="AN1032" s="101"/>
      <c r="AO1032" s="101"/>
      <c r="AP1032" s="101"/>
      <c r="AQ1032" s="101"/>
      <c r="AR1032" s="100"/>
      <c r="AS1032" s="100"/>
      <c r="AT1032" s="100"/>
      <c r="AU1032" s="100"/>
      <c r="AV1032" s="100"/>
      <c r="AW1032" s="100"/>
      <c r="AX1032" s="100"/>
      <c r="AY1032" s="100"/>
      <c r="AZ1032" s="100"/>
      <c r="BA1032" s="100"/>
      <c r="BB1032" s="100"/>
      <c r="BC1032" s="100"/>
    </row>
    <row r="1033" spans="17:55" x14ac:dyDescent="0.35">
      <c r="Q1033" s="100"/>
      <c r="R1033" s="100"/>
      <c r="S1033" s="100"/>
      <c r="T1033" s="100"/>
      <c r="U1033" s="100"/>
      <c r="V1033" s="100"/>
      <c r="W1033" s="100"/>
      <c r="X1033" s="100"/>
      <c r="Y1033" s="100"/>
      <c r="Z1033" s="100"/>
      <c r="AA1033" s="100"/>
      <c r="AB1033" s="100"/>
      <c r="AC1033" s="100"/>
      <c r="AD1033" s="100"/>
      <c r="AE1033" s="100"/>
      <c r="AF1033" s="101"/>
      <c r="AG1033" s="101"/>
      <c r="AH1033" s="101"/>
      <c r="AI1033" s="101"/>
      <c r="AJ1033" s="101"/>
      <c r="AK1033" s="101"/>
      <c r="AL1033" s="101"/>
      <c r="AM1033" s="101"/>
      <c r="AN1033" s="101"/>
      <c r="AO1033" s="101"/>
      <c r="AP1033" s="101"/>
      <c r="AQ1033" s="101"/>
      <c r="AR1033" s="100"/>
      <c r="AS1033" s="100"/>
      <c r="AT1033" s="100"/>
      <c r="AU1033" s="100"/>
      <c r="AV1033" s="100"/>
      <c r="AW1033" s="100"/>
      <c r="AX1033" s="100"/>
      <c r="AY1033" s="100"/>
      <c r="AZ1033" s="100"/>
      <c r="BA1033" s="100"/>
      <c r="BB1033" s="100"/>
      <c r="BC1033" s="100"/>
    </row>
    <row r="1034" spans="17:55" x14ac:dyDescent="0.35">
      <c r="Q1034" s="100"/>
      <c r="R1034" s="100"/>
      <c r="S1034" s="100"/>
      <c r="T1034" s="100"/>
      <c r="U1034" s="100"/>
      <c r="V1034" s="100"/>
      <c r="W1034" s="100"/>
      <c r="X1034" s="100"/>
      <c r="Y1034" s="100"/>
      <c r="Z1034" s="100"/>
      <c r="AA1034" s="100"/>
      <c r="AB1034" s="100"/>
      <c r="AC1034" s="100"/>
      <c r="AD1034" s="100"/>
      <c r="AE1034" s="100"/>
      <c r="AF1034" s="101"/>
      <c r="AG1034" s="101"/>
      <c r="AH1034" s="101"/>
      <c r="AI1034" s="101"/>
      <c r="AJ1034" s="101"/>
      <c r="AK1034" s="101"/>
      <c r="AL1034" s="101"/>
      <c r="AM1034" s="101"/>
      <c r="AN1034" s="101"/>
      <c r="AO1034" s="101"/>
      <c r="AP1034" s="101"/>
      <c r="AQ1034" s="101"/>
      <c r="AR1034" s="100"/>
      <c r="AS1034" s="100"/>
      <c r="AT1034" s="100"/>
      <c r="AU1034" s="100"/>
      <c r="AV1034" s="100"/>
      <c r="AW1034" s="100"/>
      <c r="AX1034" s="100"/>
      <c r="AY1034" s="100"/>
      <c r="AZ1034" s="100"/>
      <c r="BA1034" s="100"/>
      <c r="BB1034" s="100"/>
      <c r="BC1034" s="100"/>
    </row>
    <row r="1035" spans="17:55" x14ac:dyDescent="0.35">
      <c r="Q1035" s="100"/>
      <c r="R1035" s="100"/>
      <c r="S1035" s="100"/>
      <c r="T1035" s="100"/>
      <c r="U1035" s="100"/>
      <c r="V1035" s="100"/>
      <c r="W1035" s="100"/>
      <c r="X1035" s="100"/>
      <c r="Y1035" s="100"/>
      <c r="Z1035" s="100"/>
      <c r="AA1035" s="100"/>
      <c r="AB1035" s="100"/>
      <c r="AC1035" s="100"/>
      <c r="AD1035" s="100"/>
      <c r="AE1035" s="100"/>
      <c r="AF1035" s="101"/>
      <c r="AG1035" s="101"/>
      <c r="AH1035" s="101"/>
      <c r="AI1035" s="101"/>
      <c r="AJ1035" s="101"/>
      <c r="AK1035" s="101"/>
      <c r="AL1035" s="101"/>
      <c r="AM1035" s="101"/>
      <c r="AN1035" s="101"/>
      <c r="AO1035" s="101"/>
      <c r="AP1035" s="101"/>
      <c r="AQ1035" s="101"/>
      <c r="AR1035" s="100"/>
      <c r="AS1035" s="100"/>
      <c r="AT1035" s="100"/>
      <c r="AU1035" s="100"/>
      <c r="AV1035" s="100"/>
      <c r="AW1035" s="100"/>
      <c r="AX1035" s="100"/>
      <c r="AY1035" s="100"/>
      <c r="AZ1035" s="100"/>
      <c r="BA1035" s="100"/>
      <c r="BB1035" s="100"/>
      <c r="BC1035" s="100"/>
    </row>
    <row r="1036" spans="17:55" x14ac:dyDescent="0.35">
      <c r="Q1036" s="100"/>
      <c r="R1036" s="100"/>
      <c r="S1036" s="100"/>
      <c r="T1036" s="100"/>
      <c r="U1036" s="100"/>
      <c r="V1036" s="100"/>
      <c r="W1036" s="100"/>
      <c r="X1036" s="100"/>
      <c r="Y1036" s="100"/>
      <c r="Z1036" s="100"/>
      <c r="AA1036" s="100"/>
      <c r="AB1036" s="100"/>
      <c r="AC1036" s="100"/>
      <c r="AD1036" s="100"/>
      <c r="AE1036" s="100"/>
      <c r="AF1036" s="101"/>
      <c r="AG1036" s="101"/>
      <c r="AH1036" s="101"/>
      <c r="AI1036" s="101"/>
      <c r="AJ1036" s="101"/>
      <c r="AK1036" s="101"/>
      <c r="AL1036" s="101"/>
      <c r="AM1036" s="101"/>
      <c r="AN1036" s="101"/>
      <c r="AO1036" s="101"/>
      <c r="AP1036" s="101"/>
      <c r="AQ1036" s="101"/>
      <c r="AR1036" s="100"/>
      <c r="AS1036" s="100"/>
      <c r="AT1036" s="100"/>
      <c r="AU1036" s="100"/>
      <c r="AV1036" s="100"/>
      <c r="AW1036" s="100"/>
      <c r="AX1036" s="100"/>
      <c r="AY1036" s="100"/>
      <c r="AZ1036" s="100"/>
      <c r="BA1036" s="100"/>
      <c r="BB1036" s="100"/>
      <c r="BC1036" s="100"/>
    </row>
    <row r="1037" spans="17:55" x14ac:dyDescent="0.35">
      <c r="Q1037" s="100"/>
      <c r="R1037" s="100"/>
      <c r="S1037" s="100"/>
      <c r="T1037" s="100"/>
      <c r="U1037" s="100"/>
      <c r="V1037" s="100"/>
      <c r="W1037" s="100"/>
      <c r="X1037" s="100"/>
      <c r="Y1037" s="100"/>
      <c r="Z1037" s="100"/>
      <c r="AA1037" s="100"/>
      <c r="AB1037" s="100"/>
      <c r="AC1037" s="100"/>
      <c r="AD1037" s="100"/>
      <c r="AE1037" s="100"/>
      <c r="AF1037" s="101"/>
      <c r="AG1037" s="101"/>
      <c r="AH1037" s="101"/>
      <c r="AI1037" s="101"/>
      <c r="AJ1037" s="101"/>
      <c r="AK1037" s="101"/>
      <c r="AL1037" s="101"/>
      <c r="AM1037" s="101"/>
      <c r="AN1037" s="101"/>
      <c r="AO1037" s="101"/>
      <c r="AP1037" s="101"/>
      <c r="AQ1037" s="101"/>
      <c r="AR1037" s="100"/>
      <c r="AS1037" s="100"/>
      <c r="AT1037" s="100"/>
      <c r="AU1037" s="100"/>
      <c r="AV1037" s="100"/>
      <c r="AW1037" s="100"/>
      <c r="AX1037" s="100"/>
      <c r="AY1037" s="100"/>
      <c r="AZ1037" s="100"/>
      <c r="BA1037" s="100"/>
      <c r="BB1037" s="100"/>
      <c r="BC1037" s="100"/>
    </row>
    <row r="1038" spans="17:55" x14ac:dyDescent="0.35">
      <c r="Q1038" s="100"/>
      <c r="R1038" s="100"/>
      <c r="S1038" s="100"/>
      <c r="T1038" s="100"/>
      <c r="U1038" s="100"/>
      <c r="V1038" s="100"/>
      <c r="W1038" s="100"/>
      <c r="X1038" s="100"/>
      <c r="Y1038" s="100"/>
      <c r="Z1038" s="100"/>
      <c r="AA1038" s="100"/>
      <c r="AB1038" s="100"/>
      <c r="AC1038" s="100"/>
      <c r="AD1038" s="100"/>
      <c r="AE1038" s="100"/>
      <c r="AF1038" s="101"/>
      <c r="AG1038" s="101"/>
      <c r="AH1038" s="101"/>
      <c r="AI1038" s="101"/>
      <c r="AJ1038" s="101"/>
      <c r="AK1038" s="101"/>
      <c r="AL1038" s="101"/>
      <c r="AM1038" s="101"/>
      <c r="AN1038" s="101"/>
      <c r="AO1038" s="101"/>
      <c r="AP1038" s="101"/>
      <c r="AQ1038" s="101"/>
      <c r="AR1038" s="100"/>
      <c r="AS1038" s="100"/>
      <c r="AT1038" s="100"/>
      <c r="AU1038" s="100"/>
      <c r="AV1038" s="100"/>
      <c r="AW1038" s="100"/>
      <c r="AX1038" s="100"/>
      <c r="AY1038" s="100"/>
      <c r="AZ1038" s="100"/>
      <c r="BA1038" s="100"/>
      <c r="BB1038" s="100"/>
      <c r="BC1038" s="100"/>
    </row>
    <row r="1039" spans="17:55" x14ac:dyDescent="0.35">
      <c r="Q1039" s="100"/>
      <c r="R1039" s="100"/>
      <c r="S1039" s="100"/>
      <c r="T1039" s="100"/>
      <c r="U1039" s="100"/>
      <c r="V1039" s="100"/>
      <c r="W1039" s="100"/>
      <c r="X1039" s="100"/>
      <c r="Y1039" s="100"/>
      <c r="Z1039" s="100"/>
      <c r="AA1039" s="100"/>
      <c r="AB1039" s="100"/>
      <c r="AC1039" s="100"/>
      <c r="AD1039" s="100"/>
      <c r="AE1039" s="100"/>
      <c r="AF1039" s="101"/>
      <c r="AG1039" s="101"/>
      <c r="AH1039" s="101"/>
      <c r="AI1039" s="101"/>
      <c r="AJ1039" s="101"/>
      <c r="AK1039" s="101"/>
      <c r="AL1039" s="101"/>
      <c r="AM1039" s="101"/>
      <c r="AN1039" s="101"/>
      <c r="AO1039" s="101"/>
      <c r="AP1039" s="101"/>
      <c r="AQ1039" s="101"/>
      <c r="AR1039" s="100"/>
      <c r="AS1039" s="100"/>
      <c r="AT1039" s="100"/>
      <c r="AU1039" s="100"/>
      <c r="AV1039" s="100"/>
      <c r="AW1039" s="100"/>
      <c r="AX1039" s="100"/>
      <c r="AY1039" s="100"/>
      <c r="AZ1039" s="100"/>
      <c r="BA1039" s="100"/>
      <c r="BB1039" s="100"/>
      <c r="BC1039" s="100"/>
    </row>
    <row r="1040" spans="17:55" x14ac:dyDescent="0.35">
      <c r="Q1040" s="100"/>
      <c r="R1040" s="100"/>
      <c r="S1040" s="100"/>
      <c r="T1040" s="100"/>
      <c r="U1040" s="100"/>
      <c r="V1040" s="100"/>
      <c r="W1040" s="100"/>
      <c r="X1040" s="100"/>
      <c r="Y1040" s="100"/>
      <c r="Z1040" s="100"/>
      <c r="AA1040" s="100"/>
      <c r="AB1040" s="100"/>
      <c r="AC1040" s="100"/>
      <c r="AD1040" s="100"/>
      <c r="AE1040" s="100"/>
      <c r="AF1040" s="101"/>
      <c r="AG1040" s="101"/>
      <c r="AH1040" s="101"/>
      <c r="AI1040" s="101"/>
      <c r="AJ1040" s="101"/>
      <c r="AK1040" s="101"/>
      <c r="AL1040" s="101"/>
      <c r="AM1040" s="101"/>
      <c r="AN1040" s="101"/>
      <c r="AO1040" s="101"/>
      <c r="AP1040" s="101"/>
      <c r="AQ1040" s="101"/>
      <c r="AR1040" s="100"/>
      <c r="AS1040" s="100"/>
      <c r="AT1040" s="100"/>
      <c r="AU1040" s="100"/>
      <c r="AV1040" s="100"/>
      <c r="AW1040" s="100"/>
      <c r="AX1040" s="100"/>
      <c r="AY1040" s="100"/>
      <c r="AZ1040" s="100"/>
      <c r="BA1040" s="100"/>
      <c r="BB1040" s="100"/>
      <c r="BC1040" s="100"/>
    </row>
    <row r="1041" spans="17:55" x14ac:dyDescent="0.35">
      <c r="Q1041" s="100"/>
      <c r="R1041" s="100"/>
      <c r="S1041" s="100"/>
      <c r="T1041" s="100"/>
      <c r="U1041" s="100"/>
      <c r="V1041" s="100"/>
      <c r="W1041" s="100"/>
      <c r="X1041" s="100"/>
      <c r="Y1041" s="100"/>
      <c r="Z1041" s="100"/>
      <c r="AA1041" s="100"/>
      <c r="AB1041" s="100"/>
      <c r="AC1041" s="100"/>
      <c r="AD1041" s="100"/>
      <c r="AE1041" s="100"/>
      <c r="AF1041" s="101"/>
      <c r="AG1041" s="101"/>
      <c r="AH1041" s="101"/>
      <c r="AI1041" s="101"/>
      <c r="AJ1041" s="101"/>
      <c r="AK1041" s="101"/>
      <c r="AL1041" s="101"/>
      <c r="AM1041" s="101"/>
      <c r="AN1041" s="101"/>
      <c r="AO1041" s="101"/>
      <c r="AP1041" s="101"/>
      <c r="AQ1041" s="101"/>
      <c r="AR1041" s="100"/>
      <c r="AS1041" s="100"/>
      <c r="AT1041" s="100"/>
      <c r="AU1041" s="100"/>
      <c r="AV1041" s="100"/>
      <c r="AW1041" s="100"/>
      <c r="AX1041" s="100"/>
      <c r="AY1041" s="100"/>
      <c r="AZ1041" s="100"/>
      <c r="BA1041" s="100"/>
      <c r="BB1041" s="100"/>
      <c r="BC1041" s="100"/>
    </row>
    <row r="1042" spans="17:55" x14ac:dyDescent="0.35">
      <c r="Q1042" s="100"/>
      <c r="R1042" s="100"/>
      <c r="S1042" s="100"/>
      <c r="T1042" s="100"/>
      <c r="U1042" s="100"/>
      <c r="V1042" s="100"/>
      <c r="W1042" s="100"/>
      <c r="X1042" s="100"/>
      <c r="Y1042" s="100"/>
      <c r="Z1042" s="100"/>
      <c r="AA1042" s="100"/>
      <c r="AB1042" s="100"/>
      <c r="AC1042" s="100"/>
      <c r="AD1042" s="100"/>
      <c r="AE1042" s="100"/>
      <c r="AF1042" s="101"/>
      <c r="AG1042" s="101"/>
      <c r="AH1042" s="101"/>
      <c r="AI1042" s="101"/>
      <c r="AJ1042" s="101"/>
      <c r="AK1042" s="101"/>
      <c r="AL1042" s="101"/>
      <c r="AM1042" s="101"/>
      <c r="AN1042" s="101"/>
      <c r="AO1042" s="101"/>
      <c r="AP1042" s="101"/>
      <c r="AQ1042" s="101"/>
      <c r="AR1042" s="100"/>
      <c r="AS1042" s="100"/>
      <c r="AT1042" s="100"/>
      <c r="AU1042" s="100"/>
      <c r="AV1042" s="100"/>
      <c r="AW1042" s="100"/>
      <c r="AX1042" s="100"/>
      <c r="AY1042" s="100"/>
      <c r="AZ1042" s="100"/>
      <c r="BA1042" s="100"/>
      <c r="BB1042" s="100"/>
      <c r="BC1042" s="100"/>
    </row>
    <row r="1043" spans="17:55" x14ac:dyDescent="0.35">
      <c r="Q1043" s="100"/>
      <c r="R1043" s="100"/>
      <c r="S1043" s="100"/>
      <c r="T1043" s="100"/>
      <c r="U1043" s="100"/>
      <c r="V1043" s="100"/>
      <c r="W1043" s="100"/>
      <c r="X1043" s="100"/>
      <c r="Y1043" s="100"/>
      <c r="Z1043" s="100"/>
      <c r="AA1043" s="100"/>
      <c r="AB1043" s="100"/>
      <c r="AC1043" s="100"/>
      <c r="AD1043" s="100"/>
      <c r="AE1043" s="100"/>
      <c r="AF1043" s="101"/>
      <c r="AG1043" s="101"/>
      <c r="AH1043" s="101"/>
      <c r="AI1043" s="101"/>
      <c r="AJ1043" s="101"/>
      <c r="AK1043" s="101"/>
      <c r="AL1043" s="101"/>
      <c r="AM1043" s="101"/>
      <c r="AN1043" s="101"/>
      <c r="AO1043" s="101"/>
      <c r="AP1043" s="101"/>
      <c r="AQ1043" s="101"/>
      <c r="AR1043" s="100"/>
      <c r="AS1043" s="100"/>
      <c r="AT1043" s="100"/>
      <c r="AU1043" s="100"/>
      <c r="AV1043" s="100"/>
      <c r="AW1043" s="100"/>
      <c r="AX1043" s="100"/>
      <c r="AY1043" s="100"/>
      <c r="AZ1043" s="100"/>
      <c r="BA1043" s="100"/>
      <c r="BB1043" s="100"/>
      <c r="BC1043" s="100"/>
    </row>
    <row r="1044" spans="17:55" x14ac:dyDescent="0.35">
      <c r="Q1044" s="100"/>
      <c r="R1044" s="100"/>
      <c r="S1044" s="100"/>
      <c r="T1044" s="100"/>
      <c r="U1044" s="100"/>
      <c r="V1044" s="100"/>
      <c r="W1044" s="100"/>
      <c r="X1044" s="100"/>
      <c r="Y1044" s="100"/>
      <c r="Z1044" s="100"/>
      <c r="AA1044" s="100"/>
      <c r="AB1044" s="100"/>
      <c r="AC1044" s="100"/>
      <c r="AD1044" s="100"/>
      <c r="AE1044" s="100"/>
      <c r="AF1044" s="101"/>
      <c r="AG1044" s="101"/>
      <c r="AH1044" s="101"/>
      <c r="AI1044" s="101"/>
      <c r="AJ1044" s="101"/>
      <c r="AK1044" s="101"/>
      <c r="AL1044" s="101"/>
      <c r="AM1044" s="101"/>
      <c r="AN1044" s="101"/>
      <c r="AO1044" s="101"/>
      <c r="AP1044" s="101"/>
      <c r="AQ1044" s="101"/>
      <c r="AR1044" s="100"/>
      <c r="AS1044" s="100"/>
      <c r="AT1044" s="100"/>
      <c r="AU1044" s="100"/>
      <c r="AV1044" s="100"/>
      <c r="AW1044" s="100"/>
      <c r="AX1044" s="100"/>
      <c r="AY1044" s="100"/>
      <c r="AZ1044" s="100"/>
      <c r="BA1044" s="100"/>
      <c r="BB1044" s="100"/>
      <c r="BC1044" s="100"/>
    </row>
    <row r="1045" spans="17:55" x14ac:dyDescent="0.35">
      <c r="Q1045" s="100"/>
      <c r="R1045" s="100"/>
      <c r="S1045" s="100"/>
      <c r="T1045" s="100"/>
      <c r="U1045" s="100"/>
      <c r="V1045" s="100"/>
      <c r="W1045" s="100"/>
      <c r="X1045" s="100"/>
      <c r="Y1045" s="100"/>
      <c r="Z1045" s="100"/>
      <c r="AA1045" s="100"/>
      <c r="AB1045" s="100"/>
      <c r="AC1045" s="100"/>
      <c r="AD1045" s="100"/>
      <c r="AE1045" s="100"/>
      <c r="AF1045" s="101"/>
      <c r="AG1045" s="101"/>
      <c r="AH1045" s="101"/>
      <c r="AI1045" s="101"/>
      <c r="AJ1045" s="101"/>
      <c r="AK1045" s="101"/>
      <c r="AL1045" s="101"/>
      <c r="AM1045" s="101"/>
      <c r="AN1045" s="101"/>
      <c r="AO1045" s="101"/>
      <c r="AP1045" s="101"/>
      <c r="AQ1045" s="101"/>
      <c r="AR1045" s="100"/>
      <c r="AS1045" s="100"/>
      <c r="AT1045" s="100"/>
      <c r="AU1045" s="100"/>
      <c r="AV1045" s="100"/>
      <c r="AW1045" s="100"/>
      <c r="AX1045" s="100"/>
      <c r="AY1045" s="100"/>
      <c r="AZ1045" s="100"/>
      <c r="BA1045" s="100"/>
      <c r="BB1045" s="100"/>
      <c r="BC1045" s="100"/>
    </row>
    <row r="1046" spans="17:55" x14ac:dyDescent="0.35">
      <c r="Q1046" s="100"/>
      <c r="R1046" s="100"/>
      <c r="S1046" s="100"/>
      <c r="T1046" s="100"/>
      <c r="U1046" s="100"/>
      <c r="V1046" s="100"/>
      <c r="W1046" s="100"/>
      <c r="X1046" s="100"/>
      <c r="Y1046" s="100"/>
      <c r="Z1046" s="100"/>
      <c r="AA1046" s="100"/>
      <c r="AB1046" s="100"/>
      <c r="AC1046" s="100"/>
      <c r="AD1046" s="100"/>
      <c r="AE1046" s="100"/>
      <c r="AF1046" s="101"/>
      <c r="AG1046" s="101"/>
      <c r="AH1046" s="101"/>
      <c r="AI1046" s="101"/>
      <c r="AJ1046" s="101"/>
      <c r="AK1046" s="101"/>
      <c r="AL1046" s="101"/>
      <c r="AM1046" s="101"/>
      <c r="AN1046" s="101"/>
      <c r="AO1046" s="101"/>
      <c r="AP1046" s="101"/>
      <c r="AQ1046" s="101"/>
      <c r="AR1046" s="100"/>
      <c r="AS1046" s="100"/>
      <c r="AT1046" s="100"/>
      <c r="AU1046" s="100"/>
      <c r="AV1046" s="100"/>
      <c r="AW1046" s="100"/>
      <c r="AX1046" s="100"/>
      <c r="AY1046" s="100"/>
      <c r="AZ1046" s="100"/>
      <c r="BA1046" s="100"/>
      <c r="BB1046" s="100"/>
      <c r="BC1046" s="100"/>
    </row>
    <row r="1047" spans="17:55" x14ac:dyDescent="0.35">
      <c r="Q1047" s="100"/>
      <c r="R1047" s="100"/>
      <c r="S1047" s="100"/>
      <c r="T1047" s="100"/>
      <c r="U1047" s="100"/>
      <c r="V1047" s="100"/>
      <c r="W1047" s="100"/>
      <c r="X1047" s="100"/>
      <c r="Y1047" s="100"/>
      <c r="Z1047" s="100"/>
      <c r="AA1047" s="100"/>
      <c r="AB1047" s="100"/>
      <c r="AC1047" s="100"/>
      <c r="AD1047" s="100"/>
      <c r="AE1047" s="100"/>
      <c r="AF1047" s="101"/>
      <c r="AG1047" s="101"/>
      <c r="AH1047" s="101"/>
      <c r="AI1047" s="101"/>
      <c r="AJ1047" s="101"/>
      <c r="AK1047" s="101"/>
      <c r="AL1047" s="101"/>
      <c r="AM1047" s="101"/>
      <c r="AN1047" s="101"/>
      <c r="AO1047" s="101"/>
      <c r="AP1047" s="101"/>
      <c r="AQ1047" s="101"/>
      <c r="AR1047" s="100"/>
      <c r="AS1047" s="100"/>
      <c r="AT1047" s="100"/>
      <c r="AU1047" s="100"/>
      <c r="AV1047" s="100"/>
      <c r="AW1047" s="100"/>
      <c r="AX1047" s="100"/>
      <c r="AY1047" s="100"/>
      <c r="AZ1047" s="100"/>
      <c r="BA1047" s="100"/>
      <c r="BB1047" s="100"/>
      <c r="BC1047" s="100"/>
    </row>
    <row r="1048" spans="17:55" x14ac:dyDescent="0.35">
      <c r="Q1048" s="100"/>
      <c r="R1048" s="100"/>
      <c r="S1048" s="100"/>
      <c r="T1048" s="100"/>
      <c r="U1048" s="100"/>
      <c r="V1048" s="100"/>
      <c r="W1048" s="100"/>
      <c r="X1048" s="100"/>
      <c r="Y1048" s="100"/>
      <c r="Z1048" s="100"/>
      <c r="AA1048" s="100"/>
      <c r="AB1048" s="100"/>
      <c r="AC1048" s="100"/>
      <c r="AD1048" s="100"/>
      <c r="AE1048" s="100"/>
      <c r="AF1048" s="101"/>
      <c r="AG1048" s="101"/>
      <c r="AH1048" s="101"/>
      <c r="AI1048" s="101"/>
      <c r="AJ1048" s="101"/>
      <c r="AK1048" s="101"/>
      <c r="AL1048" s="101"/>
      <c r="AM1048" s="101"/>
      <c r="AN1048" s="101"/>
      <c r="AO1048" s="101"/>
      <c r="AP1048" s="101"/>
      <c r="AQ1048" s="101"/>
      <c r="AR1048" s="100"/>
      <c r="AS1048" s="100"/>
      <c r="AT1048" s="100"/>
      <c r="AU1048" s="100"/>
      <c r="AV1048" s="100"/>
      <c r="AW1048" s="100"/>
      <c r="AX1048" s="100"/>
      <c r="AY1048" s="100"/>
      <c r="AZ1048" s="100"/>
      <c r="BA1048" s="100"/>
      <c r="BB1048" s="100"/>
      <c r="BC1048" s="100"/>
    </row>
    <row r="1049" spans="17:55" x14ac:dyDescent="0.35">
      <c r="Q1049" s="100"/>
      <c r="R1049" s="100"/>
      <c r="S1049" s="100"/>
      <c r="T1049" s="100"/>
      <c r="U1049" s="100"/>
      <c r="V1049" s="100"/>
      <c r="W1049" s="100"/>
      <c r="X1049" s="100"/>
      <c r="Y1049" s="100"/>
      <c r="Z1049" s="100"/>
      <c r="AA1049" s="100"/>
      <c r="AB1049" s="100"/>
      <c r="AC1049" s="100"/>
      <c r="AD1049" s="100"/>
      <c r="AE1049" s="100"/>
      <c r="AF1049" s="101"/>
      <c r="AG1049" s="101"/>
      <c r="AH1049" s="101"/>
      <c r="AI1049" s="101"/>
      <c r="AJ1049" s="101"/>
      <c r="AK1049" s="101"/>
      <c r="AL1049" s="101"/>
      <c r="AM1049" s="101"/>
      <c r="AN1049" s="101"/>
      <c r="AO1049" s="101"/>
      <c r="AP1049" s="101"/>
      <c r="AQ1049" s="101"/>
      <c r="AR1049" s="100"/>
      <c r="AS1049" s="100"/>
      <c r="AT1049" s="100"/>
      <c r="AU1049" s="100"/>
      <c r="AV1049" s="100"/>
      <c r="AW1049" s="100"/>
      <c r="AX1049" s="100"/>
      <c r="AY1049" s="100"/>
      <c r="AZ1049" s="100"/>
      <c r="BA1049" s="100"/>
      <c r="BB1049" s="100"/>
      <c r="BC1049" s="100"/>
    </row>
    <row r="1050" spans="17:55" x14ac:dyDescent="0.35">
      <c r="Q1050" s="100"/>
      <c r="R1050" s="100"/>
      <c r="S1050" s="100"/>
      <c r="T1050" s="100"/>
      <c r="U1050" s="100"/>
      <c r="V1050" s="100"/>
      <c r="W1050" s="100"/>
      <c r="X1050" s="100"/>
      <c r="Y1050" s="100"/>
      <c r="Z1050" s="100"/>
      <c r="AA1050" s="100"/>
      <c r="AB1050" s="100"/>
      <c r="AC1050" s="100"/>
      <c r="AD1050" s="100"/>
      <c r="AE1050" s="100"/>
      <c r="AF1050" s="101"/>
      <c r="AG1050" s="101"/>
      <c r="AH1050" s="101"/>
      <c r="AI1050" s="101"/>
      <c r="AJ1050" s="101"/>
      <c r="AK1050" s="101"/>
      <c r="AL1050" s="101"/>
      <c r="AM1050" s="101"/>
      <c r="AN1050" s="101"/>
      <c r="AO1050" s="101"/>
      <c r="AP1050" s="101"/>
      <c r="AQ1050" s="101"/>
      <c r="AR1050" s="100"/>
      <c r="AS1050" s="100"/>
      <c r="AT1050" s="100"/>
      <c r="AU1050" s="100"/>
      <c r="AV1050" s="100"/>
      <c r="AW1050" s="100"/>
      <c r="AX1050" s="100"/>
      <c r="AY1050" s="100"/>
      <c r="AZ1050" s="100"/>
      <c r="BA1050" s="100"/>
      <c r="BB1050" s="100"/>
      <c r="BC1050" s="100"/>
    </row>
    <row r="1051" spans="17:55" x14ac:dyDescent="0.35">
      <c r="Q1051" s="100"/>
      <c r="R1051" s="100"/>
      <c r="S1051" s="100"/>
      <c r="T1051" s="100"/>
      <c r="U1051" s="100"/>
      <c r="V1051" s="100"/>
      <c r="W1051" s="100"/>
      <c r="X1051" s="100"/>
      <c r="Y1051" s="100"/>
      <c r="Z1051" s="100"/>
      <c r="AA1051" s="100"/>
      <c r="AB1051" s="100"/>
      <c r="AC1051" s="100"/>
      <c r="AD1051" s="100"/>
      <c r="AE1051" s="100"/>
      <c r="AF1051" s="101"/>
      <c r="AG1051" s="101"/>
      <c r="AH1051" s="101"/>
      <c r="AI1051" s="101"/>
      <c r="AJ1051" s="101"/>
      <c r="AK1051" s="101"/>
      <c r="AL1051" s="101"/>
      <c r="AM1051" s="101"/>
      <c r="AN1051" s="101"/>
      <c r="AO1051" s="101"/>
      <c r="AP1051" s="101"/>
      <c r="AQ1051" s="101"/>
      <c r="AR1051" s="100"/>
      <c r="AS1051" s="100"/>
      <c r="AT1051" s="100"/>
      <c r="AU1051" s="100"/>
      <c r="AV1051" s="100"/>
      <c r="AW1051" s="100"/>
      <c r="AX1051" s="100"/>
      <c r="AY1051" s="100"/>
      <c r="AZ1051" s="100"/>
      <c r="BA1051" s="100"/>
      <c r="BB1051" s="100"/>
      <c r="BC1051" s="100"/>
    </row>
    <row r="1052" spans="17:55" x14ac:dyDescent="0.35">
      <c r="Q1052" s="100"/>
      <c r="R1052" s="100"/>
      <c r="S1052" s="100"/>
      <c r="T1052" s="100"/>
      <c r="U1052" s="100"/>
      <c r="V1052" s="100"/>
      <c r="W1052" s="100"/>
      <c r="X1052" s="100"/>
      <c r="Y1052" s="100"/>
      <c r="Z1052" s="100"/>
      <c r="AA1052" s="100"/>
      <c r="AB1052" s="100"/>
      <c r="AC1052" s="100"/>
      <c r="AD1052" s="100"/>
      <c r="AE1052" s="100"/>
      <c r="AF1052" s="101"/>
      <c r="AG1052" s="101"/>
      <c r="AH1052" s="101"/>
      <c r="AI1052" s="101"/>
      <c r="AJ1052" s="101"/>
      <c r="AK1052" s="101"/>
      <c r="AL1052" s="101"/>
      <c r="AM1052" s="101"/>
      <c r="AN1052" s="101"/>
      <c r="AO1052" s="101"/>
      <c r="AP1052" s="101"/>
      <c r="AQ1052" s="101"/>
      <c r="AR1052" s="100"/>
      <c r="AS1052" s="100"/>
      <c r="AT1052" s="100"/>
      <c r="AU1052" s="100"/>
      <c r="AV1052" s="100"/>
      <c r="AW1052" s="100"/>
      <c r="AX1052" s="100"/>
      <c r="AY1052" s="100"/>
      <c r="AZ1052" s="100"/>
      <c r="BA1052" s="100"/>
      <c r="BB1052" s="100"/>
      <c r="BC1052" s="100"/>
    </row>
    <row r="1053" spans="17:55" x14ac:dyDescent="0.35">
      <c r="Q1053" s="100"/>
      <c r="R1053" s="100"/>
      <c r="S1053" s="100"/>
      <c r="T1053" s="100"/>
      <c r="U1053" s="100"/>
      <c r="V1053" s="100"/>
      <c r="W1053" s="100"/>
      <c r="X1053" s="100"/>
      <c r="Y1053" s="100"/>
      <c r="Z1053" s="100"/>
      <c r="AA1053" s="100"/>
      <c r="AB1053" s="100"/>
      <c r="AC1053" s="100"/>
      <c r="AD1053" s="100"/>
      <c r="AE1053" s="100"/>
      <c r="AF1053" s="101"/>
      <c r="AG1053" s="101"/>
      <c r="AH1053" s="101"/>
      <c r="AI1053" s="101"/>
      <c r="AJ1053" s="101"/>
      <c r="AK1053" s="101"/>
      <c r="AL1053" s="101"/>
      <c r="AM1053" s="101"/>
      <c r="AN1053" s="101"/>
      <c r="AO1053" s="101"/>
      <c r="AP1053" s="101"/>
      <c r="AQ1053" s="101"/>
      <c r="AR1053" s="100"/>
      <c r="AS1053" s="100"/>
      <c r="AT1053" s="100"/>
      <c r="AU1053" s="100"/>
      <c r="AV1053" s="100"/>
      <c r="AW1053" s="100"/>
      <c r="AX1053" s="100"/>
      <c r="AY1053" s="100"/>
      <c r="AZ1053" s="100"/>
      <c r="BA1053" s="100"/>
      <c r="BB1053" s="100"/>
      <c r="BC1053" s="100"/>
    </row>
    <row r="1054" spans="17:55" x14ac:dyDescent="0.35">
      <c r="Q1054" s="100"/>
      <c r="R1054" s="100"/>
      <c r="S1054" s="100"/>
      <c r="T1054" s="100"/>
      <c r="U1054" s="100"/>
      <c r="V1054" s="100"/>
      <c r="W1054" s="100"/>
      <c r="X1054" s="100"/>
      <c r="Y1054" s="100"/>
      <c r="Z1054" s="100"/>
      <c r="AA1054" s="100"/>
      <c r="AB1054" s="100"/>
      <c r="AC1054" s="100"/>
      <c r="AD1054" s="100"/>
      <c r="AE1054" s="100"/>
      <c r="AF1054" s="101"/>
      <c r="AG1054" s="101"/>
      <c r="AH1054" s="101"/>
      <c r="AI1054" s="101"/>
      <c r="AJ1054" s="101"/>
      <c r="AK1054" s="101"/>
      <c r="AL1054" s="101"/>
      <c r="AM1054" s="101"/>
      <c r="AN1054" s="101"/>
      <c r="AO1054" s="101"/>
      <c r="AP1054" s="101"/>
      <c r="AQ1054" s="101"/>
      <c r="AR1054" s="100"/>
      <c r="AS1054" s="100"/>
      <c r="AT1054" s="100"/>
      <c r="AU1054" s="100"/>
      <c r="AV1054" s="100"/>
      <c r="AW1054" s="100"/>
      <c r="AX1054" s="100"/>
      <c r="AY1054" s="100"/>
      <c r="AZ1054" s="100"/>
      <c r="BA1054" s="100"/>
      <c r="BB1054" s="100"/>
      <c r="BC1054" s="100"/>
    </row>
    <row r="1055" spans="17:55" x14ac:dyDescent="0.35">
      <c r="Q1055" s="100"/>
      <c r="R1055" s="100"/>
      <c r="S1055" s="100"/>
      <c r="T1055" s="100"/>
      <c r="U1055" s="100"/>
      <c r="V1055" s="100"/>
      <c r="W1055" s="100"/>
      <c r="X1055" s="100"/>
      <c r="Y1055" s="100"/>
      <c r="Z1055" s="100"/>
      <c r="AA1055" s="100"/>
      <c r="AB1055" s="100"/>
      <c r="AC1055" s="100"/>
      <c r="AD1055" s="100"/>
      <c r="AE1055" s="100"/>
      <c r="AF1055" s="101"/>
      <c r="AG1055" s="101"/>
      <c r="AH1055" s="101"/>
      <c r="AI1055" s="101"/>
      <c r="AJ1055" s="101"/>
      <c r="AK1055" s="101"/>
      <c r="AL1055" s="101"/>
      <c r="AM1055" s="101"/>
      <c r="AN1055" s="101"/>
      <c r="AO1055" s="101"/>
      <c r="AP1055" s="101"/>
      <c r="AQ1055" s="101"/>
      <c r="AR1055" s="100"/>
      <c r="AS1055" s="100"/>
      <c r="AT1055" s="100"/>
      <c r="AU1055" s="100"/>
      <c r="AV1055" s="100"/>
      <c r="AW1055" s="100"/>
      <c r="AX1055" s="100"/>
      <c r="AY1055" s="100"/>
      <c r="AZ1055" s="100"/>
      <c r="BA1055" s="100"/>
      <c r="BB1055" s="100"/>
      <c r="BC1055" s="100"/>
    </row>
    <row r="1056" spans="17:55" x14ac:dyDescent="0.35">
      <c r="Q1056" s="100"/>
      <c r="R1056" s="100"/>
      <c r="S1056" s="100"/>
      <c r="T1056" s="100"/>
      <c r="U1056" s="100"/>
      <c r="V1056" s="100"/>
      <c r="W1056" s="100"/>
      <c r="X1056" s="100"/>
      <c r="Y1056" s="100"/>
      <c r="Z1056" s="100"/>
      <c r="AA1056" s="100"/>
      <c r="AB1056" s="100"/>
      <c r="AC1056" s="100"/>
      <c r="AD1056" s="100"/>
      <c r="AE1056" s="100"/>
      <c r="AF1056" s="101"/>
      <c r="AG1056" s="101"/>
      <c r="AH1056" s="101"/>
      <c r="AI1056" s="101"/>
      <c r="AJ1056" s="101"/>
      <c r="AK1056" s="101"/>
      <c r="AL1056" s="101"/>
      <c r="AM1056" s="101"/>
      <c r="AN1056" s="101"/>
      <c r="AO1056" s="101"/>
      <c r="AP1056" s="101"/>
      <c r="AQ1056" s="101"/>
      <c r="AR1056" s="100"/>
      <c r="AS1056" s="100"/>
      <c r="AT1056" s="100"/>
      <c r="AU1056" s="100"/>
      <c r="AV1056" s="100"/>
      <c r="AW1056" s="100"/>
      <c r="AX1056" s="100"/>
      <c r="AY1056" s="100"/>
      <c r="AZ1056" s="100"/>
      <c r="BA1056" s="100"/>
      <c r="BB1056" s="100"/>
      <c r="BC1056" s="100"/>
    </row>
    <row r="1057" spans="17:55" x14ac:dyDescent="0.35">
      <c r="Q1057" s="100"/>
      <c r="R1057" s="100"/>
      <c r="S1057" s="100"/>
      <c r="T1057" s="100"/>
      <c r="U1057" s="100"/>
      <c r="V1057" s="100"/>
      <c r="W1057" s="100"/>
      <c r="X1057" s="100"/>
      <c r="Y1057" s="100"/>
      <c r="Z1057" s="100"/>
      <c r="AA1057" s="100"/>
      <c r="AB1057" s="100"/>
      <c r="AC1057" s="100"/>
      <c r="AD1057" s="100"/>
      <c r="AE1057" s="100"/>
      <c r="AF1057" s="101"/>
      <c r="AG1057" s="101"/>
      <c r="AH1057" s="101"/>
      <c r="AI1057" s="101"/>
      <c r="AJ1057" s="101"/>
      <c r="AK1057" s="101"/>
      <c r="AL1057" s="101"/>
      <c r="AM1057" s="101"/>
      <c r="AN1057" s="101"/>
      <c r="AO1057" s="101"/>
      <c r="AP1057" s="101"/>
      <c r="AQ1057" s="101"/>
      <c r="AR1057" s="100"/>
      <c r="AS1057" s="100"/>
      <c r="AT1057" s="100"/>
      <c r="AU1057" s="100"/>
      <c r="AV1057" s="100"/>
      <c r="AW1057" s="100"/>
      <c r="AX1057" s="100"/>
      <c r="AY1057" s="100"/>
      <c r="AZ1057" s="100"/>
      <c r="BA1057" s="100"/>
      <c r="BB1057" s="100"/>
      <c r="BC1057" s="100"/>
    </row>
    <row r="1058" spans="17:55" x14ac:dyDescent="0.35">
      <c r="Q1058" s="100"/>
      <c r="R1058" s="100"/>
      <c r="S1058" s="100"/>
      <c r="T1058" s="100"/>
      <c r="U1058" s="100"/>
      <c r="V1058" s="100"/>
      <c r="W1058" s="100"/>
      <c r="X1058" s="100"/>
      <c r="Y1058" s="100"/>
      <c r="Z1058" s="100"/>
      <c r="AA1058" s="100"/>
      <c r="AB1058" s="100"/>
      <c r="AC1058" s="100"/>
      <c r="AD1058" s="100"/>
      <c r="AE1058" s="100"/>
      <c r="AF1058" s="101"/>
      <c r="AG1058" s="101"/>
      <c r="AH1058" s="101"/>
      <c r="AI1058" s="101"/>
      <c r="AJ1058" s="101"/>
      <c r="AK1058" s="101"/>
      <c r="AL1058" s="101"/>
      <c r="AM1058" s="101"/>
      <c r="AN1058" s="101"/>
      <c r="AO1058" s="101"/>
      <c r="AP1058" s="101"/>
      <c r="AQ1058" s="101"/>
      <c r="AR1058" s="100"/>
      <c r="AS1058" s="100"/>
      <c r="AT1058" s="100"/>
      <c r="AU1058" s="100"/>
      <c r="AV1058" s="100"/>
      <c r="AW1058" s="100"/>
      <c r="AX1058" s="100"/>
      <c r="AY1058" s="100"/>
      <c r="AZ1058" s="100"/>
      <c r="BA1058" s="100"/>
      <c r="BB1058" s="100"/>
      <c r="BC1058" s="100"/>
    </row>
    <row r="1059" spans="17:55" x14ac:dyDescent="0.35">
      <c r="Q1059" s="100"/>
      <c r="R1059" s="100"/>
      <c r="S1059" s="100"/>
      <c r="T1059" s="100"/>
      <c r="U1059" s="100"/>
      <c r="V1059" s="100"/>
      <c r="W1059" s="100"/>
      <c r="X1059" s="100"/>
      <c r="Y1059" s="100"/>
      <c r="Z1059" s="100"/>
      <c r="AA1059" s="100"/>
      <c r="AB1059" s="100"/>
      <c r="AC1059" s="100"/>
      <c r="AD1059" s="100"/>
      <c r="AE1059" s="100"/>
      <c r="AF1059" s="101"/>
      <c r="AG1059" s="101"/>
      <c r="AH1059" s="101"/>
      <c r="AI1059" s="101"/>
      <c r="AJ1059" s="101"/>
      <c r="AK1059" s="101"/>
      <c r="AL1059" s="101"/>
      <c r="AM1059" s="101"/>
      <c r="AN1059" s="101"/>
      <c r="AO1059" s="101"/>
      <c r="AP1059" s="101"/>
      <c r="AQ1059" s="101"/>
      <c r="AR1059" s="100"/>
      <c r="AS1059" s="100"/>
      <c r="AT1059" s="100"/>
      <c r="AU1059" s="100"/>
      <c r="AV1059" s="100"/>
      <c r="AW1059" s="100"/>
      <c r="AX1059" s="100"/>
      <c r="AY1059" s="100"/>
      <c r="AZ1059" s="100"/>
      <c r="BA1059" s="100"/>
      <c r="BB1059" s="100"/>
      <c r="BC1059" s="100"/>
    </row>
    <row r="1060" spans="17:55" x14ac:dyDescent="0.35">
      <c r="Q1060" s="100"/>
      <c r="R1060" s="100"/>
      <c r="S1060" s="100"/>
      <c r="T1060" s="100"/>
      <c r="U1060" s="100"/>
      <c r="V1060" s="100"/>
      <c r="W1060" s="100"/>
      <c r="X1060" s="100"/>
      <c r="Y1060" s="100"/>
      <c r="Z1060" s="100"/>
      <c r="AA1060" s="100"/>
      <c r="AB1060" s="100"/>
      <c r="AC1060" s="100"/>
      <c r="AD1060" s="100"/>
      <c r="AE1060" s="100"/>
      <c r="AF1060" s="101"/>
      <c r="AG1060" s="101"/>
      <c r="AH1060" s="101"/>
      <c r="AI1060" s="101"/>
      <c r="AJ1060" s="101"/>
      <c r="AK1060" s="101"/>
      <c r="AL1060" s="101"/>
      <c r="AM1060" s="101"/>
      <c r="AN1060" s="101"/>
      <c r="AO1060" s="101"/>
      <c r="AP1060" s="101"/>
      <c r="AQ1060" s="101"/>
      <c r="AR1060" s="100"/>
      <c r="AS1060" s="100"/>
      <c r="AT1060" s="100"/>
      <c r="AU1060" s="100"/>
      <c r="AV1060" s="100"/>
      <c r="AW1060" s="100"/>
      <c r="AX1060" s="100"/>
      <c r="AY1060" s="100"/>
      <c r="AZ1060" s="100"/>
      <c r="BA1060" s="100"/>
      <c r="BB1060" s="100"/>
      <c r="BC1060" s="100"/>
    </row>
    <row r="1061" spans="17:55" x14ac:dyDescent="0.35">
      <c r="Q1061" s="100"/>
      <c r="R1061" s="100"/>
      <c r="S1061" s="100"/>
      <c r="T1061" s="100"/>
      <c r="U1061" s="100"/>
      <c r="V1061" s="100"/>
      <c r="W1061" s="100"/>
      <c r="X1061" s="100"/>
      <c r="Y1061" s="100"/>
      <c r="Z1061" s="100"/>
      <c r="AA1061" s="100"/>
      <c r="AB1061" s="100"/>
      <c r="AC1061" s="100"/>
      <c r="AD1061" s="100"/>
      <c r="AE1061" s="100"/>
      <c r="AF1061" s="101"/>
      <c r="AG1061" s="101"/>
      <c r="AH1061" s="101"/>
      <c r="AI1061" s="101"/>
      <c r="AJ1061" s="101"/>
      <c r="AK1061" s="101"/>
      <c r="AL1061" s="101"/>
      <c r="AM1061" s="101"/>
      <c r="AN1061" s="101"/>
      <c r="AO1061" s="101"/>
      <c r="AP1061" s="101"/>
      <c r="AQ1061" s="101"/>
      <c r="AR1061" s="100"/>
      <c r="AS1061" s="100"/>
      <c r="AT1061" s="100"/>
      <c r="AU1061" s="100"/>
      <c r="AV1061" s="100"/>
      <c r="AW1061" s="100"/>
      <c r="AX1061" s="100"/>
      <c r="AY1061" s="100"/>
      <c r="AZ1061" s="100"/>
      <c r="BA1061" s="100"/>
      <c r="BB1061" s="100"/>
      <c r="BC1061" s="100"/>
    </row>
    <row r="1062" spans="17:55" x14ac:dyDescent="0.35">
      <c r="Q1062" s="100"/>
      <c r="R1062" s="100"/>
      <c r="S1062" s="100"/>
      <c r="T1062" s="100"/>
      <c r="U1062" s="100"/>
      <c r="V1062" s="100"/>
      <c r="W1062" s="100"/>
      <c r="X1062" s="100"/>
      <c r="Y1062" s="100"/>
      <c r="Z1062" s="100"/>
      <c r="AA1062" s="100"/>
      <c r="AB1062" s="100"/>
      <c r="AC1062" s="100"/>
      <c r="AD1062" s="100"/>
      <c r="AE1062" s="100"/>
      <c r="AF1062" s="101"/>
      <c r="AG1062" s="101"/>
      <c r="AH1062" s="101"/>
      <c r="AI1062" s="101"/>
      <c r="AJ1062" s="101"/>
      <c r="AK1062" s="101"/>
      <c r="AL1062" s="101"/>
      <c r="AM1062" s="101"/>
      <c r="AN1062" s="101"/>
      <c r="AO1062" s="101"/>
      <c r="AP1062" s="101"/>
      <c r="AQ1062" s="101"/>
      <c r="AR1062" s="100"/>
      <c r="AS1062" s="100"/>
      <c r="AT1062" s="100"/>
      <c r="AU1062" s="100"/>
      <c r="AV1062" s="100"/>
      <c r="AW1062" s="100"/>
      <c r="AX1062" s="100"/>
      <c r="AY1062" s="100"/>
      <c r="AZ1062" s="100"/>
      <c r="BA1062" s="100"/>
      <c r="BB1062" s="100"/>
      <c r="BC1062" s="100"/>
    </row>
    <row r="1063" spans="17:55" x14ac:dyDescent="0.35">
      <c r="Q1063" s="100"/>
      <c r="R1063" s="100"/>
      <c r="S1063" s="100"/>
      <c r="T1063" s="100"/>
      <c r="U1063" s="100"/>
      <c r="V1063" s="100"/>
      <c r="W1063" s="100"/>
      <c r="X1063" s="100"/>
      <c r="Y1063" s="100"/>
      <c r="Z1063" s="100"/>
      <c r="AA1063" s="100"/>
      <c r="AB1063" s="100"/>
      <c r="AC1063" s="100"/>
      <c r="AD1063" s="100"/>
      <c r="AE1063" s="100"/>
      <c r="AF1063" s="101"/>
      <c r="AG1063" s="101"/>
      <c r="AH1063" s="101"/>
      <c r="AI1063" s="101"/>
      <c r="AJ1063" s="101"/>
      <c r="AK1063" s="101"/>
      <c r="AL1063" s="101"/>
      <c r="AM1063" s="101"/>
      <c r="AN1063" s="101"/>
      <c r="AO1063" s="101"/>
      <c r="AP1063" s="101"/>
      <c r="AQ1063" s="101"/>
      <c r="AR1063" s="100"/>
      <c r="AS1063" s="100"/>
      <c r="AT1063" s="100"/>
      <c r="AU1063" s="100"/>
      <c r="AV1063" s="100"/>
      <c r="AW1063" s="100"/>
      <c r="AX1063" s="100"/>
      <c r="AY1063" s="100"/>
      <c r="AZ1063" s="100"/>
      <c r="BA1063" s="100"/>
      <c r="BB1063" s="100"/>
      <c r="BC1063" s="100"/>
    </row>
    <row r="1064" spans="17:55" x14ac:dyDescent="0.35">
      <c r="Q1064" s="100"/>
      <c r="R1064" s="100"/>
      <c r="S1064" s="100"/>
      <c r="T1064" s="100"/>
      <c r="U1064" s="100"/>
      <c r="V1064" s="100"/>
      <c r="W1064" s="100"/>
      <c r="X1064" s="100"/>
      <c r="Y1064" s="100"/>
      <c r="Z1064" s="100"/>
      <c r="AA1064" s="100"/>
      <c r="AB1064" s="100"/>
      <c r="AC1064" s="100"/>
      <c r="AD1064" s="100"/>
      <c r="AE1064" s="100"/>
      <c r="AF1064" s="101"/>
      <c r="AG1064" s="101"/>
      <c r="AH1064" s="101"/>
      <c r="AI1064" s="101"/>
      <c r="AJ1064" s="101"/>
      <c r="AK1064" s="101"/>
      <c r="AL1064" s="101"/>
      <c r="AM1064" s="101"/>
      <c r="AN1064" s="101"/>
      <c r="AO1064" s="101"/>
      <c r="AP1064" s="101"/>
      <c r="AQ1064" s="101"/>
      <c r="AR1064" s="100"/>
      <c r="AS1064" s="100"/>
      <c r="AT1064" s="100"/>
      <c r="AU1064" s="100"/>
      <c r="AV1064" s="100"/>
      <c r="AW1064" s="100"/>
      <c r="AX1064" s="100"/>
      <c r="AY1064" s="100"/>
      <c r="AZ1064" s="100"/>
      <c r="BA1064" s="100"/>
      <c r="BB1064" s="100"/>
      <c r="BC1064" s="100"/>
    </row>
    <row r="1065" spans="17:55" x14ac:dyDescent="0.35">
      <c r="Q1065" s="100"/>
      <c r="R1065" s="100"/>
      <c r="S1065" s="100"/>
      <c r="T1065" s="100"/>
      <c r="U1065" s="100"/>
      <c r="V1065" s="100"/>
      <c r="W1065" s="100"/>
      <c r="X1065" s="100"/>
      <c r="Y1065" s="100"/>
      <c r="Z1065" s="100"/>
      <c r="AA1065" s="100"/>
      <c r="AB1065" s="100"/>
      <c r="AC1065" s="100"/>
      <c r="AD1065" s="100"/>
      <c r="AE1065" s="100"/>
      <c r="AF1065" s="101"/>
      <c r="AG1065" s="101"/>
      <c r="AH1065" s="101"/>
      <c r="AI1065" s="101"/>
      <c r="AJ1065" s="101"/>
      <c r="AK1065" s="101"/>
      <c r="AL1065" s="101"/>
      <c r="AM1065" s="101"/>
      <c r="AN1065" s="101"/>
      <c r="AO1065" s="101"/>
      <c r="AP1065" s="101"/>
      <c r="AQ1065" s="101"/>
      <c r="AR1065" s="100"/>
      <c r="AS1065" s="100"/>
      <c r="AT1065" s="100"/>
      <c r="AU1065" s="100"/>
      <c r="AV1065" s="100"/>
      <c r="AW1065" s="100"/>
      <c r="AX1065" s="100"/>
      <c r="AY1065" s="100"/>
      <c r="AZ1065" s="100"/>
      <c r="BA1065" s="100"/>
      <c r="BB1065" s="100"/>
      <c r="BC1065" s="100"/>
    </row>
    <row r="1066" spans="17:55" x14ac:dyDescent="0.35">
      <c r="Q1066" s="100"/>
      <c r="R1066" s="100"/>
      <c r="S1066" s="100"/>
      <c r="T1066" s="100"/>
      <c r="U1066" s="100"/>
      <c r="V1066" s="100"/>
      <c r="W1066" s="100"/>
      <c r="X1066" s="100"/>
      <c r="Y1066" s="100"/>
      <c r="Z1066" s="100"/>
      <c r="AA1066" s="100"/>
      <c r="AB1066" s="100"/>
      <c r="AC1066" s="100"/>
      <c r="AD1066" s="100"/>
      <c r="AE1066" s="100"/>
      <c r="AF1066" s="101"/>
      <c r="AG1066" s="101"/>
      <c r="AH1066" s="101"/>
      <c r="AI1066" s="101"/>
      <c r="AJ1066" s="101"/>
      <c r="AK1066" s="101"/>
      <c r="AL1066" s="101"/>
      <c r="AM1066" s="101"/>
      <c r="AN1066" s="101"/>
      <c r="AO1066" s="101"/>
      <c r="AP1066" s="101"/>
      <c r="AQ1066" s="101"/>
      <c r="AR1066" s="100"/>
      <c r="AS1066" s="100"/>
      <c r="AT1066" s="100"/>
      <c r="AU1066" s="100"/>
      <c r="AV1066" s="100"/>
      <c r="AW1066" s="100"/>
      <c r="AX1066" s="100"/>
      <c r="AY1066" s="100"/>
      <c r="AZ1066" s="100"/>
      <c r="BA1066" s="100"/>
      <c r="BB1066" s="100"/>
      <c r="BC1066" s="100"/>
    </row>
    <row r="1067" spans="17:55" x14ac:dyDescent="0.35">
      <c r="Q1067" s="100"/>
      <c r="R1067" s="100"/>
      <c r="S1067" s="100"/>
      <c r="T1067" s="100"/>
      <c r="U1067" s="100"/>
      <c r="V1067" s="100"/>
      <c r="W1067" s="100"/>
      <c r="X1067" s="100"/>
      <c r="Y1067" s="100"/>
      <c r="Z1067" s="100"/>
      <c r="AA1067" s="100"/>
      <c r="AB1067" s="100"/>
      <c r="AC1067" s="100"/>
      <c r="AD1067" s="100"/>
      <c r="AE1067" s="100"/>
      <c r="AF1067" s="101"/>
      <c r="AG1067" s="101"/>
      <c r="AH1067" s="101"/>
      <c r="AI1067" s="101"/>
      <c r="AJ1067" s="101"/>
      <c r="AK1067" s="101"/>
      <c r="AL1067" s="101"/>
      <c r="AM1067" s="101"/>
      <c r="AN1067" s="101"/>
      <c r="AO1067" s="101"/>
      <c r="AP1067" s="101"/>
      <c r="AQ1067" s="101"/>
      <c r="AR1067" s="100"/>
      <c r="AS1067" s="100"/>
      <c r="AT1067" s="100"/>
      <c r="AU1067" s="100"/>
      <c r="AV1067" s="100"/>
      <c r="AW1067" s="100"/>
      <c r="AX1067" s="100"/>
      <c r="AY1067" s="100"/>
      <c r="AZ1067" s="100"/>
      <c r="BA1067" s="100"/>
      <c r="BB1067" s="100"/>
      <c r="BC1067" s="100"/>
    </row>
    <row r="1068" spans="17:55" x14ac:dyDescent="0.35">
      <c r="Q1068" s="100"/>
      <c r="R1068" s="100"/>
      <c r="S1068" s="100"/>
      <c r="T1068" s="100"/>
      <c r="U1068" s="100"/>
      <c r="V1068" s="100"/>
      <c r="W1068" s="100"/>
      <c r="X1068" s="100"/>
      <c r="Y1068" s="100"/>
      <c r="Z1068" s="100"/>
      <c r="AA1068" s="100"/>
      <c r="AB1068" s="100"/>
      <c r="AC1068" s="100"/>
      <c r="AD1068" s="100"/>
      <c r="AE1068" s="100"/>
      <c r="AF1068" s="101"/>
      <c r="AG1068" s="101"/>
      <c r="AH1068" s="101"/>
      <c r="AI1068" s="101"/>
      <c r="AJ1068" s="101"/>
      <c r="AK1068" s="101"/>
      <c r="AL1068" s="101"/>
      <c r="AM1068" s="101"/>
      <c r="AN1068" s="101"/>
      <c r="AO1068" s="101"/>
      <c r="AP1068" s="101"/>
      <c r="AQ1068" s="101"/>
      <c r="AR1068" s="100"/>
      <c r="AS1068" s="100"/>
      <c r="AT1068" s="100"/>
      <c r="AU1068" s="100"/>
      <c r="AV1068" s="100"/>
      <c r="AW1068" s="100"/>
      <c r="AX1068" s="100"/>
      <c r="AY1068" s="100"/>
      <c r="AZ1068" s="100"/>
      <c r="BA1068" s="100"/>
      <c r="BB1068" s="100"/>
      <c r="BC1068" s="100"/>
    </row>
    <row r="1069" spans="17:55" x14ac:dyDescent="0.35">
      <c r="Q1069" s="100"/>
      <c r="R1069" s="100"/>
      <c r="S1069" s="100"/>
      <c r="T1069" s="100"/>
      <c r="U1069" s="100"/>
      <c r="V1069" s="100"/>
      <c r="W1069" s="100"/>
      <c r="X1069" s="100"/>
      <c r="Y1069" s="100"/>
      <c r="Z1069" s="100"/>
      <c r="AA1069" s="100"/>
      <c r="AB1069" s="100"/>
      <c r="AC1069" s="100"/>
      <c r="AD1069" s="100"/>
      <c r="AE1069" s="100"/>
      <c r="AF1069" s="101"/>
      <c r="AG1069" s="101"/>
      <c r="AH1069" s="101"/>
      <c r="AI1069" s="101"/>
      <c r="AJ1069" s="101"/>
      <c r="AK1069" s="101"/>
      <c r="AL1069" s="101"/>
      <c r="AM1069" s="101"/>
      <c r="AN1069" s="101"/>
      <c r="AO1069" s="101"/>
      <c r="AP1069" s="101"/>
      <c r="AQ1069" s="101"/>
      <c r="AR1069" s="100"/>
      <c r="AS1069" s="100"/>
      <c r="AT1069" s="100"/>
      <c r="AU1069" s="100"/>
      <c r="AV1069" s="100"/>
      <c r="AW1069" s="100"/>
      <c r="AX1069" s="100"/>
      <c r="AY1069" s="100"/>
      <c r="AZ1069" s="100"/>
      <c r="BA1069" s="100"/>
      <c r="BB1069" s="100"/>
      <c r="BC1069" s="100"/>
    </row>
    <row r="1070" spans="17:55" x14ac:dyDescent="0.35">
      <c r="Q1070" s="100"/>
      <c r="R1070" s="100"/>
      <c r="S1070" s="100"/>
      <c r="T1070" s="100"/>
      <c r="U1070" s="100"/>
      <c r="V1070" s="100"/>
      <c r="W1070" s="100"/>
      <c r="X1070" s="100"/>
      <c r="Y1070" s="100"/>
      <c r="Z1070" s="100"/>
      <c r="AA1070" s="100"/>
      <c r="AB1070" s="100"/>
      <c r="AC1070" s="100"/>
      <c r="AD1070" s="100"/>
      <c r="AE1070" s="100"/>
      <c r="AF1070" s="101"/>
      <c r="AG1070" s="101"/>
      <c r="AH1070" s="101"/>
      <c r="AI1070" s="101"/>
      <c r="AJ1070" s="101"/>
      <c r="AK1070" s="101"/>
      <c r="AL1070" s="101"/>
      <c r="AM1070" s="101"/>
      <c r="AN1070" s="101"/>
      <c r="AO1070" s="101"/>
      <c r="AP1070" s="101"/>
      <c r="AQ1070" s="101"/>
      <c r="AR1070" s="100"/>
      <c r="AS1070" s="100"/>
      <c r="AT1070" s="100"/>
      <c r="AU1070" s="100"/>
      <c r="AV1070" s="100"/>
      <c r="AW1070" s="100"/>
      <c r="AX1070" s="100"/>
      <c r="AY1070" s="100"/>
      <c r="AZ1070" s="100"/>
      <c r="BA1070" s="100"/>
      <c r="BB1070" s="100"/>
      <c r="BC1070" s="100"/>
    </row>
    <row r="1071" spans="17:55" x14ac:dyDescent="0.35">
      <c r="Q1071" s="100"/>
      <c r="R1071" s="100"/>
      <c r="S1071" s="100"/>
      <c r="T1071" s="100"/>
      <c r="U1071" s="100"/>
      <c r="V1071" s="100"/>
      <c r="W1071" s="100"/>
      <c r="X1071" s="100"/>
      <c r="Y1071" s="100"/>
      <c r="Z1071" s="100"/>
      <c r="AA1071" s="100"/>
      <c r="AB1071" s="100"/>
      <c r="AC1071" s="100"/>
      <c r="AD1071" s="100"/>
      <c r="AE1071" s="100"/>
      <c r="AF1071" s="101"/>
      <c r="AG1071" s="101"/>
      <c r="AH1071" s="101"/>
      <c r="AI1071" s="101"/>
      <c r="AJ1071" s="101"/>
      <c r="AK1071" s="101"/>
      <c r="AL1071" s="101"/>
      <c r="AM1071" s="101"/>
      <c r="AN1071" s="101"/>
      <c r="AO1071" s="101"/>
      <c r="AP1071" s="101"/>
      <c r="AQ1071" s="101"/>
      <c r="AR1071" s="100"/>
      <c r="AS1071" s="100"/>
      <c r="AT1071" s="100"/>
      <c r="AU1071" s="100"/>
      <c r="AV1071" s="100"/>
      <c r="AW1071" s="100"/>
      <c r="AX1071" s="100"/>
      <c r="AY1071" s="100"/>
      <c r="AZ1071" s="100"/>
      <c r="BA1071" s="100"/>
      <c r="BB1071" s="100"/>
      <c r="BC1071" s="100"/>
    </row>
    <row r="1072" spans="17:55" x14ac:dyDescent="0.35">
      <c r="Q1072" s="100"/>
      <c r="R1072" s="100"/>
      <c r="S1072" s="100"/>
      <c r="T1072" s="100"/>
      <c r="U1072" s="100"/>
      <c r="V1072" s="100"/>
      <c r="W1072" s="100"/>
      <c r="X1072" s="100"/>
      <c r="Y1072" s="100"/>
      <c r="Z1072" s="100"/>
      <c r="AA1072" s="100"/>
      <c r="AB1072" s="100"/>
      <c r="AC1072" s="100"/>
      <c r="AD1072" s="100"/>
      <c r="AE1072" s="100"/>
      <c r="AF1072" s="101"/>
      <c r="AG1072" s="101"/>
      <c r="AH1072" s="101"/>
      <c r="AI1072" s="101"/>
      <c r="AJ1072" s="101"/>
      <c r="AK1072" s="101"/>
      <c r="AL1072" s="101"/>
      <c r="AM1072" s="101"/>
      <c r="AN1072" s="101"/>
      <c r="AO1072" s="101"/>
      <c r="AP1072" s="101"/>
      <c r="AQ1072" s="101"/>
      <c r="AR1072" s="100"/>
      <c r="AS1072" s="100"/>
      <c r="AT1072" s="100"/>
      <c r="AU1072" s="100"/>
      <c r="AV1072" s="100"/>
      <c r="AW1072" s="100"/>
      <c r="AX1072" s="100"/>
      <c r="AY1072" s="100"/>
      <c r="AZ1072" s="100"/>
      <c r="BA1072" s="100"/>
      <c r="BB1072" s="100"/>
      <c r="BC1072" s="100"/>
    </row>
    <row r="1073" spans="17:55" x14ac:dyDescent="0.35">
      <c r="Q1073" s="100"/>
      <c r="R1073" s="100"/>
      <c r="S1073" s="100"/>
      <c r="T1073" s="100"/>
      <c r="U1073" s="100"/>
      <c r="V1073" s="100"/>
      <c r="W1073" s="100"/>
      <c r="X1073" s="100"/>
      <c r="Y1073" s="100"/>
      <c r="Z1073" s="100"/>
      <c r="AA1073" s="100"/>
      <c r="AB1073" s="100"/>
      <c r="AC1073" s="100"/>
      <c r="AD1073" s="100"/>
      <c r="AE1073" s="100"/>
      <c r="AF1073" s="101"/>
      <c r="AG1073" s="101"/>
      <c r="AH1073" s="101"/>
      <c r="AI1073" s="101"/>
      <c r="AJ1073" s="101"/>
      <c r="AK1073" s="101"/>
      <c r="AL1073" s="101"/>
      <c r="AM1073" s="101"/>
      <c r="AN1073" s="101"/>
      <c r="AO1073" s="101"/>
      <c r="AP1073" s="101"/>
      <c r="AQ1073" s="101"/>
      <c r="AR1073" s="100"/>
      <c r="AS1073" s="100"/>
      <c r="AT1073" s="100"/>
      <c r="AU1073" s="100"/>
      <c r="AV1073" s="100"/>
      <c r="AW1073" s="100"/>
      <c r="AX1073" s="100"/>
      <c r="AY1073" s="100"/>
      <c r="AZ1073" s="100"/>
      <c r="BA1073" s="100"/>
      <c r="BB1073" s="100"/>
      <c r="BC1073" s="100"/>
    </row>
    <row r="1074" spans="17:55" x14ac:dyDescent="0.35">
      <c r="Q1074" s="100"/>
      <c r="R1074" s="100"/>
      <c r="S1074" s="100"/>
      <c r="T1074" s="100"/>
      <c r="U1074" s="100"/>
      <c r="V1074" s="100"/>
      <c r="W1074" s="100"/>
      <c r="X1074" s="100"/>
      <c r="Y1074" s="100"/>
      <c r="Z1074" s="100"/>
      <c r="AA1074" s="100"/>
      <c r="AB1074" s="100"/>
      <c r="AC1074" s="100"/>
      <c r="AD1074" s="100"/>
      <c r="AE1074" s="100"/>
      <c r="AF1074" s="101"/>
      <c r="AG1074" s="101"/>
      <c r="AH1074" s="101"/>
      <c r="AI1074" s="101"/>
      <c r="AJ1074" s="101"/>
      <c r="AK1074" s="101"/>
      <c r="AL1074" s="101"/>
      <c r="AM1074" s="101"/>
      <c r="AN1074" s="101"/>
      <c r="AO1074" s="101"/>
      <c r="AP1074" s="101"/>
      <c r="AQ1074" s="101"/>
      <c r="AR1074" s="100"/>
      <c r="AS1074" s="100"/>
      <c r="AT1074" s="100"/>
      <c r="AU1074" s="100"/>
      <c r="AV1074" s="100"/>
      <c r="AW1074" s="100"/>
      <c r="AX1074" s="100"/>
      <c r="AY1074" s="100"/>
      <c r="AZ1074" s="100"/>
      <c r="BA1074" s="100"/>
      <c r="BB1074" s="100"/>
      <c r="BC1074" s="100"/>
    </row>
    <row r="1075" spans="17:55" x14ac:dyDescent="0.35">
      <c r="Q1075" s="100"/>
      <c r="R1075" s="100"/>
      <c r="S1075" s="100"/>
      <c r="T1075" s="100"/>
      <c r="U1075" s="100"/>
      <c r="V1075" s="100"/>
      <c r="W1075" s="100"/>
      <c r="X1075" s="100"/>
      <c r="Y1075" s="100"/>
      <c r="Z1075" s="100"/>
      <c r="AA1075" s="100"/>
      <c r="AB1075" s="100"/>
      <c r="AC1075" s="100"/>
      <c r="AD1075" s="100"/>
      <c r="AE1075" s="100"/>
      <c r="AF1075" s="101"/>
      <c r="AG1075" s="101"/>
      <c r="AH1075" s="101"/>
      <c r="AI1075" s="101"/>
      <c r="AJ1075" s="101"/>
      <c r="AK1075" s="101"/>
      <c r="AL1075" s="101"/>
      <c r="AM1075" s="101"/>
      <c r="AN1075" s="101"/>
      <c r="AO1075" s="101"/>
      <c r="AP1075" s="101"/>
      <c r="AQ1075" s="101"/>
      <c r="AR1075" s="100"/>
      <c r="AS1075" s="100"/>
      <c r="AT1075" s="100"/>
      <c r="AU1075" s="100"/>
      <c r="AV1075" s="100"/>
      <c r="AW1075" s="100"/>
      <c r="AX1075" s="100"/>
      <c r="AY1075" s="100"/>
      <c r="AZ1075" s="100"/>
      <c r="BA1075" s="100"/>
      <c r="BB1075" s="100"/>
      <c r="BC1075" s="100"/>
    </row>
    <row r="1076" spans="17:55" x14ac:dyDescent="0.35">
      <c r="Q1076" s="100"/>
      <c r="R1076" s="100"/>
      <c r="S1076" s="100"/>
      <c r="T1076" s="100"/>
      <c r="U1076" s="100"/>
      <c r="V1076" s="100"/>
      <c r="W1076" s="100"/>
      <c r="X1076" s="100"/>
      <c r="Y1076" s="100"/>
      <c r="Z1076" s="100"/>
      <c r="AA1076" s="100"/>
      <c r="AB1076" s="100"/>
      <c r="AC1076" s="100"/>
      <c r="AD1076" s="100"/>
      <c r="AE1076" s="100"/>
      <c r="AF1076" s="101"/>
      <c r="AG1076" s="101"/>
      <c r="AH1076" s="101"/>
      <c r="AI1076" s="101"/>
      <c r="AJ1076" s="101"/>
      <c r="AK1076" s="101"/>
      <c r="AL1076" s="101"/>
      <c r="AM1076" s="101"/>
      <c r="AN1076" s="101"/>
      <c r="AO1076" s="101"/>
      <c r="AP1076" s="101"/>
      <c r="AQ1076" s="101"/>
      <c r="AR1076" s="100"/>
      <c r="AS1076" s="100"/>
      <c r="AT1076" s="100"/>
      <c r="AU1076" s="100"/>
      <c r="AV1076" s="100"/>
      <c r="AW1076" s="100"/>
      <c r="AX1076" s="100"/>
      <c r="AY1076" s="100"/>
      <c r="AZ1076" s="100"/>
      <c r="BA1076" s="100"/>
      <c r="BB1076" s="100"/>
      <c r="BC1076" s="100"/>
    </row>
    <row r="1077" spans="17:55" x14ac:dyDescent="0.35">
      <c r="Q1077" s="100"/>
      <c r="R1077" s="100"/>
      <c r="S1077" s="100"/>
      <c r="T1077" s="100"/>
      <c r="U1077" s="100"/>
      <c r="V1077" s="100"/>
      <c r="W1077" s="100"/>
      <c r="X1077" s="100"/>
      <c r="Y1077" s="100"/>
      <c r="Z1077" s="100"/>
      <c r="AA1077" s="100"/>
      <c r="AB1077" s="100"/>
      <c r="AC1077" s="100"/>
      <c r="AD1077" s="100"/>
      <c r="AE1077" s="100"/>
      <c r="AF1077" s="101"/>
      <c r="AG1077" s="101"/>
      <c r="AH1077" s="101"/>
      <c r="AI1077" s="101"/>
      <c r="AJ1077" s="101"/>
      <c r="AK1077" s="101"/>
      <c r="AL1077" s="101"/>
      <c r="AM1077" s="101"/>
      <c r="AN1077" s="101"/>
      <c r="AO1077" s="101"/>
      <c r="AP1077" s="101"/>
      <c r="AQ1077" s="101"/>
      <c r="AR1077" s="100"/>
      <c r="AS1077" s="100"/>
      <c r="AT1077" s="100"/>
      <c r="AU1077" s="100"/>
      <c r="AV1077" s="100"/>
      <c r="AW1077" s="100"/>
      <c r="AX1077" s="100"/>
      <c r="AY1077" s="100"/>
      <c r="AZ1077" s="100"/>
      <c r="BA1077" s="100"/>
      <c r="BB1077" s="100"/>
      <c r="BC1077" s="100"/>
    </row>
    <row r="1078" spans="17:55" x14ac:dyDescent="0.35">
      <c r="Q1078" s="100"/>
      <c r="R1078" s="100"/>
      <c r="S1078" s="100"/>
      <c r="T1078" s="100"/>
      <c r="U1078" s="100"/>
      <c r="V1078" s="100"/>
      <c r="W1078" s="100"/>
      <c r="X1078" s="100"/>
      <c r="Y1078" s="100"/>
      <c r="Z1078" s="100"/>
      <c r="AA1078" s="100"/>
      <c r="AB1078" s="100"/>
      <c r="AC1078" s="100"/>
      <c r="AD1078" s="100"/>
      <c r="AE1078" s="100"/>
      <c r="AF1078" s="101"/>
      <c r="AG1078" s="101"/>
      <c r="AH1078" s="101"/>
      <c r="AI1078" s="101"/>
      <c r="AJ1078" s="101"/>
      <c r="AK1078" s="101"/>
      <c r="AL1078" s="101"/>
      <c r="AM1078" s="101"/>
      <c r="AN1078" s="101"/>
      <c r="AO1078" s="101"/>
      <c r="AP1078" s="101"/>
      <c r="AQ1078" s="101"/>
      <c r="AR1078" s="100"/>
      <c r="AS1078" s="100"/>
      <c r="AT1078" s="100"/>
      <c r="AU1078" s="100"/>
      <c r="AV1078" s="100"/>
      <c r="AW1078" s="100"/>
      <c r="AX1078" s="100"/>
      <c r="AY1078" s="100"/>
      <c r="AZ1078" s="100"/>
      <c r="BA1078" s="100"/>
      <c r="BB1078" s="100"/>
      <c r="BC1078" s="100"/>
    </row>
    <row r="1079" spans="17:55" x14ac:dyDescent="0.35">
      <c r="Q1079" s="100"/>
      <c r="R1079" s="100"/>
      <c r="S1079" s="100"/>
      <c r="T1079" s="100"/>
      <c r="U1079" s="100"/>
      <c r="V1079" s="100"/>
      <c r="W1079" s="100"/>
      <c r="X1079" s="100"/>
      <c r="Y1079" s="100"/>
      <c r="Z1079" s="100"/>
      <c r="AA1079" s="100"/>
      <c r="AB1079" s="100"/>
      <c r="AC1079" s="100"/>
      <c r="AD1079" s="100"/>
      <c r="AE1079" s="100"/>
      <c r="AF1079" s="101"/>
      <c r="AG1079" s="101"/>
      <c r="AH1079" s="101"/>
      <c r="AI1079" s="101"/>
      <c r="AJ1079" s="101"/>
      <c r="AK1079" s="101"/>
      <c r="AL1079" s="101"/>
      <c r="AM1079" s="101"/>
      <c r="AN1079" s="101"/>
      <c r="AO1079" s="101"/>
      <c r="AP1079" s="101"/>
      <c r="AQ1079" s="101"/>
      <c r="AR1079" s="100"/>
      <c r="AS1079" s="100"/>
      <c r="AT1079" s="100"/>
      <c r="AU1079" s="100"/>
      <c r="AV1079" s="100"/>
      <c r="AW1079" s="100"/>
      <c r="AX1079" s="100"/>
      <c r="AY1079" s="100"/>
      <c r="AZ1079" s="100"/>
      <c r="BA1079" s="100"/>
      <c r="BB1079" s="100"/>
      <c r="BC1079" s="100"/>
    </row>
    <row r="1080" spans="17:55" x14ac:dyDescent="0.35">
      <c r="Q1080" s="100"/>
      <c r="R1080" s="100"/>
      <c r="S1080" s="100"/>
      <c r="T1080" s="100"/>
      <c r="U1080" s="100"/>
      <c r="V1080" s="100"/>
      <c r="W1080" s="100"/>
      <c r="X1080" s="100"/>
      <c r="Y1080" s="100"/>
      <c r="Z1080" s="100"/>
      <c r="AA1080" s="100"/>
      <c r="AB1080" s="100"/>
      <c r="AC1080" s="100"/>
      <c r="AD1080" s="100"/>
      <c r="AE1080" s="100"/>
      <c r="AF1080" s="101"/>
      <c r="AG1080" s="101"/>
      <c r="AH1080" s="101"/>
      <c r="AI1080" s="101"/>
      <c r="AJ1080" s="101"/>
      <c r="AK1080" s="101"/>
      <c r="AL1080" s="101"/>
      <c r="AM1080" s="101"/>
      <c r="AN1080" s="101"/>
      <c r="AO1080" s="101"/>
      <c r="AP1080" s="101"/>
      <c r="AQ1080" s="101"/>
      <c r="AR1080" s="100"/>
      <c r="AS1080" s="100"/>
      <c r="AT1080" s="100"/>
      <c r="AU1080" s="100"/>
      <c r="AV1080" s="100"/>
      <c r="AW1080" s="100"/>
      <c r="AX1080" s="100"/>
      <c r="AY1080" s="100"/>
      <c r="AZ1080" s="100"/>
      <c r="BA1080" s="100"/>
      <c r="BB1080" s="100"/>
      <c r="BC1080" s="100"/>
    </row>
    <row r="1081" spans="17:55" x14ac:dyDescent="0.35">
      <c r="Q1081" s="100"/>
      <c r="R1081" s="100"/>
      <c r="S1081" s="100"/>
      <c r="T1081" s="100"/>
      <c r="U1081" s="100"/>
      <c r="V1081" s="100"/>
      <c r="W1081" s="100"/>
      <c r="X1081" s="100"/>
      <c r="Y1081" s="100"/>
      <c r="Z1081" s="100"/>
      <c r="AA1081" s="100"/>
      <c r="AB1081" s="100"/>
      <c r="AC1081" s="100"/>
      <c r="AD1081" s="100"/>
      <c r="AE1081" s="100"/>
      <c r="AF1081" s="101"/>
      <c r="AG1081" s="101"/>
      <c r="AH1081" s="101"/>
      <c r="AI1081" s="101"/>
      <c r="AJ1081" s="101"/>
      <c r="AK1081" s="101"/>
      <c r="AL1081" s="101"/>
      <c r="AM1081" s="101"/>
      <c r="AN1081" s="101"/>
      <c r="AO1081" s="101"/>
      <c r="AP1081" s="101"/>
      <c r="AQ1081" s="101"/>
      <c r="AR1081" s="100"/>
      <c r="AS1081" s="100"/>
      <c r="AT1081" s="100"/>
      <c r="AU1081" s="100"/>
      <c r="AV1081" s="100"/>
      <c r="AW1081" s="100"/>
      <c r="AX1081" s="100"/>
      <c r="AY1081" s="100"/>
      <c r="AZ1081" s="100"/>
      <c r="BA1081" s="100"/>
      <c r="BB1081" s="100"/>
      <c r="BC1081" s="100"/>
    </row>
    <row r="1082" spans="17:55" x14ac:dyDescent="0.35">
      <c r="Q1082" s="100"/>
      <c r="R1082" s="100"/>
      <c r="S1082" s="100"/>
      <c r="T1082" s="100"/>
      <c r="U1082" s="100"/>
      <c r="V1082" s="100"/>
      <c r="W1082" s="100"/>
      <c r="X1082" s="100"/>
      <c r="Y1082" s="100"/>
      <c r="Z1082" s="100"/>
      <c r="AA1082" s="100"/>
      <c r="AB1082" s="100"/>
      <c r="AC1082" s="100"/>
      <c r="AD1082" s="100"/>
      <c r="AE1082" s="100"/>
      <c r="AF1082" s="101"/>
      <c r="AG1082" s="101"/>
      <c r="AH1082" s="101"/>
      <c r="AI1082" s="101"/>
      <c r="AJ1082" s="101"/>
      <c r="AK1082" s="101"/>
      <c r="AL1082" s="101"/>
      <c r="AM1082" s="101"/>
      <c r="AN1082" s="101"/>
      <c r="AO1082" s="101"/>
      <c r="AP1082" s="101"/>
      <c r="AQ1082" s="101"/>
      <c r="AR1082" s="100"/>
      <c r="AS1082" s="100"/>
      <c r="AT1082" s="100"/>
      <c r="AU1082" s="100"/>
      <c r="AV1082" s="100"/>
      <c r="AW1082" s="100"/>
      <c r="AX1082" s="100"/>
      <c r="AY1082" s="100"/>
      <c r="AZ1082" s="100"/>
      <c r="BA1082" s="100"/>
      <c r="BB1082" s="100"/>
      <c r="BC1082" s="100"/>
    </row>
    <row r="1083" spans="17:55" x14ac:dyDescent="0.35">
      <c r="Q1083" s="100"/>
      <c r="R1083" s="100"/>
      <c r="S1083" s="100"/>
      <c r="T1083" s="100"/>
      <c r="U1083" s="100"/>
      <c r="V1083" s="100"/>
      <c r="W1083" s="100"/>
      <c r="X1083" s="100"/>
      <c r="Y1083" s="100"/>
      <c r="Z1083" s="100"/>
      <c r="AA1083" s="100"/>
      <c r="AB1083" s="100"/>
      <c r="AC1083" s="100"/>
      <c r="AD1083" s="100"/>
      <c r="AE1083" s="100"/>
      <c r="AF1083" s="101"/>
      <c r="AG1083" s="101"/>
      <c r="AH1083" s="101"/>
      <c r="AI1083" s="101"/>
      <c r="AJ1083" s="101"/>
      <c r="AK1083" s="101"/>
      <c r="AL1083" s="101"/>
      <c r="AM1083" s="101"/>
      <c r="AN1083" s="101"/>
      <c r="AO1083" s="101"/>
      <c r="AP1083" s="101"/>
      <c r="AQ1083" s="101"/>
      <c r="AR1083" s="100"/>
      <c r="AS1083" s="100"/>
      <c r="AT1083" s="100"/>
      <c r="AU1083" s="100"/>
      <c r="AV1083" s="100"/>
      <c r="AW1083" s="100"/>
      <c r="AX1083" s="100"/>
      <c r="AY1083" s="100"/>
      <c r="AZ1083" s="100"/>
      <c r="BA1083" s="100"/>
      <c r="BB1083" s="100"/>
      <c r="BC1083" s="100"/>
    </row>
    <row r="1084" spans="17:55" x14ac:dyDescent="0.35">
      <c r="Q1084" s="100"/>
      <c r="R1084" s="100"/>
      <c r="S1084" s="100"/>
      <c r="T1084" s="100"/>
      <c r="U1084" s="100"/>
      <c r="V1084" s="100"/>
      <c r="W1084" s="100"/>
      <c r="X1084" s="100"/>
      <c r="Y1084" s="100"/>
      <c r="Z1084" s="100"/>
      <c r="AA1084" s="100"/>
      <c r="AB1084" s="100"/>
      <c r="AC1084" s="100"/>
      <c r="AD1084" s="100"/>
      <c r="AE1084" s="100"/>
      <c r="AF1084" s="101"/>
      <c r="AG1084" s="101"/>
      <c r="AH1084" s="101"/>
      <c r="AI1084" s="101"/>
      <c r="AJ1084" s="101"/>
      <c r="AK1084" s="101"/>
      <c r="AL1084" s="101"/>
      <c r="AM1084" s="101"/>
      <c r="AN1084" s="101"/>
      <c r="AO1084" s="101"/>
      <c r="AP1084" s="101"/>
      <c r="AQ1084" s="101"/>
      <c r="AR1084" s="100"/>
      <c r="AS1084" s="100"/>
      <c r="AT1084" s="100"/>
      <c r="AU1084" s="100"/>
      <c r="AV1084" s="100"/>
      <c r="AW1084" s="100"/>
      <c r="AX1084" s="100"/>
      <c r="AY1084" s="100"/>
      <c r="AZ1084" s="100"/>
      <c r="BA1084" s="100"/>
      <c r="BB1084" s="100"/>
      <c r="BC1084" s="100"/>
    </row>
    <row r="1085" spans="17:55" x14ac:dyDescent="0.35">
      <c r="Q1085" s="100"/>
      <c r="R1085" s="100"/>
      <c r="S1085" s="100"/>
      <c r="T1085" s="100"/>
      <c r="U1085" s="100"/>
      <c r="V1085" s="100"/>
      <c r="W1085" s="100"/>
      <c r="X1085" s="100"/>
      <c r="Y1085" s="100"/>
      <c r="Z1085" s="100"/>
      <c r="AA1085" s="100"/>
      <c r="AB1085" s="100"/>
      <c r="AC1085" s="100"/>
      <c r="AD1085" s="100"/>
      <c r="AE1085" s="100"/>
      <c r="AF1085" s="101"/>
      <c r="AG1085" s="101"/>
      <c r="AH1085" s="101"/>
      <c r="AI1085" s="101"/>
      <c r="AJ1085" s="101"/>
      <c r="AK1085" s="101"/>
      <c r="AL1085" s="101"/>
      <c r="AM1085" s="101"/>
      <c r="AN1085" s="101"/>
      <c r="AO1085" s="101"/>
      <c r="AP1085" s="101"/>
      <c r="AQ1085" s="101"/>
      <c r="AR1085" s="100"/>
      <c r="AS1085" s="100"/>
      <c r="AT1085" s="100"/>
      <c r="AU1085" s="100"/>
      <c r="AV1085" s="100"/>
      <c r="AW1085" s="100"/>
      <c r="AX1085" s="100"/>
      <c r="AY1085" s="100"/>
      <c r="AZ1085" s="100"/>
      <c r="BA1085" s="100"/>
      <c r="BB1085" s="100"/>
      <c r="BC1085" s="100"/>
    </row>
    <row r="1086" spans="17:55" x14ac:dyDescent="0.35">
      <c r="Q1086" s="100"/>
      <c r="R1086" s="100"/>
      <c r="S1086" s="100"/>
      <c r="T1086" s="100"/>
      <c r="U1086" s="100"/>
      <c r="V1086" s="100"/>
      <c r="W1086" s="100"/>
      <c r="X1086" s="100"/>
      <c r="Y1086" s="100"/>
      <c r="Z1086" s="100"/>
      <c r="AA1086" s="100"/>
      <c r="AB1086" s="100"/>
      <c r="AC1086" s="100"/>
      <c r="AD1086" s="100"/>
      <c r="AE1086" s="100"/>
      <c r="AF1086" s="101"/>
      <c r="AG1086" s="101"/>
      <c r="AH1086" s="101"/>
      <c r="AI1086" s="101"/>
      <c r="AJ1086" s="101"/>
      <c r="AK1086" s="101"/>
      <c r="AL1086" s="101"/>
      <c r="AM1086" s="101"/>
      <c r="AN1086" s="101"/>
      <c r="AO1086" s="101"/>
      <c r="AP1086" s="101"/>
      <c r="AQ1086" s="101"/>
      <c r="AR1086" s="100"/>
      <c r="AS1086" s="100"/>
      <c r="AT1086" s="100"/>
      <c r="AU1086" s="100"/>
      <c r="AV1086" s="100"/>
      <c r="AW1086" s="100"/>
      <c r="AX1086" s="100"/>
      <c r="AY1086" s="100"/>
      <c r="AZ1086" s="100"/>
      <c r="BA1086" s="100"/>
      <c r="BB1086" s="100"/>
      <c r="BC1086" s="100"/>
    </row>
    <row r="1087" spans="17:55" x14ac:dyDescent="0.35">
      <c r="Q1087" s="100"/>
      <c r="R1087" s="100"/>
      <c r="S1087" s="100"/>
      <c r="T1087" s="100"/>
      <c r="U1087" s="100"/>
      <c r="V1087" s="100"/>
      <c r="W1087" s="100"/>
      <c r="X1087" s="100"/>
      <c r="Y1087" s="100"/>
      <c r="Z1087" s="100"/>
      <c r="AA1087" s="100"/>
      <c r="AB1087" s="100"/>
      <c r="AC1087" s="100"/>
      <c r="AD1087" s="100"/>
      <c r="AE1087" s="100"/>
      <c r="AF1087" s="101"/>
      <c r="AG1087" s="101"/>
      <c r="AH1087" s="101"/>
      <c r="AI1087" s="101"/>
      <c r="AJ1087" s="101"/>
      <c r="AK1087" s="101"/>
      <c r="AL1087" s="101"/>
      <c r="AM1087" s="101"/>
      <c r="AN1087" s="101"/>
      <c r="AO1087" s="101"/>
      <c r="AP1087" s="101"/>
      <c r="AQ1087" s="101"/>
      <c r="AR1087" s="100"/>
      <c r="AS1087" s="100"/>
      <c r="AT1087" s="100"/>
      <c r="AU1087" s="100"/>
      <c r="AV1087" s="100"/>
      <c r="AW1087" s="100"/>
      <c r="AX1087" s="100"/>
      <c r="AY1087" s="100"/>
      <c r="AZ1087" s="100"/>
      <c r="BA1087" s="100"/>
      <c r="BB1087" s="100"/>
      <c r="BC1087" s="100"/>
    </row>
    <row r="1088" spans="17:55" x14ac:dyDescent="0.35">
      <c r="Q1088" s="100"/>
      <c r="R1088" s="100"/>
      <c r="S1088" s="100"/>
      <c r="T1088" s="100"/>
      <c r="U1088" s="100"/>
      <c r="V1088" s="100"/>
      <c r="W1088" s="100"/>
      <c r="X1088" s="100"/>
      <c r="Y1088" s="100"/>
      <c r="Z1088" s="100"/>
      <c r="AA1088" s="100"/>
      <c r="AB1088" s="100"/>
      <c r="AC1088" s="100"/>
      <c r="AD1088" s="100"/>
      <c r="AE1088" s="100"/>
      <c r="AF1088" s="101"/>
      <c r="AG1088" s="101"/>
      <c r="AH1088" s="101"/>
      <c r="AI1088" s="101"/>
      <c r="AJ1088" s="101"/>
      <c r="AK1088" s="101"/>
      <c r="AL1088" s="101"/>
      <c r="AM1088" s="101"/>
      <c r="AN1088" s="101"/>
      <c r="AO1088" s="101"/>
      <c r="AP1088" s="101"/>
      <c r="AQ1088" s="101"/>
      <c r="AR1088" s="100"/>
      <c r="AS1088" s="100"/>
      <c r="AT1088" s="100"/>
      <c r="AU1088" s="100"/>
      <c r="AV1088" s="100"/>
      <c r="AW1088" s="100"/>
      <c r="AX1088" s="100"/>
      <c r="AY1088" s="100"/>
      <c r="AZ1088" s="100"/>
      <c r="BA1088" s="100"/>
      <c r="BB1088" s="100"/>
      <c r="BC1088" s="100"/>
    </row>
    <row r="1089" spans="17:55" x14ac:dyDescent="0.35">
      <c r="Q1089" s="100"/>
      <c r="R1089" s="100"/>
      <c r="S1089" s="100"/>
      <c r="T1089" s="100"/>
      <c r="U1089" s="100"/>
      <c r="V1089" s="100"/>
      <c r="W1089" s="100"/>
      <c r="X1089" s="100"/>
      <c r="Y1089" s="100"/>
      <c r="Z1089" s="100"/>
      <c r="AA1089" s="100"/>
      <c r="AB1089" s="100"/>
      <c r="AC1089" s="100"/>
      <c r="AD1089" s="100"/>
      <c r="AE1089" s="100"/>
      <c r="AF1089" s="101"/>
      <c r="AG1089" s="101"/>
      <c r="AH1089" s="101"/>
      <c r="AI1089" s="101"/>
      <c r="AJ1089" s="101"/>
      <c r="AK1089" s="101"/>
      <c r="AL1089" s="101"/>
      <c r="AM1089" s="101"/>
      <c r="AN1089" s="101"/>
      <c r="AO1089" s="101"/>
      <c r="AP1089" s="101"/>
      <c r="AQ1089" s="101"/>
      <c r="AR1089" s="100"/>
      <c r="AS1089" s="100"/>
      <c r="AT1089" s="100"/>
      <c r="AU1089" s="100"/>
      <c r="AV1089" s="100"/>
      <c r="AW1089" s="100"/>
      <c r="AX1089" s="100"/>
      <c r="AY1089" s="100"/>
      <c r="AZ1089" s="100"/>
      <c r="BA1089" s="100"/>
      <c r="BB1089" s="100"/>
      <c r="BC1089" s="100"/>
    </row>
    <row r="1090" spans="17:55" x14ac:dyDescent="0.35">
      <c r="Q1090" s="100"/>
      <c r="R1090" s="100"/>
      <c r="S1090" s="100"/>
      <c r="T1090" s="100"/>
      <c r="U1090" s="100"/>
      <c r="V1090" s="100"/>
      <c r="W1090" s="100"/>
      <c r="X1090" s="100"/>
      <c r="Y1090" s="100"/>
      <c r="Z1090" s="100"/>
      <c r="AA1090" s="100"/>
      <c r="AB1090" s="100"/>
      <c r="AC1090" s="100"/>
      <c r="AD1090" s="100"/>
      <c r="AE1090" s="100"/>
      <c r="AF1090" s="101"/>
      <c r="AG1090" s="101"/>
      <c r="AH1090" s="101"/>
      <c r="AI1090" s="101"/>
      <c r="AJ1090" s="101"/>
      <c r="AK1090" s="101"/>
      <c r="AL1090" s="101"/>
      <c r="AM1090" s="101"/>
      <c r="AN1090" s="101"/>
      <c r="AO1090" s="101"/>
      <c r="AP1090" s="101"/>
      <c r="AQ1090" s="101"/>
      <c r="AR1090" s="100"/>
      <c r="AS1090" s="100"/>
      <c r="AT1090" s="100"/>
      <c r="AU1090" s="100"/>
      <c r="AV1090" s="100"/>
      <c r="AW1090" s="100"/>
      <c r="AX1090" s="100"/>
      <c r="AY1090" s="100"/>
      <c r="AZ1090" s="100"/>
      <c r="BA1090" s="100"/>
      <c r="BB1090" s="100"/>
      <c r="BC1090" s="100"/>
    </row>
    <row r="1091" spans="17:55" x14ac:dyDescent="0.35">
      <c r="Q1091" s="100"/>
      <c r="R1091" s="100"/>
      <c r="S1091" s="100"/>
      <c r="T1091" s="100"/>
      <c r="U1091" s="100"/>
      <c r="V1091" s="100"/>
      <c r="W1091" s="100"/>
      <c r="X1091" s="100"/>
      <c r="Y1091" s="100"/>
      <c r="Z1091" s="100"/>
      <c r="AA1091" s="100"/>
      <c r="AB1091" s="100"/>
      <c r="AC1091" s="100"/>
      <c r="AD1091" s="100"/>
      <c r="AE1091" s="100"/>
      <c r="AF1091" s="101"/>
      <c r="AG1091" s="101"/>
      <c r="AH1091" s="101"/>
      <c r="AI1091" s="101"/>
      <c r="AJ1091" s="101"/>
      <c r="AK1091" s="101"/>
      <c r="AL1091" s="101"/>
      <c r="AM1091" s="101"/>
      <c r="AN1091" s="101"/>
      <c r="AO1091" s="101"/>
      <c r="AP1091" s="101"/>
      <c r="AQ1091" s="101"/>
      <c r="AR1091" s="100"/>
      <c r="AS1091" s="100"/>
      <c r="AT1091" s="100"/>
      <c r="AU1091" s="100"/>
      <c r="AV1091" s="100"/>
      <c r="AW1091" s="100"/>
      <c r="AX1091" s="100"/>
      <c r="AY1091" s="100"/>
      <c r="AZ1091" s="100"/>
      <c r="BA1091" s="100"/>
      <c r="BB1091" s="100"/>
      <c r="BC1091" s="100"/>
    </row>
    <row r="1092" spans="17:55" x14ac:dyDescent="0.35">
      <c r="Q1092" s="100"/>
      <c r="R1092" s="100"/>
      <c r="S1092" s="100"/>
      <c r="T1092" s="100"/>
      <c r="U1092" s="100"/>
      <c r="V1092" s="100"/>
      <c r="W1092" s="100"/>
      <c r="X1092" s="100"/>
      <c r="Y1092" s="100"/>
      <c r="Z1092" s="100"/>
      <c r="AA1092" s="100"/>
      <c r="AB1092" s="100"/>
      <c r="AC1092" s="100"/>
      <c r="AD1092" s="100"/>
      <c r="AE1092" s="100"/>
      <c r="AF1092" s="101"/>
      <c r="AG1092" s="101"/>
      <c r="AH1092" s="101"/>
      <c r="AI1092" s="101"/>
      <c r="AJ1092" s="101"/>
      <c r="AK1092" s="101"/>
      <c r="AL1092" s="101"/>
      <c r="AM1092" s="101"/>
      <c r="AN1092" s="101"/>
      <c r="AO1092" s="101"/>
      <c r="AP1092" s="101"/>
      <c r="AQ1092" s="101"/>
      <c r="AR1092" s="100"/>
      <c r="AS1092" s="100"/>
      <c r="AT1092" s="100"/>
      <c r="AU1092" s="100"/>
      <c r="AV1092" s="100"/>
      <c r="AW1092" s="100"/>
      <c r="AX1092" s="100"/>
      <c r="AY1092" s="100"/>
      <c r="AZ1092" s="100"/>
      <c r="BA1092" s="100"/>
      <c r="BB1092" s="100"/>
      <c r="BC1092" s="100"/>
    </row>
    <row r="1093" spans="17:55" x14ac:dyDescent="0.35">
      <c r="Q1093" s="100"/>
      <c r="R1093" s="100"/>
      <c r="S1093" s="100"/>
      <c r="T1093" s="100"/>
      <c r="U1093" s="100"/>
      <c r="V1093" s="100"/>
      <c r="W1093" s="100"/>
      <c r="X1093" s="100"/>
      <c r="Y1093" s="100"/>
      <c r="Z1093" s="100"/>
      <c r="AA1093" s="100"/>
      <c r="AB1093" s="100"/>
      <c r="AC1093" s="100"/>
      <c r="AD1093" s="100"/>
      <c r="AE1093" s="100"/>
      <c r="AF1093" s="101"/>
      <c r="AG1093" s="101"/>
      <c r="AH1093" s="101"/>
      <c r="AI1093" s="101"/>
      <c r="AJ1093" s="101"/>
      <c r="AK1093" s="101"/>
      <c r="AL1093" s="101"/>
      <c r="AM1093" s="101"/>
      <c r="AN1093" s="101"/>
      <c r="AO1093" s="101"/>
      <c r="AP1093" s="101"/>
      <c r="AQ1093" s="101"/>
      <c r="AR1093" s="100"/>
      <c r="AS1093" s="100"/>
      <c r="AT1093" s="100"/>
      <c r="AU1093" s="100"/>
      <c r="AV1093" s="100"/>
      <c r="AW1093" s="100"/>
      <c r="AX1093" s="100"/>
      <c r="AY1093" s="100"/>
      <c r="AZ1093" s="100"/>
      <c r="BA1093" s="100"/>
      <c r="BB1093" s="100"/>
      <c r="BC1093" s="100"/>
    </row>
    <row r="1094" spans="17:55" x14ac:dyDescent="0.35">
      <c r="Q1094" s="100"/>
      <c r="R1094" s="100"/>
      <c r="S1094" s="100"/>
      <c r="T1094" s="100"/>
      <c r="U1094" s="100"/>
      <c r="V1094" s="100"/>
      <c r="W1094" s="100"/>
      <c r="X1094" s="100"/>
      <c r="Y1094" s="100"/>
      <c r="Z1094" s="100"/>
      <c r="AA1094" s="100"/>
      <c r="AB1094" s="100"/>
      <c r="AC1094" s="100"/>
      <c r="AD1094" s="100"/>
      <c r="AE1094" s="100"/>
      <c r="AF1094" s="101"/>
      <c r="AG1094" s="101"/>
      <c r="AH1094" s="101"/>
      <c r="AI1094" s="101"/>
      <c r="AJ1094" s="101"/>
      <c r="AK1094" s="101"/>
      <c r="AL1094" s="101"/>
      <c r="AM1094" s="101"/>
      <c r="AN1094" s="101"/>
      <c r="AO1094" s="101"/>
      <c r="AP1094" s="101"/>
      <c r="AQ1094" s="101"/>
      <c r="AR1094" s="100"/>
      <c r="AS1094" s="100"/>
      <c r="AT1094" s="100"/>
      <c r="AU1094" s="100"/>
      <c r="AV1094" s="100"/>
      <c r="AW1094" s="100"/>
      <c r="AX1094" s="100"/>
      <c r="AY1094" s="100"/>
      <c r="AZ1094" s="100"/>
      <c r="BA1094" s="100"/>
      <c r="BB1094" s="100"/>
      <c r="BC1094" s="100"/>
    </row>
    <row r="1095" spans="17:55" x14ac:dyDescent="0.35">
      <c r="Q1095" s="100"/>
      <c r="R1095" s="100"/>
      <c r="S1095" s="100"/>
      <c r="T1095" s="100"/>
      <c r="U1095" s="100"/>
      <c r="V1095" s="100"/>
      <c r="W1095" s="100"/>
      <c r="X1095" s="100"/>
      <c r="Y1095" s="100"/>
      <c r="Z1095" s="100"/>
      <c r="AA1095" s="100"/>
      <c r="AB1095" s="100"/>
      <c r="AC1095" s="100"/>
      <c r="AD1095" s="100"/>
      <c r="AE1095" s="100"/>
      <c r="AF1095" s="101"/>
      <c r="AG1095" s="101"/>
      <c r="AH1095" s="101"/>
      <c r="AI1095" s="101"/>
      <c r="AJ1095" s="101"/>
      <c r="AK1095" s="101"/>
      <c r="AL1095" s="101"/>
      <c r="AM1095" s="101"/>
      <c r="AN1095" s="101"/>
      <c r="AO1095" s="101"/>
      <c r="AP1095" s="101"/>
      <c r="AQ1095" s="101"/>
      <c r="AR1095" s="100"/>
      <c r="AS1095" s="100"/>
      <c r="AT1095" s="100"/>
      <c r="AU1095" s="100"/>
      <c r="AV1095" s="100"/>
      <c r="AW1095" s="100"/>
      <c r="AX1095" s="100"/>
      <c r="AY1095" s="100"/>
      <c r="AZ1095" s="100"/>
      <c r="BA1095" s="100"/>
      <c r="BB1095" s="100"/>
      <c r="BC1095" s="100"/>
    </row>
    <row r="1096" spans="17:55" x14ac:dyDescent="0.35">
      <c r="Q1096" s="100"/>
      <c r="R1096" s="100"/>
      <c r="S1096" s="100"/>
      <c r="T1096" s="100"/>
      <c r="U1096" s="100"/>
      <c r="V1096" s="100"/>
      <c r="W1096" s="100"/>
      <c r="X1096" s="100"/>
      <c r="Y1096" s="100"/>
      <c r="Z1096" s="100"/>
      <c r="AA1096" s="100"/>
      <c r="AB1096" s="100"/>
      <c r="AC1096" s="100"/>
      <c r="AD1096" s="100"/>
      <c r="AE1096" s="100"/>
      <c r="AF1096" s="101"/>
      <c r="AG1096" s="101"/>
      <c r="AH1096" s="101"/>
      <c r="AI1096" s="101"/>
      <c r="AJ1096" s="101"/>
      <c r="AK1096" s="101"/>
      <c r="AL1096" s="101"/>
      <c r="AM1096" s="101"/>
      <c r="AN1096" s="101"/>
      <c r="AO1096" s="101"/>
      <c r="AP1096" s="101"/>
      <c r="AQ1096" s="101"/>
      <c r="AR1096" s="100"/>
      <c r="AS1096" s="100"/>
      <c r="AT1096" s="100"/>
      <c r="AU1096" s="100"/>
      <c r="AV1096" s="100"/>
      <c r="AW1096" s="100"/>
      <c r="AX1096" s="100"/>
      <c r="AY1096" s="100"/>
      <c r="AZ1096" s="100"/>
      <c r="BA1096" s="100"/>
      <c r="BB1096" s="100"/>
      <c r="BC1096" s="100"/>
    </row>
    <row r="1097" spans="17:55" x14ac:dyDescent="0.35">
      <c r="Q1097" s="100"/>
      <c r="R1097" s="100"/>
      <c r="S1097" s="100"/>
      <c r="T1097" s="100"/>
      <c r="U1097" s="100"/>
      <c r="V1097" s="100"/>
      <c r="W1097" s="100"/>
      <c r="X1097" s="100"/>
      <c r="Y1097" s="100"/>
      <c r="Z1097" s="100"/>
      <c r="AA1097" s="100"/>
      <c r="AB1097" s="100"/>
      <c r="AC1097" s="100"/>
      <c r="AD1097" s="100"/>
      <c r="AE1097" s="100"/>
      <c r="AF1097" s="101"/>
      <c r="AG1097" s="101"/>
      <c r="AH1097" s="101"/>
      <c r="AI1097" s="101"/>
      <c r="AJ1097" s="101"/>
      <c r="AK1097" s="101"/>
      <c r="AL1097" s="101"/>
      <c r="AM1097" s="101"/>
      <c r="AN1097" s="101"/>
      <c r="AO1097" s="101"/>
      <c r="AP1097" s="101"/>
      <c r="AQ1097" s="101"/>
      <c r="AR1097" s="100"/>
      <c r="AS1097" s="100"/>
      <c r="AT1097" s="100"/>
      <c r="AU1097" s="100"/>
      <c r="AV1097" s="100"/>
      <c r="AW1097" s="100"/>
      <c r="AX1097" s="100"/>
      <c r="AY1097" s="100"/>
      <c r="AZ1097" s="100"/>
      <c r="BA1097" s="100"/>
      <c r="BB1097" s="100"/>
      <c r="BC1097" s="100"/>
    </row>
    <row r="1098" spans="17:55" x14ac:dyDescent="0.35">
      <c r="Q1098" s="100"/>
      <c r="R1098" s="100"/>
      <c r="S1098" s="100"/>
      <c r="T1098" s="100"/>
      <c r="U1098" s="100"/>
      <c r="V1098" s="100"/>
      <c r="W1098" s="100"/>
      <c r="X1098" s="100"/>
      <c r="Y1098" s="100"/>
      <c r="Z1098" s="100"/>
      <c r="AA1098" s="100"/>
      <c r="AB1098" s="100"/>
      <c r="AC1098" s="100"/>
      <c r="AD1098" s="100"/>
      <c r="AE1098" s="100"/>
      <c r="AF1098" s="101"/>
      <c r="AG1098" s="101"/>
      <c r="AH1098" s="101"/>
      <c r="AI1098" s="101"/>
      <c r="AJ1098" s="101"/>
      <c r="AK1098" s="101"/>
      <c r="AL1098" s="101"/>
      <c r="AM1098" s="101"/>
      <c r="AN1098" s="101"/>
      <c r="AO1098" s="101"/>
      <c r="AP1098" s="101"/>
      <c r="AQ1098" s="101"/>
      <c r="AR1098" s="100"/>
      <c r="AS1098" s="100"/>
      <c r="AT1098" s="100"/>
      <c r="AU1098" s="100"/>
      <c r="AV1098" s="100"/>
      <c r="AW1098" s="100"/>
      <c r="AX1098" s="100"/>
      <c r="AY1098" s="100"/>
      <c r="AZ1098" s="100"/>
      <c r="BA1098" s="100"/>
      <c r="BB1098" s="100"/>
      <c r="BC1098" s="100"/>
    </row>
    <row r="1099" spans="17:55" x14ac:dyDescent="0.35">
      <c r="Q1099" s="100"/>
      <c r="R1099" s="100"/>
      <c r="S1099" s="100"/>
      <c r="T1099" s="100"/>
      <c r="U1099" s="100"/>
      <c r="V1099" s="100"/>
      <c r="W1099" s="100"/>
      <c r="X1099" s="100"/>
      <c r="Y1099" s="100"/>
      <c r="Z1099" s="100"/>
      <c r="AA1099" s="100"/>
      <c r="AB1099" s="100"/>
      <c r="AC1099" s="100"/>
      <c r="AD1099" s="100"/>
      <c r="AE1099" s="100"/>
      <c r="AF1099" s="101"/>
      <c r="AG1099" s="101"/>
      <c r="AH1099" s="101"/>
      <c r="AI1099" s="101"/>
      <c r="AJ1099" s="101"/>
      <c r="AK1099" s="101"/>
      <c r="AL1099" s="101"/>
      <c r="AM1099" s="101"/>
      <c r="AN1099" s="101"/>
      <c r="AO1099" s="101"/>
      <c r="AP1099" s="101"/>
      <c r="AQ1099" s="101"/>
      <c r="AR1099" s="100"/>
      <c r="AS1099" s="100"/>
      <c r="AT1099" s="100"/>
      <c r="AU1099" s="100"/>
      <c r="AV1099" s="100"/>
      <c r="AW1099" s="100"/>
      <c r="AX1099" s="100"/>
      <c r="AY1099" s="100"/>
      <c r="AZ1099" s="100"/>
      <c r="BA1099" s="100"/>
      <c r="BB1099" s="100"/>
      <c r="BC1099" s="100"/>
    </row>
    <row r="1100" spans="17:55" x14ac:dyDescent="0.35">
      <c r="Q1100" s="100"/>
      <c r="R1100" s="100"/>
      <c r="S1100" s="100"/>
      <c r="T1100" s="100"/>
      <c r="U1100" s="100"/>
      <c r="V1100" s="100"/>
      <c r="W1100" s="100"/>
      <c r="X1100" s="100"/>
      <c r="Y1100" s="100"/>
      <c r="Z1100" s="100"/>
      <c r="AA1100" s="100"/>
      <c r="AB1100" s="100"/>
      <c r="AC1100" s="100"/>
      <c r="AD1100" s="100"/>
      <c r="AE1100" s="100"/>
      <c r="AF1100" s="101"/>
      <c r="AG1100" s="101"/>
      <c r="AH1100" s="101"/>
      <c r="AI1100" s="101"/>
      <c r="AJ1100" s="101"/>
      <c r="AK1100" s="101"/>
      <c r="AL1100" s="101"/>
      <c r="AM1100" s="101"/>
      <c r="AN1100" s="101"/>
      <c r="AO1100" s="101"/>
      <c r="AP1100" s="101"/>
      <c r="AQ1100" s="101"/>
      <c r="AR1100" s="100"/>
      <c r="AS1100" s="100"/>
      <c r="AT1100" s="100"/>
      <c r="AU1100" s="100"/>
      <c r="AV1100" s="100"/>
      <c r="AW1100" s="100"/>
      <c r="AX1100" s="100"/>
      <c r="AY1100" s="100"/>
      <c r="AZ1100" s="100"/>
      <c r="BA1100" s="100"/>
      <c r="BB1100" s="100"/>
      <c r="BC1100" s="100"/>
    </row>
    <row r="1101" spans="17:55" x14ac:dyDescent="0.35">
      <c r="Q1101" s="100"/>
      <c r="R1101" s="100"/>
      <c r="S1101" s="100"/>
      <c r="T1101" s="100"/>
      <c r="U1101" s="100"/>
      <c r="V1101" s="100"/>
      <c r="W1101" s="100"/>
      <c r="X1101" s="100"/>
      <c r="Y1101" s="100"/>
      <c r="Z1101" s="100"/>
      <c r="AA1101" s="100"/>
      <c r="AB1101" s="100"/>
      <c r="AC1101" s="100"/>
      <c r="AD1101" s="100"/>
      <c r="AE1101" s="100"/>
      <c r="AF1101" s="101"/>
      <c r="AG1101" s="101"/>
      <c r="AH1101" s="101"/>
      <c r="AI1101" s="101"/>
      <c r="AJ1101" s="101"/>
      <c r="AK1101" s="101"/>
      <c r="AL1101" s="101"/>
      <c r="AM1101" s="101"/>
      <c r="AN1101" s="101"/>
      <c r="AO1101" s="101"/>
      <c r="AP1101" s="101"/>
      <c r="AQ1101" s="101"/>
      <c r="AR1101" s="100"/>
      <c r="AS1101" s="100"/>
      <c r="AT1101" s="100"/>
      <c r="AU1101" s="100"/>
      <c r="AV1101" s="100"/>
      <c r="AW1101" s="100"/>
      <c r="AX1101" s="100"/>
      <c r="AY1101" s="100"/>
      <c r="AZ1101" s="100"/>
      <c r="BA1101" s="100"/>
      <c r="BB1101" s="100"/>
      <c r="BC1101" s="100"/>
    </row>
    <row r="1102" spans="17:55" x14ac:dyDescent="0.35">
      <c r="Q1102" s="100"/>
      <c r="R1102" s="100"/>
      <c r="S1102" s="100"/>
      <c r="T1102" s="100"/>
      <c r="U1102" s="100"/>
      <c r="V1102" s="100"/>
      <c r="W1102" s="100"/>
      <c r="X1102" s="100"/>
      <c r="Y1102" s="100"/>
      <c r="Z1102" s="100"/>
      <c r="AA1102" s="100"/>
      <c r="AB1102" s="100"/>
      <c r="AC1102" s="100"/>
      <c r="AD1102" s="100"/>
      <c r="AE1102" s="100"/>
      <c r="AF1102" s="101"/>
      <c r="AG1102" s="101"/>
      <c r="AH1102" s="101"/>
      <c r="AI1102" s="101"/>
      <c r="AJ1102" s="101"/>
      <c r="AK1102" s="101"/>
      <c r="AL1102" s="101"/>
      <c r="AM1102" s="101"/>
      <c r="AN1102" s="101"/>
      <c r="AO1102" s="101"/>
      <c r="AP1102" s="101"/>
      <c r="AQ1102" s="101"/>
      <c r="AR1102" s="100"/>
      <c r="AS1102" s="100"/>
      <c r="AT1102" s="100"/>
      <c r="AU1102" s="100"/>
      <c r="AV1102" s="100"/>
      <c r="AW1102" s="100"/>
      <c r="AX1102" s="100"/>
      <c r="AY1102" s="100"/>
      <c r="AZ1102" s="100"/>
      <c r="BA1102" s="100"/>
      <c r="BB1102" s="100"/>
      <c r="BC1102" s="100"/>
    </row>
    <row r="1103" spans="17:55" x14ac:dyDescent="0.35">
      <c r="Q1103" s="100"/>
      <c r="R1103" s="100"/>
      <c r="S1103" s="100"/>
      <c r="T1103" s="100"/>
      <c r="U1103" s="100"/>
      <c r="V1103" s="100"/>
      <c r="W1103" s="100"/>
      <c r="X1103" s="100"/>
      <c r="Y1103" s="100"/>
      <c r="Z1103" s="100"/>
      <c r="AA1103" s="100"/>
      <c r="AB1103" s="100"/>
      <c r="AC1103" s="100"/>
      <c r="AD1103" s="100"/>
      <c r="AE1103" s="100"/>
      <c r="AF1103" s="101"/>
      <c r="AG1103" s="101"/>
      <c r="AH1103" s="101"/>
      <c r="AI1103" s="101"/>
      <c r="AJ1103" s="101"/>
      <c r="AK1103" s="101"/>
      <c r="AL1103" s="101"/>
      <c r="AM1103" s="101"/>
      <c r="AN1103" s="101"/>
      <c r="AO1103" s="101"/>
      <c r="AP1103" s="101"/>
      <c r="AQ1103" s="101"/>
      <c r="AR1103" s="100"/>
      <c r="AS1103" s="100"/>
      <c r="AT1103" s="100"/>
      <c r="AU1103" s="100"/>
      <c r="AV1103" s="100"/>
      <c r="AW1103" s="100"/>
      <c r="AX1103" s="100"/>
      <c r="AY1103" s="100"/>
      <c r="AZ1103" s="100"/>
      <c r="BA1103" s="100"/>
      <c r="BB1103" s="100"/>
      <c r="BC1103" s="100"/>
    </row>
    <row r="1104" spans="17:55" x14ac:dyDescent="0.35">
      <c r="Q1104" s="100"/>
      <c r="R1104" s="100"/>
      <c r="S1104" s="100"/>
      <c r="T1104" s="100"/>
      <c r="U1104" s="100"/>
      <c r="V1104" s="100"/>
      <c r="W1104" s="100"/>
      <c r="X1104" s="100"/>
      <c r="Y1104" s="100"/>
      <c r="Z1104" s="100"/>
      <c r="AA1104" s="100"/>
      <c r="AB1104" s="100"/>
      <c r="AC1104" s="100"/>
      <c r="AD1104" s="100"/>
      <c r="AE1104" s="100"/>
      <c r="AF1104" s="101"/>
      <c r="AG1104" s="101"/>
      <c r="AH1104" s="101"/>
      <c r="AI1104" s="101"/>
      <c r="AJ1104" s="101"/>
      <c r="AK1104" s="101"/>
      <c r="AL1104" s="101"/>
      <c r="AM1104" s="101"/>
      <c r="AN1104" s="101"/>
      <c r="AO1104" s="101"/>
      <c r="AP1104" s="101"/>
      <c r="AQ1104" s="101"/>
      <c r="AR1104" s="100"/>
      <c r="AS1104" s="100"/>
      <c r="AT1104" s="100"/>
      <c r="AU1104" s="100"/>
      <c r="AV1104" s="100"/>
      <c r="AW1104" s="100"/>
      <c r="AX1104" s="100"/>
      <c r="AY1104" s="100"/>
      <c r="AZ1104" s="100"/>
      <c r="BA1104" s="100"/>
      <c r="BB1104" s="100"/>
      <c r="BC1104" s="100"/>
    </row>
    <row r="1105" spans="17:55" x14ac:dyDescent="0.35">
      <c r="Q1105" s="100"/>
      <c r="R1105" s="100"/>
      <c r="S1105" s="100"/>
      <c r="T1105" s="100"/>
      <c r="U1105" s="100"/>
      <c r="V1105" s="100"/>
      <c r="W1105" s="100"/>
      <c r="X1105" s="100"/>
      <c r="Y1105" s="100"/>
      <c r="Z1105" s="100"/>
      <c r="AA1105" s="100"/>
      <c r="AB1105" s="100"/>
      <c r="AC1105" s="100"/>
      <c r="AD1105" s="100"/>
      <c r="AE1105" s="100"/>
      <c r="AF1105" s="101"/>
      <c r="AG1105" s="101"/>
      <c r="AH1105" s="101"/>
      <c r="AI1105" s="101"/>
      <c r="AJ1105" s="101"/>
      <c r="AK1105" s="101"/>
      <c r="AL1105" s="101"/>
      <c r="AM1105" s="101"/>
      <c r="AN1105" s="101"/>
      <c r="AO1105" s="101"/>
      <c r="AP1105" s="101"/>
      <c r="AQ1105" s="101"/>
      <c r="AR1105" s="100"/>
      <c r="AS1105" s="100"/>
      <c r="AT1105" s="100"/>
      <c r="AU1105" s="100"/>
      <c r="AV1105" s="100"/>
      <c r="AW1105" s="100"/>
      <c r="AX1105" s="100"/>
      <c r="AY1105" s="100"/>
      <c r="AZ1105" s="100"/>
      <c r="BA1105" s="100"/>
      <c r="BB1105" s="100"/>
      <c r="BC1105" s="100"/>
    </row>
    <row r="1106" spans="17:55" x14ac:dyDescent="0.35">
      <c r="Q1106" s="100"/>
      <c r="R1106" s="100"/>
      <c r="S1106" s="100"/>
      <c r="T1106" s="100"/>
      <c r="U1106" s="100"/>
      <c r="V1106" s="100"/>
      <c r="W1106" s="100"/>
      <c r="X1106" s="100"/>
      <c r="Y1106" s="100"/>
      <c r="Z1106" s="100"/>
      <c r="AA1106" s="100"/>
      <c r="AB1106" s="100"/>
      <c r="AC1106" s="100"/>
      <c r="AD1106" s="100"/>
      <c r="AE1106" s="100"/>
      <c r="AF1106" s="101"/>
      <c r="AG1106" s="101"/>
      <c r="AH1106" s="101"/>
      <c r="AI1106" s="101"/>
      <c r="AJ1106" s="101"/>
      <c r="AK1106" s="101"/>
      <c r="AL1106" s="101"/>
      <c r="AM1106" s="101"/>
      <c r="AN1106" s="101"/>
      <c r="AO1106" s="101"/>
      <c r="AP1106" s="101"/>
      <c r="AQ1106" s="101"/>
      <c r="AR1106" s="100"/>
      <c r="AS1106" s="100"/>
      <c r="AT1106" s="100"/>
      <c r="AU1106" s="100"/>
      <c r="AV1106" s="100"/>
      <c r="AW1106" s="100"/>
      <c r="AX1106" s="100"/>
      <c r="AY1106" s="100"/>
      <c r="AZ1106" s="100"/>
      <c r="BA1106" s="100"/>
      <c r="BB1106" s="100"/>
      <c r="BC1106" s="100"/>
    </row>
    <row r="1107" spans="17:55" x14ac:dyDescent="0.35">
      <c r="Q1107" s="100"/>
      <c r="R1107" s="100"/>
      <c r="S1107" s="100"/>
      <c r="T1107" s="100"/>
      <c r="U1107" s="100"/>
      <c r="V1107" s="100"/>
      <c r="W1107" s="100"/>
      <c r="X1107" s="100"/>
      <c r="Y1107" s="100"/>
      <c r="Z1107" s="100"/>
      <c r="AA1107" s="100"/>
      <c r="AB1107" s="100"/>
      <c r="AC1107" s="100"/>
      <c r="AD1107" s="100"/>
      <c r="AE1107" s="100"/>
      <c r="AF1107" s="101"/>
      <c r="AG1107" s="101"/>
      <c r="AH1107" s="101"/>
      <c r="AI1107" s="101"/>
      <c r="AJ1107" s="101"/>
      <c r="AK1107" s="101"/>
      <c r="AL1107" s="101"/>
      <c r="AM1107" s="101"/>
      <c r="AN1107" s="101"/>
      <c r="AO1107" s="101"/>
      <c r="AP1107" s="101"/>
      <c r="AQ1107" s="101"/>
      <c r="AR1107" s="100"/>
      <c r="AS1107" s="100"/>
      <c r="AT1107" s="100"/>
      <c r="AU1107" s="100"/>
      <c r="AV1107" s="100"/>
      <c r="AW1107" s="100"/>
      <c r="AX1107" s="100"/>
      <c r="AY1107" s="100"/>
      <c r="AZ1107" s="100"/>
      <c r="BA1107" s="100"/>
      <c r="BB1107" s="100"/>
      <c r="BC1107" s="100"/>
    </row>
    <row r="1108" spans="17:55" x14ac:dyDescent="0.35">
      <c r="Q1108" s="100"/>
      <c r="R1108" s="100"/>
      <c r="S1108" s="100"/>
      <c r="T1108" s="100"/>
      <c r="U1108" s="100"/>
      <c r="V1108" s="100"/>
      <c r="W1108" s="100"/>
      <c r="X1108" s="100"/>
      <c r="Y1108" s="100"/>
      <c r="Z1108" s="100"/>
      <c r="AA1108" s="100"/>
      <c r="AB1108" s="100"/>
      <c r="AC1108" s="100"/>
      <c r="AD1108" s="100"/>
      <c r="AE1108" s="100"/>
      <c r="AF1108" s="101"/>
      <c r="AG1108" s="101"/>
      <c r="AH1108" s="101"/>
      <c r="AI1108" s="101"/>
      <c r="AJ1108" s="101"/>
      <c r="AK1108" s="101"/>
      <c r="AL1108" s="101"/>
      <c r="AM1108" s="101"/>
      <c r="AN1108" s="101"/>
      <c r="AO1108" s="101"/>
      <c r="AP1108" s="101"/>
      <c r="AQ1108" s="101"/>
      <c r="AR1108" s="100"/>
      <c r="AS1108" s="100"/>
      <c r="AT1108" s="100"/>
      <c r="AU1108" s="100"/>
      <c r="AV1108" s="100"/>
      <c r="AW1108" s="100"/>
      <c r="AX1108" s="100"/>
      <c r="AY1108" s="100"/>
      <c r="AZ1108" s="100"/>
      <c r="BA1108" s="100"/>
      <c r="BB1108" s="100"/>
      <c r="BC1108" s="100"/>
    </row>
    <row r="1109" spans="17:55" x14ac:dyDescent="0.35">
      <c r="Q1109" s="100"/>
      <c r="R1109" s="100"/>
      <c r="S1109" s="100"/>
      <c r="T1109" s="100"/>
      <c r="U1109" s="100"/>
      <c r="V1109" s="100"/>
      <c r="W1109" s="100"/>
      <c r="X1109" s="100"/>
      <c r="Y1109" s="100"/>
      <c r="Z1109" s="100"/>
      <c r="AA1109" s="100"/>
      <c r="AB1109" s="100"/>
      <c r="AC1109" s="100"/>
      <c r="AD1109" s="100"/>
      <c r="AE1109" s="100"/>
      <c r="AF1109" s="101"/>
      <c r="AG1109" s="101"/>
      <c r="AH1109" s="101"/>
      <c r="AI1109" s="101"/>
      <c r="AJ1109" s="101"/>
      <c r="AK1109" s="101"/>
      <c r="AL1109" s="101"/>
      <c r="AM1109" s="101"/>
      <c r="AN1109" s="101"/>
      <c r="AO1109" s="101"/>
      <c r="AP1109" s="101"/>
      <c r="AQ1109" s="101"/>
      <c r="AR1109" s="100"/>
      <c r="AS1109" s="100"/>
      <c r="AT1109" s="100"/>
      <c r="AU1109" s="100"/>
      <c r="AV1109" s="100"/>
      <c r="AW1109" s="100"/>
      <c r="AX1109" s="100"/>
      <c r="AY1109" s="100"/>
      <c r="AZ1109" s="100"/>
      <c r="BA1109" s="100"/>
      <c r="BB1109" s="100"/>
      <c r="BC1109" s="100"/>
    </row>
    <row r="1110" spans="17:55" x14ac:dyDescent="0.35">
      <c r="Q1110" s="100"/>
      <c r="R1110" s="100"/>
      <c r="S1110" s="100"/>
      <c r="T1110" s="100"/>
      <c r="U1110" s="100"/>
      <c r="V1110" s="100"/>
      <c r="W1110" s="100"/>
      <c r="X1110" s="100"/>
      <c r="Y1110" s="100"/>
      <c r="Z1110" s="100"/>
      <c r="AA1110" s="100"/>
      <c r="AB1110" s="100"/>
      <c r="AC1110" s="100"/>
      <c r="AD1110" s="100"/>
      <c r="AE1110" s="100"/>
      <c r="AF1110" s="101"/>
      <c r="AG1110" s="101"/>
      <c r="AH1110" s="101"/>
      <c r="AI1110" s="101"/>
      <c r="AJ1110" s="101"/>
      <c r="AK1110" s="101"/>
      <c r="AL1110" s="101"/>
      <c r="AM1110" s="101"/>
      <c r="AN1110" s="101"/>
      <c r="AO1110" s="101"/>
      <c r="AP1110" s="101"/>
      <c r="AQ1110" s="101"/>
      <c r="AR1110" s="100"/>
      <c r="AS1110" s="100"/>
      <c r="AT1110" s="100"/>
      <c r="AU1110" s="100"/>
      <c r="AV1110" s="100"/>
      <c r="AW1110" s="100"/>
      <c r="AX1110" s="100"/>
      <c r="AY1110" s="100"/>
      <c r="AZ1110" s="100"/>
      <c r="BA1110" s="100"/>
      <c r="BB1110" s="100"/>
      <c r="BC1110" s="100"/>
    </row>
    <row r="1111" spans="17:55" x14ac:dyDescent="0.35">
      <c r="Q1111" s="100"/>
      <c r="R1111" s="100"/>
      <c r="S1111" s="100"/>
      <c r="T1111" s="100"/>
      <c r="U1111" s="100"/>
      <c r="V1111" s="100"/>
      <c r="W1111" s="100"/>
      <c r="X1111" s="100"/>
      <c r="Y1111" s="100"/>
      <c r="Z1111" s="100"/>
      <c r="AA1111" s="100"/>
      <c r="AB1111" s="100"/>
      <c r="AC1111" s="100"/>
      <c r="AD1111" s="100"/>
      <c r="AE1111" s="100"/>
      <c r="AF1111" s="101"/>
      <c r="AG1111" s="101"/>
      <c r="AH1111" s="101"/>
      <c r="AI1111" s="101"/>
      <c r="AJ1111" s="101"/>
      <c r="AK1111" s="101"/>
      <c r="AL1111" s="101"/>
      <c r="AM1111" s="101"/>
      <c r="AN1111" s="101"/>
      <c r="AO1111" s="101"/>
      <c r="AP1111" s="101"/>
      <c r="AQ1111" s="101"/>
      <c r="AR1111" s="100"/>
      <c r="AS1111" s="100"/>
      <c r="AT1111" s="100"/>
      <c r="AU1111" s="100"/>
      <c r="AV1111" s="100"/>
      <c r="AW1111" s="100"/>
      <c r="AX1111" s="100"/>
      <c r="AY1111" s="100"/>
      <c r="AZ1111" s="100"/>
      <c r="BA1111" s="100"/>
      <c r="BB1111" s="100"/>
      <c r="BC1111" s="100"/>
    </row>
    <row r="1112" spans="17:55" x14ac:dyDescent="0.35">
      <c r="Q1112" s="100"/>
      <c r="R1112" s="100"/>
      <c r="S1112" s="100"/>
      <c r="T1112" s="100"/>
      <c r="U1112" s="100"/>
      <c r="V1112" s="100"/>
      <c r="W1112" s="100"/>
      <c r="X1112" s="100"/>
      <c r="Y1112" s="100"/>
      <c r="Z1112" s="100"/>
      <c r="AA1112" s="100"/>
      <c r="AB1112" s="100"/>
      <c r="AC1112" s="100"/>
      <c r="AD1112" s="100"/>
      <c r="AE1112" s="100"/>
      <c r="AF1112" s="101"/>
      <c r="AG1112" s="101"/>
      <c r="AH1112" s="101"/>
      <c r="AI1112" s="101"/>
      <c r="AJ1112" s="101"/>
      <c r="AK1112" s="101"/>
      <c r="AL1112" s="101"/>
      <c r="AM1112" s="101"/>
      <c r="AN1112" s="101"/>
      <c r="AO1112" s="101"/>
      <c r="AP1112" s="101"/>
      <c r="AQ1112" s="101"/>
      <c r="AR1112" s="100"/>
      <c r="AS1112" s="100"/>
      <c r="AT1112" s="100"/>
      <c r="AU1112" s="100"/>
      <c r="AV1112" s="100"/>
      <c r="AW1112" s="100"/>
      <c r="AX1112" s="100"/>
      <c r="AY1112" s="100"/>
      <c r="AZ1112" s="100"/>
      <c r="BA1112" s="100"/>
      <c r="BB1112" s="100"/>
      <c r="BC1112" s="100"/>
    </row>
    <row r="1113" spans="17:55" x14ac:dyDescent="0.35">
      <c r="Q1113" s="100"/>
      <c r="R1113" s="100"/>
      <c r="S1113" s="100"/>
      <c r="T1113" s="100"/>
      <c r="U1113" s="100"/>
      <c r="V1113" s="100"/>
      <c r="W1113" s="100"/>
      <c r="X1113" s="100"/>
      <c r="Y1113" s="100"/>
      <c r="Z1113" s="100"/>
      <c r="AA1113" s="100"/>
      <c r="AB1113" s="100"/>
      <c r="AC1113" s="100"/>
      <c r="AD1113" s="100"/>
      <c r="AE1113" s="100"/>
      <c r="AF1113" s="101"/>
      <c r="AG1113" s="101"/>
      <c r="AH1113" s="101"/>
      <c r="AI1113" s="101"/>
      <c r="AJ1113" s="101"/>
      <c r="AK1113" s="101"/>
      <c r="AL1113" s="101"/>
      <c r="AM1113" s="101"/>
      <c r="AN1113" s="101"/>
      <c r="AO1113" s="101"/>
      <c r="AP1113" s="101"/>
      <c r="AQ1113" s="101"/>
      <c r="AR1113" s="100"/>
      <c r="AS1113" s="100"/>
      <c r="AT1113" s="100"/>
      <c r="AU1113" s="100"/>
      <c r="AV1113" s="100"/>
      <c r="AW1113" s="100"/>
      <c r="AX1113" s="100"/>
      <c r="AY1113" s="100"/>
      <c r="AZ1113" s="100"/>
      <c r="BA1113" s="100"/>
      <c r="BB1113" s="100"/>
      <c r="BC1113" s="100"/>
    </row>
    <row r="1114" spans="17:55" x14ac:dyDescent="0.35">
      <c r="Q1114" s="100"/>
      <c r="R1114" s="100"/>
      <c r="S1114" s="100"/>
      <c r="T1114" s="100"/>
      <c r="U1114" s="100"/>
      <c r="V1114" s="100"/>
      <c r="W1114" s="100"/>
      <c r="X1114" s="100"/>
      <c r="Y1114" s="100"/>
      <c r="Z1114" s="100"/>
      <c r="AA1114" s="100"/>
      <c r="AB1114" s="100"/>
      <c r="AC1114" s="100"/>
      <c r="AD1114" s="100"/>
      <c r="AE1114" s="100"/>
      <c r="AF1114" s="101"/>
      <c r="AG1114" s="101"/>
      <c r="AH1114" s="101"/>
      <c r="AI1114" s="101"/>
      <c r="AJ1114" s="101"/>
      <c r="AK1114" s="101"/>
      <c r="AL1114" s="101"/>
      <c r="AM1114" s="101"/>
      <c r="AN1114" s="101"/>
      <c r="AO1114" s="101"/>
      <c r="AP1114" s="101"/>
      <c r="AQ1114" s="101"/>
      <c r="AR1114" s="100"/>
      <c r="AS1114" s="100"/>
      <c r="AT1114" s="100"/>
      <c r="AU1114" s="100"/>
      <c r="AV1114" s="100"/>
      <c r="AW1114" s="100"/>
      <c r="AX1114" s="100"/>
      <c r="AY1114" s="100"/>
      <c r="AZ1114" s="100"/>
      <c r="BA1114" s="100"/>
      <c r="BB1114" s="100"/>
      <c r="BC1114" s="100"/>
    </row>
    <row r="1115" spans="17:55" x14ac:dyDescent="0.35">
      <c r="Q1115" s="100"/>
      <c r="R1115" s="100"/>
      <c r="S1115" s="100"/>
      <c r="T1115" s="100"/>
      <c r="U1115" s="100"/>
      <c r="V1115" s="100"/>
      <c r="W1115" s="100"/>
      <c r="X1115" s="100"/>
      <c r="Y1115" s="100"/>
      <c r="Z1115" s="100"/>
      <c r="AA1115" s="100"/>
      <c r="AB1115" s="100"/>
      <c r="AC1115" s="100"/>
      <c r="AD1115" s="100"/>
      <c r="AE1115" s="100"/>
      <c r="AF1115" s="101"/>
      <c r="AG1115" s="101"/>
      <c r="AH1115" s="101"/>
      <c r="AI1115" s="101"/>
      <c r="AJ1115" s="101"/>
      <c r="AK1115" s="101"/>
      <c r="AL1115" s="101"/>
      <c r="AM1115" s="101"/>
      <c r="AN1115" s="101"/>
      <c r="AO1115" s="101"/>
      <c r="AP1115" s="101"/>
      <c r="AQ1115" s="101"/>
      <c r="AR1115" s="100"/>
      <c r="AS1115" s="100"/>
      <c r="AT1115" s="100"/>
      <c r="AU1115" s="100"/>
      <c r="AV1115" s="100"/>
      <c r="AW1115" s="100"/>
      <c r="AX1115" s="100"/>
      <c r="AY1115" s="100"/>
      <c r="AZ1115" s="100"/>
      <c r="BA1115" s="100"/>
      <c r="BB1115" s="100"/>
      <c r="BC1115" s="100"/>
    </row>
    <row r="1116" spans="17:55" x14ac:dyDescent="0.35">
      <c r="Q1116" s="100"/>
      <c r="R1116" s="100"/>
      <c r="S1116" s="100"/>
      <c r="T1116" s="100"/>
      <c r="U1116" s="100"/>
      <c r="V1116" s="100"/>
      <c r="W1116" s="100"/>
      <c r="X1116" s="100"/>
      <c r="Y1116" s="100"/>
      <c r="Z1116" s="100"/>
      <c r="AA1116" s="100"/>
      <c r="AB1116" s="100"/>
      <c r="AC1116" s="100"/>
      <c r="AD1116" s="100"/>
      <c r="AE1116" s="100"/>
      <c r="AF1116" s="101"/>
      <c r="AG1116" s="101"/>
      <c r="AH1116" s="101"/>
      <c r="AI1116" s="101"/>
      <c r="AJ1116" s="101"/>
      <c r="AK1116" s="101"/>
      <c r="AL1116" s="101"/>
      <c r="AM1116" s="101"/>
      <c r="AN1116" s="101"/>
      <c r="AO1116" s="101"/>
      <c r="AP1116" s="101"/>
      <c r="AQ1116" s="101"/>
      <c r="AR1116" s="100"/>
      <c r="AS1116" s="100"/>
      <c r="AT1116" s="100"/>
      <c r="AU1116" s="100"/>
      <c r="AV1116" s="100"/>
      <c r="AW1116" s="100"/>
      <c r="AX1116" s="100"/>
      <c r="AY1116" s="100"/>
      <c r="AZ1116" s="100"/>
      <c r="BA1116" s="100"/>
      <c r="BB1116" s="100"/>
      <c r="BC1116" s="100"/>
    </row>
    <row r="1117" spans="17:55" x14ac:dyDescent="0.35">
      <c r="Q1117" s="100"/>
      <c r="R1117" s="100"/>
      <c r="S1117" s="100"/>
      <c r="T1117" s="100"/>
      <c r="U1117" s="100"/>
      <c r="V1117" s="100"/>
      <c r="W1117" s="100"/>
      <c r="X1117" s="100"/>
      <c r="Y1117" s="100"/>
      <c r="Z1117" s="100"/>
      <c r="AA1117" s="100"/>
      <c r="AB1117" s="100"/>
      <c r="AC1117" s="100"/>
      <c r="AD1117" s="100"/>
      <c r="AE1117" s="100"/>
      <c r="AF1117" s="101"/>
      <c r="AG1117" s="101"/>
      <c r="AH1117" s="101"/>
      <c r="AI1117" s="101"/>
      <c r="AJ1117" s="101"/>
      <c r="AK1117" s="101"/>
      <c r="AL1117" s="101"/>
      <c r="AM1117" s="101"/>
      <c r="AN1117" s="101"/>
      <c r="AO1117" s="101"/>
      <c r="AP1117" s="101"/>
      <c r="AQ1117" s="101"/>
      <c r="AR1117" s="100"/>
      <c r="AS1117" s="100"/>
      <c r="AT1117" s="100"/>
      <c r="AU1117" s="100"/>
      <c r="AV1117" s="100"/>
      <c r="AW1117" s="100"/>
      <c r="AX1117" s="100"/>
      <c r="AY1117" s="100"/>
      <c r="AZ1117" s="100"/>
      <c r="BA1117" s="100"/>
      <c r="BB1117" s="100"/>
      <c r="BC1117" s="100"/>
    </row>
    <row r="1118" spans="17:55" x14ac:dyDescent="0.35">
      <c r="Q1118" s="100"/>
      <c r="R1118" s="100"/>
      <c r="S1118" s="100"/>
      <c r="T1118" s="100"/>
      <c r="U1118" s="100"/>
      <c r="V1118" s="100"/>
      <c r="W1118" s="100"/>
      <c r="X1118" s="100"/>
      <c r="Y1118" s="100"/>
      <c r="Z1118" s="100"/>
      <c r="AA1118" s="100"/>
      <c r="AB1118" s="100"/>
      <c r="AC1118" s="100"/>
      <c r="AD1118" s="100"/>
      <c r="AE1118" s="100"/>
      <c r="AF1118" s="101"/>
      <c r="AG1118" s="101"/>
      <c r="AH1118" s="101"/>
      <c r="AI1118" s="101"/>
      <c r="AJ1118" s="101"/>
      <c r="AK1118" s="101"/>
      <c r="AL1118" s="101"/>
      <c r="AM1118" s="101"/>
      <c r="AN1118" s="101"/>
      <c r="AO1118" s="101"/>
      <c r="AP1118" s="101"/>
      <c r="AQ1118" s="101"/>
      <c r="AR1118" s="100"/>
      <c r="AS1118" s="100"/>
      <c r="AT1118" s="100"/>
      <c r="AU1118" s="100"/>
      <c r="AV1118" s="100"/>
      <c r="AW1118" s="100"/>
      <c r="AX1118" s="100"/>
      <c r="AY1118" s="100"/>
      <c r="AZ1118" s="100"/>
      <c r="BA1118" s="100"/>
      <c r="BB1118" s="100"/>
      <c r="BC1118" s="100"/>
    </row>
    <row r="1119" spans="17:55" x14ac:dyDescent="0.35">
      <c r="Q1119" s="100"/>
      <c r="R1119" s="100"/>
      <c r="S1119" s="100"/>
      <c r="T1119" s="100"/>
      <c r="U1119" s="100"/>
      <c r="V1119" s="100"/>
      <c r="W1119" s="100"/>
      <c r="X1119" s="100"/>
      <c r="Y1119" s="100"/>
      <c r="Z1119" s="100"/>
      <c r="AA1119" s="100"/>
      <c r="AB1119" s="100"/>
      <c r="AC1119" s="100"/>
      <c r="AD1119" s="100"/>
      <c r="AE1119" s="100"/>
      <c r="AF1119" s="101"/>
      <c r="AG1119" s="101"/>
      <c r="AH1119" s="101"/>
      <c r="AI1119" s="101"/>
      <c r="AJ1119" s="101"/>
      <c r="AK1119" s="101"/>
      <c r="AL1119" s="101"/>
      <c r="AM1119" s="101"/>
      <c r="AN1119" s="101"/>
      <c r="AO1119" s="101"/>
      <c r="AP1119" s="101"/>
      <c r="AQ1119" s="101"/>
      <c r="AR1119" s="100"/>
      <c r="AS1119" s="100"/>
      <c r="AT1119" s="100"/>
      <c r="AU1119" s="100"/>
      <c r="AV1119" s="100"/>
      <c r="AW1119" s="100"/>
      <c r="AX1119" s="100"/>
      <c r="AY1119" s="100"/>
      <c r="AZ1119" s="100"/>
      <c r="BA1119" s="100"/>
      <c r="BB1119" s="100"/>
      <c r="BC1119" s="100"/>
    </row>
    <row r="1120" spans="17:55" x14ac:dyDescent="0.35">
      <c r="Q1120" s="100"/>
      <c r="R1120" s="100"/>
      <c r="S1120" s="100"/>
      <c r="T1120" s="100"/>
      <c r="U1120" s="100"/>
      <c r="V1120" s="100"/>
      <c r="W1120" s="100"/>
      <c r="X1120" s="100"/>
      <c r="Y1120" s="100"/>
      <c r="Z1120" s="100"/>
      <c r="AA1120" s="100"/>
      <c r="AB1120" s="100"/>
      <c r="AC1120" s="100"/>
      <c r="AD1120" s="100"/>
      <c r="AE1120" s="100"/>
      <c r="AF1120" s="101"/>
      <c r="AG1120" s="101"/>
      <c r="AH1120" s="101"/>
      <c r="AI1120" s="101"/>
      <c r="AJ1120" s="101"/>
      <c r="AK1120" s="101"/>
      <c r="AL1120" s="101"/>
      <c r="AM1120" s="101"/>
      <c r="AN1120" s="101"/>
      <c r="AO1120" s="101"/>
      <c r="AP1120" s="101"/>
      <c r="AQ1120" s="101"/>
      <c r="AR1120" s="100"/>
      <c r="AS1120" s="100"/>
      <c r="AT1120" s="100"/>
      <c r="AU1120" s="100"/>
      <c r="AV1120" s="100"/>
      <c r="AW1120" s="100"/>
      <c r="AX1120" s="100"/>
      <c r="AY1120" s="100"/>
      <c r="AZ1120" s="100"/>
      <c r="BA1120" s="100"/>
      <c r="BB1120" s="100"/>
      <c r="BC1120" s="100"/>
    </row>
    <row r="1121" spans="17:55" x14ac:dyDescent="0.35">
      <c r="Q1121" s="100"/>
      <c r="R1121" s="100"/>
      <c r="S1121" s="100"/>
      <c r="T1121" s="100"/>
      <c r="U1121" s="100"/>
      <c r="V1121" s="100"/>
      <c r="W1121" s="100"/>
      <c r="X1121" s="100"/>
      <c r="Y1121" s="100"/>
      <c r="Z1121" s="100"/>
      <c r="AA1121" s="100"/>
      <c r="AB1121" s="100"/>
      <c r="AC1121" s="100"/>
      <c r="AD1121" s="100"/>
      <c r="AE1121" s="100"/>
      <c r="AF1121" s="101"/>
      <c r="AG1121" s="101"/>
      <c r="AH1121" s="101"/>
      <c r="AI1121" s="101"/>
      <c r="AJ1121" s="101"/>
      <c r="AK1121" s="101"/>
      <c r="AL1121" s="101"/>
      <c r="AM1121" s="101"/>
      <c r="AN1121" s="101"/>
      <c r="AO1121" s="101"/>
      <c r="AP1121" s="101"/>
      <c r="AQ1121" s="101"/>
      <c r="AR1121" s="100"/>
      <c r="AS1121" s="100"/>
      <c r="AT1121" s="100"/>
      <c r="AU1121" s="100"/>
      <c r="AV1121" s="100"/>
      <c r="AW1121" s="100"/>
      <c r="AX1121" s="100"/>
      <c r="AY1121" s="100"/>
      <c r="AZ1121" s="100"/>
      <c r="BA1121" s="100"/>
      <c r="BB1121" s="100"/>
      <c r="BC1121" s="100"/>
    </row>
    <row r="1122" spans="17:55" x14ac:dyDescent="0.35">
      <c r="Q1122" s="100"/>
      <c r="R1122" s="100"/>
      <c r="S1122" s="100"/>
      <c r="T1122" s="100"/>
      <c r="U1122" s="100"/>
      <c r="V1122" s="100"/>
      <c r="W1122" s="100"/>
      <c r="X1122" s="100"/>
      <c r="Y1122" s="100"/>
      <c r="Z1122" s="100"/>
      <c r="AA1122" s="100"/>
      <c r="AB1122" s="100"/>
      <c r="AC1122" s="100"/>
      <c r="AD1122" s="100"/>
      <c r="AE1122" s="100"/>
      <c r="AF1122" s="101"/>
      <c r="AG1122" s="101"/>
      <c r="AH1122" s="101"/>
      <c r="AI1122" s="101"/>
      <c r="AJ1122" s="101"/>
      <c r="AK1122" s="101"/>
      <c r="AL1122" s="101"/>
      <c r="AM1122" s="101"/>
      <c r="AN1122" s="101"/>
      <c r="AO1122" s="101"/>
      <c r="AP1122" s="101"/>
      <c r="AQ1122" s="101"/>
      <c r="AR1122" s="100"/>
      <c r="AS1122" s="100"/>
      <c r="AT1122" s="100"/>
      <c r="AU1122" s="100"/>
      <c r="AV1122" s="100"/>
      <c r="AW1122" s="100"/>
      <c r="AX1122" s="100"/>
      <c r="AY1122" s="100"/>
      <c r="AZ1122" s="100"/>
      <c r="BA1122" s="100"/>
      <c r="BB1122" s="100"/>
      <c r="BC1122" s="100"/>
    </row>
    <row r="1123" spans="17:55" x14ac:dyDescent="0.35">
      <c r="Q1123" s="100"/>
      <c r="R1123" s="100"/>
      <c r="S1123" s="100"/>
      <c r="T1123" s="100"/>
      <c r="U1123" s="100"/>
      <c r="V1123" s="100"/>
      <c r="W1123" s="100"/>
      <c r="X1123" s="100"/>
      <c r="Y1123" s="100"/>
      <c r="Z1123" s="100"/>
      <c r="AA1123" s="100"/>
      <c r="AB1123" s="100"/>
      <c r="AC1123" s="100"/>
      <c r="AD1123" s="100"/>
      <c r="AE1123" s="100"/>
      <c r="AF1123" s="101"/>
      <c r="AG1123" s="101"/>
      <c r="AH1123" s="101"/>
      <c r="AI1123" s="101"/>
      <c r="AJ1123" s="101"/>
      <c r="AK1123" s="101"/>
      <c r="AL1123" s="101"/>
      <c r="AM1123" s="101"/>
      <c r="AN1123" s="101"/>
      <c r="AO1123" s="101"/>
      <c r="AP1123" s="101"/>
      <c r="AQ1123" s="101"/>
      <c r="AR1123" s="100"/>
      <c r="AS1123" s="100"/>
      <c r="AT1123" s="100"/>
      <c r="AU1123" s="100"/>
      <c r="AV1123" s="100"/>
      <c r="AW1123" s="100"/>
      <c r="AX1123" s="100"/>
      <c r="AY1123" s="100"/>
      <c r="AZ1123" s="100"/>
      <c r="BA1123" s="100"/>
      <c r="BB1123" s="100"/>
      <c r="BC1123" s="100"/>
    </row>
    <row r="1124" spans="17:55" x14ac:dyDescent="0.35">
      <c r="Q1124" s="100"/>
      <c r="R1124" s="100"/>
      <c r="S1124" s="100"/>
      <c r="T1124" s="100"/>
      <c r="U1124" s="100"/>
      <c r="V1124" s="100"/>
      <c r="W1124" s="100"/>
      <c r="X1124" s="100"/>
      <c r="Y1124" s="100"/>
      <c r="Z1124" s="100"/>
      <c r="AA1124" s="100"/>
      <c r="AB1124" s="100"/>
      <c r="AC1124" s="100"/>
      <c r="AD1124" s="100"/>
      <c r="AE1124" s="100"/>
      <c r="AF1124" s="101"/>
      <c r="AG1124" s="101"/>
      <c r="AH1124" s="101"/>
      <c r="AI1124" s="101"/>
      <c r="AJ1124" s="101"/>
      <c r="AK1124" s="101"/>
      <c r="AL1124" s="101"/>
      <c r="AM1124" s="101"/>
      <c r="AN1124" s="101"/>
      <c r="AO1124" s="101"/>
      <c r="AP1124" s="101"/>
      <c r="AQ1124" s="101"/>
      <c r="AR1124" s="100"/>
      <c r="AS1124" s="100"/>
      <c r="AT1124" s="100"/>
      <c r="AU1124" s="100"/>
      <c r="AV1124" s="100"/>
      <c r="AW1124" s="100"/>
      <c r="AX1124" s="100"/>
      <c r="AY1124" s="100"/>
      <c r="AZ1124" s="100"/>
      <c r="BA1124" s="100"/>
      <c r="BB1124" s="100"/>
      <c r="BC1124" s="100"/>
    </row>
    <row r="1125" spans="17:55" x14ac:dyDescent="0.35">
      <c r="Q1125" s="100"/>
      <c r="R1125" s="100"/>
      <c r="S1125" s="100"/>
      <c r="T1125" s="100"/>
      <c r="U1125" s="100"/>
      <c r="V1125" s="100"/>
      <c r="W1125" s="100"/>
      <c r="X1125" s="100"/>
      <c r="Y1125" s="100"/>
      <c r="Z1125" s="100"/>
      <c r="AA1125" s="100"/>
      <c r="AB1125" s="100"/>
      <c r="AC1125" s="100"/>
      <c r="AD1125" s="100"/>
      <c r="AE1125" s="100"/>
      <c r="AF1125" s="101"/>
      <c r="AG1125" s="101"/>
      <c r="AH1125" s="101"/>
      <c r="AI1125" s="101"/>
      <c r="AJ1125" s="101"/>
      <c r="AK1125" s="101"/>
      <c r="AL1125" s="101"/>
      <c r="AM1125" s="101"/>
      <c r="AN1125" s="101"/>
      <c r="AO1125" s="101"/>
      <c r="AP1125" s="101"/>
      <c r="AQ1125" s="101"/>
      <c r="AR1125" s="100"/>
      <c r="AS1125" s="100"/>
      <c r="AT1125" s="100"/>
      <c r="AU1125" s="100"/>
      <c r="AV1125" s="100"/>
      <c r="AW1125" s="100"/>
      <c r="AX1125" s="100"/>
      <c r="AY1125" s="100"/>
      <c r="AZ1125" s="100"/>
      <c r="BA1125" s="100"/>
      <c r="BB1125" s="100"/>
      <c r="BC1125" s="100"/>
    </row>
    <row r="1126" spans="17:55" x14ac:dyDescent="0.35">
      <c r="Q1126" s="100"/>
      <c r="R1126" s="100"/>
      <c r="S1126" s="100"/>
      <c r="T1126" s="100"/>
      <c r="U1126" s="100"/>
      <c r="V1126" s="100"/>
      <c r="W1126" s="100"/>
      <c r="X1126" s="100"/>
      <c r="Y1126" s="100"/>
      <c r="Z1126" s="100"/>
      <c r="AA1126" s="100"/>
      <c r="AB1126" s="100"/>
      <c r="AC1126" s="100"/>
      <c r="AD1126" s="100"/>
      <c r="AE1126" s="100"/>
      <c r="AF1126" s="101"/>
      <c r="AG1126" s="101"/>
      <c r="AH1126" s="101"/>
      <c r="AI1126" s="101"/>
      <c r="AJ1126" s="101"/>
      <c r="AK1126" s="101"/>
      <c r="AL1126" s="101"/>
      <c r="AM1126" s="101"/>
      <c r="AN1126" s="101"/>
      <c r="AO1126" s="101"/>
      <c r="AP1126" s="101"/>
      <c r="AQ1126" s="101"/>
      <c r="AR1126" s="100"/>
      <c r="AS1126" s="100"/>
      <c r="AT1126" s="100"/>
      <c r="AU1126" s="100"/>
      <c r="AV1126" s="100"/>
      <c r="AW1126" s="100"/>
      <c r="AX1126" s="100"/>
      <c r="AY1126" s="100"/>
      <c r="AZ1126" s="100"/>
      <c r="BA1126" s="100"/>
      <c r="BB1126" s="100"/>
      <c r="BC1126" s="100"/>
    </row>
    <row r="1127" spans="17:55" x14ac:dyDescent="0.35">
      <c r="Q1127" s="100"/>
      <c r="R1127" s="100"/>
      <c r="S1127" s="100"/>
      <c r="T1127" s="100"/>
      <c r="U1127" s="100"/>
      <c r="V1127" s="100"/>
      <c r="W1127" s="100"/>
      <c r="X1127" s="100"/>
      <c r="Y1127" s="100"/>
      <c r="Z1127" s="100"/>
      <c r="AA1127" s="100"/>
      <c r="AB1127" s="100"/>
      <c r="AC1127" s="100"/>
      <c r="AD1127" s="100"/>
      <c r="AE1127" s="100"/>
      <c r="AF1127" s="101"/>
      <c r="AG1127" s="101"/>
      <c r="AH1127" s="101"/>
      <c r="AI1127" s="101"/>
      <c r="AJ1127" s="101"/>
      <c r="AK1127" s="101"/>
      <c r="AL1127" s="101"/>
      <c r="AM1127" s="101"/>
      <c r="AN1127" s="101"/>
      <c r="AO1127" s="101"/>
      <c r="AP1127" s="101"/>
      <c r="AQ1127" s="101"/>
      <c r="AR1127" s="100"/>
      <c r="AS1127" s="100"/>
      <c r="AT1127" s="100"/>
      <c r="AU1127" s="100"/>
      <c r="AV1127" s="100"/>
      <c r="AW1127" s="100"/>
      <c r="AX1127" s="100"/>
      <c r="AY1127" s="100"/>
      <c r="AZ1127" s="100"/>
      <c r="BA1127" s="100"/>
      <c r="BB1127" s="100"/>
      <c r="BC1127" s="100"/>
    </row>
    <row r="1128" spans="17:55" x14ac:dyDescent="0.35">
      <c r="Q1128" s="100"/>
      <c r="R1128" s="100"/>
      <c r="S1128" s="100"/>
      <c r="T1128" s="100"/>
      <c r="U1128" s="100"/>
      <c r="V1128" s="100"/>
      <c r="W1128" s="100"/>
      <c r="X1128" s="100"/>
      <c r="Y1128" s="100"/>
      <c r="Z1128" s="100"/>
      <c r="AA1128" s="100"/>
      <c r="AB1128" s="100"/>
      <c r="AC1128" s="100"/>
      <c r="AD1128" s="100"/>
      <c r="AE1128" s="100"/>
      <c r="AF1128" s="101"/>
      <c r="AG1128" s="101"/>
      <c r="AH1128" s="101"/>
      <c r="AI1128" s="101"/>
      <c r="AJ1128" s="101"/>
      <c r="AK1128" s="101"/>
      <c r="AL1128" s="101"/>
      <c r="AM1128" s="101"/>
      <c r="AN1128" s="101"/>
      <c r="AO1128" s="101"/>
      <c r="AP1128" s="101"/>
      <c r="AQ1128" s="101"/>
      <c r="AR1128" s="100"/>
      <c r="AS1128" s="100"/>
      <c r="AT1128" s="100"/>
      <c r="AU1128" s="100"/>
      <c r="AV1128" s="100"/>
      <c r="AW1128" s="100"/>
      <c r="AX1128" s="100"/>
      <c r="AY1128" s="100"/>
      <c r="AZ1128" s="100"/>
      <c r="BA1128" s="100"/>
      <c r="BB1128" s="100"/>
      <c r="BC1128" s="100"/>
    </row>
    <row r="1129" spans="17:55" x14ac:dyDescent="0.35">
      <c r="Q1129" s="100"/>
      <c r="R1129" s="100"/>
      <c r="S1129" s="100"/>
      <c r="T1129" s="100"/>
      <c r="U1129" s="100"/>
      <c r="V1129" s="100"/>
      <c r="W1129" s="100"/>
      <c r="X1129" s="100"/>
      <c r="Y1129" s="100"/>
      <c r="Z1129" s="100"/>
      <c r="AA1129" s="100"/>
      <c r="AB1129" s="100"/>
      <c r="AC1129" s="100"/>
      <c r="AD1129" s="100"/>
      <c r="AE1129" s="100"/>
      <c r="AF1129" s="101"/>
      <c r="AG1129" s="101"/>
      <c r="AH1129" s="101"/>
      <c r="AI1129" s="101"/>
      <c r="AJ1129" s="101"/>
      <c r="AK1129" s="101"/>
      <c r="AL1129" s="101"/>
      <c r="AM1129" s="101"/>
      <c r="AN1129" s="101"/>
      <c r="AO1129" s="101"/>
      <c r="AP1129" s="101"/>
      <c r="AQ1129" s="101"/>
      <c r="AR1129" s="100"/>
      <c r="AS1129" s="100"/>
      <c r="AT1129" s="100"/>
      <c r="AU1129" s="100"/>
      <c r="AV1129" s="100"/>
      <c r="AW1129" s="100"/>
      <c r="AX1129" s="100"/>
      <c r="AY1129" s="100"/>
      <c r="AZ1129" s="100"/>
      <c r="BA1129" s="100"/>
      <c r="BB1129" s="100"/>
      <c r="BC1129" s="100"/>
    </row>
    <row r="1130" spans="17:55" x14ac:dyDescent="0.35">
      <c r="Q1130" s="100"/>
      <c r="R1130" s="100"/>
      <c r="S1130" s="100"/>
      <c r="T1130" s="100"/>
      <c r="U1130" s="100"/>
      <c r="V1130" s="100"/>
      <c r="W1130" s="100"/>
      <c r="X1130" s="100"/>
      <c r="Y1130" s="100"/>
      <c r="Z1130" s="100"/>
      <c r="AA1130" s="100"/>
      <c r="AB1130" s="100"/>
      <c r="AC1130" s="100"/>
      <c r="AD1130" s="100"/>
      <c r="AE1130" s="100"/>
      <c r="AF1130" s="101"/>
      <c r="AG1130" s="101"/>
      <c r="AH1130" s="101"/>
      <c r="AI1130" s="101"/>
      <c r="AJ1130" s="101"/>
      <c r="AK1130" s="101"/>
      <c r="AL1130" s="101"/>
      <c r="AM1130" s="101"/>
      <c r="AN1130" s="101"/>
      <c r="AO1130" s="101"/>
      <c r="AP1130" s="101"/>
      <c r="AQ1130" s="101"/>
      <c r="AR1130" s="100"/>
      <c r="AS1130" s="100"/>
      <c r="AT1130" s="100"/>
      <c r="AU1130" s="100"/>
      <c r="AV1130" s="100"/>
      <c r="AW1130" s="100"/>
      <c r="AX1130" s="100"/>
      <c r="AY1130" s="100"/>
      <c r="AZ1130" s="100"/>
      <c r="BA1130" s="100"/>
      <c r="BB1130" s="100"/>
      <c r="BC1130" s="100"/>
    </row>
    <row r="1131" spans="17:55" x14ac:dyDescent="0.35">
      <c r="Q1131" s="100"/>
      <c r="R1131" s="100"/>
      <c r="S1131" s="100"/>
      <c r="T1131" s="100"/>
      <c r="U1131" s="100"/>
      <c r="V1131" s="100"/>
      <c r="W1131" s="100"/>
      <c r="X1131" s="100"/>
      <c r="Y1131" s="100"/>
      <c r="Z1131" s="100"/>
      <c r="AA1131" s="100"/>
      <c r="AB1131" s="100"/>
      <c r="AC1131" s="100"/>
      <c r="AD1131" s="100"/>
      <c r="AE1131" s="100"/>
      <c r="AF1131" s="101"/>
      <c r="AG1131" s="101"/>
      <c r="AH1131" s="101"/>
      <c r="AI1131" s="101"/>
      <c r="AJ1131" s="101"/>
      <c r="AK1131" s="101"/>
      <c r="AL1131" s="101"/>
      <c r="AM1131" s="101"/>
      <c r="AN1131" s="101"/>
      <c r="AO1131" s="101"/>
      <c r="AP1131" s="101"/>
      <c r="AQ1131" s="101"/>
      <c r="AR1131" s="100"/>
      <c r="AS1131" s="100"/>
      <c r="AT1131" s="100"/>
      <c r="AU1131" s="100"/>
      <c r="AV1131" s="100"/>
      <c r="AW1131" s="100"/>
      <c r="AX1131" s="100"/>
      <c r="AY1131" s="100"/>
      <c r="AZ1131" s="100"/>
      <c r="BA1131" s="100"/>
      <c r="BB1131" s="100"/>
      <c r="BC1131" s="100"/>
    </row>
    <row r="1132" spans="17:55" x14ac:dyDescent="0.35">
      <c r="Q1132" s="100"/>
      <c r="R1132" s="100"/>
      <c r="S1132" s="100"/>
      <c r="T1132" s="100"/>
      <c r="U1132" s="100"/>
      <c r="V1132" s="100"/>
      <c r="W1132" s="100"/>
      <c r="X1132" s="100"/>
      <c r="Y1132" s="100"/>
      <c r="Z1132" s="100"/>
      <c r="AA1132" s="100"/>
      <c r="AB1132" s="100"/>
      <c r="AC1132" s="100"/>
      <c r="AD1132" s="100"/>
      <c r="AE1132" s="100"/>
      <c r="AF1132" s="101"/>
      <c r="AG1132" s="101"/>
      <c r="AH1132" s="101"/>
      <c r="AI1132" s="101"/>
      <c r="AJ1132" s="101"/>
      <c r="AK1132" s="101"/>
      <c r="AL1132" s="101"/>
      <c r="AM1132" s="101"/>
      <c r="AN1132" s="101"/>
      <c r="AO1132" s="101"/>
      <c r="AP1132" s="101"/>
      <c r="AQ1132" s="101"/>
      <c r="AR1132" s="100"/>
      <c r="AS1132" s="100"/>
      <c r="AT1132" s="100"/>
      <c r="AU1132" s="100"/>
      <c r="AV1132" s="100"/>
      <c r="AW1132" s="100"/>
      <c r="AX1132" s="100"/>
      <c r="AY1132" s="100"/>
      <c r="AZ1132" s="100"/>
      <c r="BA1132" s="100"/>
      <c r="BB1132" s="100"/>
      <c r="BC1132" s="100"/>
    </row>
    <row r="1133" spans="17:55" x14ac:dyDescent="0.35">
      <c r="Q1133" s="100"/>
      <c r="R1133" s="100"/>
      <c r="S1133" s="100"/>
      <c r="T1133" s="100"/>
      <c r="U1133" s="100"/>
      <c r="V1133" s="100"/>
      <c r="W1133" s="100"/>
      <c r="X1133" s="100"/>
      <c r="Y1133" s="100"/>
      <c r="Z1133" s="100"/>
      <c r="AA1133" s="100"/>
      <c r="AB1133" s="100"/>
      <c r="AC1133" s="100"/>
      <c r="AD1133" s="100"/>
      <c r="AE1133" s="100"/>
      <c r="AF1133" s="101"/>
      <c r="AG1133" s="101"/>
      <c r="AH1133" s="101"/>
      <c r="AI1133" s="101"/>
      <c r="AJ1133" s="101"/>
      <c r="AK1133" s="101"/>
      <c r="AL1133" s="101"/>
      <c r="AM1133" s="101"/>
      <c r="AN1133" s="101"/>
      <c r="AO1133" s="101"/>
      <c r="AP1133" s="101"/>
      <c r="AQ1133" s="101"/>
      <c r="AR1133" s="100"/>
      <c r="AS1133" s="100"/>
      <c r="AT1133" s="100"/>
      <c r="AU1133" s="100"/>
      <c r="AV1133" s="100"/>
      <c r="AW1133" s="100"/>
      <c r="AX1133" s="100"/>
      <c r="AY1133" s="100"/>
      <c r="AZ1133" s="100"/>
      <c r="BA1133" s="100"/>
      <c r="BB1133" s="100"/>
      <c r="BC1133" s="100"/>
    </row>
    <row r="1134" spans="17:55" x14ac:dyDescent="0.35">
      <c r="Q1134" s="100"/>
      <c r="R1134" s="100"/>
      <c r="S1134" s="100"/>
      <c r="T1134" s="100"/>
      <c r="U1134" s="100"/>
      <c r="V1134" s="100"/>
      <c r="W1134" s="100"/>
      <c r="X1134" s="100"/>
      <c r="Y1134" s="100"/>
      <c r="Z1134" s="100"/>
      <c r="AA1134" s="100"/>
      <c r="AB1134" s="100"/>
      <c r="AC1134" s="100"/>
      <c r="AD1134" s="100"/>
      <c r="AE1134" s="100"/>
      <c r="AF1134" s="101"/>
      <c r="AG1134" s="101"/>
      <c r="AH1134" s="101"/>
      <c r="AI1134" s="101"/>
      <c r="AJ1134" s="101"/>
      <c r="AK1134" s="101"/>
      <c r="AL1134" s="101"/>
      <c r="AM1134" s="101"/>
      <c r="AN1134" s="101"/>
      <c r="AO1134" s="101"/>
      <c r="AP1134" s="101"/>
      <c r="AQ1134" s="101"/>
      <c r="AR1134" s="100"/>
      <c r="AS1134" s="100"/>
      <c r="AT1134" s="100"/>
      <c r="AU1134" s="100"/>
      <c r="AV1134" s="100"/>
      <c r="AW1134" s="100"/>
      <c r="AX1134" s="100"/>
      <c r="AY1134" s="100"/>
      <c r="AZ1134" s="100"/>
      <c r="BA1134" s="100"/>
      <c r="BB1134" s="100"/>
      <c r="BC1134" s="100"/>
    </row>
    <row r="1135" spans="17:55" x14ac:dyDescent="0.35">
      <c r="Q1135" s="100"/>
      <c r="R1135" s="100"/>
      <c r="S1135" s="100"/>
      <c r="T1135" s="100"/>
      <c r="U1135" s="100"/>
      <c r="V1135" s="100"/>
      <c r="W1135" s="100"/>
      <c r="X1135" s="100"/>
      <c r="Y1135" s="100"/>
      <c r="Z1135" s="100"/>
      <c r="AA1135" s="100"/>
      <c r="AB1135" s="100"/>
      <c r="AC1135" s="100"/>
      <c r="AD1135" s="100"/>
      <c r="AE1135" s="100"/>
      <c r="AF1135" s="101"/>
      <c r="AG1135" s="101"/>
      <c r="AH1135" s="101"/>
      <c r="AI1135" s="101"/>
      <c r="AJ1135" s="101"/>
      <c r="AK1135" s="101"/>
      <c r="AL1135" s="101"/>
      <c r="AM1135" s="101"/>
      <c r="AN1135" s="101"/>
      <c r="AO1135" s="101"/>
      <c r="AP1135" s="101"/>
      <c r="AQ1135" s="101"/>
      <c r="AR1135" s="100"/>
      <c r="AS1135" s="100"/>
      <c r="AT1135" s="100"/>
      <c r="AU1135" s="100"/>
      <c r="AV1135" s="100"/>
      <c r="AW1135" s="100"/>
      <c r="AX1135" s="100"/>
      <c r="AY1135" s="100"/>
      <c r="AZ1135" s="100"/>
      <c r="BA1135" s="100"/>
      <c r="BB1135" s="100"/>
      <c r="BC1135" s="100"/>
    </row>
    <row r="1136" spans="17:55" x14ac:dyDescent="0.35">
      <c r="Q1136" s="100"/>
      <c r="R1136" s="100"/>
      <c r="S1136" s="100"/>
      <c r="T1136" s="100"/>
      <c r="U1136" s="100"/>
      <c r="V1136" s="100"/>
      <c r="W1136" s="100"/>
      <c r="X1136" s="100"/>
      <c r="Y1136" s="100"/>
      <c r="Z1136" s="100"/>
      <c r="AA1136" s="100"/>
      <c r="AB1136" s="100"/>
      <c r="AC1136" s="100"/>
      <c r="AD1136" s="100"/>
      <c r="AE1136" s="100"/>
      <c r="AF1136" s="101"/>
      <c r="AG1136" s="101"/>
      <c r="AH1136" s="101"/>
      <c r="AI1136" s="101"/>
      <c r="AJ1136" s="101"/>
      <c r="AK1136" s="101"/>
      <c r="AL1136" s="101"/>
      <c r="AM1136" s="101"/>
      <c r="AN1136" s="101"/>
      <c r="AO1136" s="101"/>
      <c r="AP1136" s="101"/>
      <c r="AQ1136" s="101"/>
      <c r="AR1136" s="100"/>
      <c r="AS1136" s="100"/>
      <c r="AT1136" s="100"/>
      <c r="AU1136" s="100"/>
      <c r="AV1136" s="100"/>
      <c r="AW1136" s="100"/>
      <c r="AX1136" s="100"/>
      <c r="AY1136" s="100"/>
      <c r="AZ1136" s="100"/>
      <c r="BA1136" s="100"/>
      <c r="BB1136" s="100"/>
      <c r="BC1136" s="100"/>
    </row>
    <row r="1137" spans="17:55" x14ac:dyDescent="0.35">
      <c r="Q1137" s="100"/>
      <c r="R1137" s="100"/>
      <c r="S1137" s="100"/>
      <c r="T1137" s="100"/>
      <c r="U1137" s="100"/>
      <c r="V1137" s="100"/>
      <c r="W1137" s="100"/>
      <c r="X1137" s="100"/>
      <c r="Y1137" s="100"/>
      <c r="Z1137" s="100"/>
      <c r="AA1137" s="100"/>
      <c r="AB1137" s="100"/>
      <c r="AC1137" s="100"/>
      <c r="AD1137" s="100"/>
      <c r="AE1137" s="100"/>
      <c r="AF1137" s="101"/>
      <c r="AG1137" s="101"/>
      <c r="AH1137" s="101"/>
      <c r="AI1137" s="101"/>
      <c r="AJ1137" s="101"/>
      <c r="AK1137" s="101"/>
      <c r="AL1137" s="101"/>
      <c r="AM1137" s="101"/>
      <c r="AN1137" s="101"/>
      <c r="AO1137" s="101"/>
      <c r="AP1137" s="101"/>
      <c r="AQ1137" s="101"/>
      <c r="AR1137" s="100"/>
      <c r="AS1137" s="100"/>
      <c r="AT1137" s="100"/>
      <c r="AU1137" s="100"/>
      <c r="AV1137" s="100"/>
      <c r="AW1137" s="100"/>
      <c r="AX1137" s="100"/>
      <c r="AY1137" s="100"/>
      <c r="AZ1137" s="100"/>
      <c r="BA1137" s="100"/>
      <c r="BB1137" s="100"/>
      <c r="BC1137" s="100"/>
    </row>
    <row r="1138" spans="17:55" x14ac:dyDescent="0.35">
      <c r="Q1138" s="100"/>
      <c r="R1138" s="100"/>
      <c r="S1138" s="100"/>
      <c r="T1138" s="100"/>
      <c r="U1138" s="100"/>
      <c r="V1138" s="100"/>
      <c r="W1138" s="100"/>
      <c r="X1138" s="100"/>
      <c r="Y1138" s="100"/>
      <c r="Z1138" s="100"/>
      <c r="AA1138" s="100"/>
      <c r="AB1138" s="100"/>
      <c r="AC1138" s="100"/>
      <c r="AD1138" s="100"/>
      <c r="AE1138" s="100"/>
      <c r="AF1138" s="101"/>
      <c r="AG1138" s="101"/>
      <c r="AH1138" s="101"/>
      <c r="AI1138" s="101"/>
      <c r="AJ1138" s="101"/>
      <c r="AK1138" s="101"/>
      <c r="AL1138" s="101"/>
      <c r="AM1138" s="101"/>
      <c r="AN1138" s="101"/>
      <c r="AO1138" s="101"/>
      <c r="AP1138" s="101"/>
      <c r="AQ1138" s="101"/>
      <c r="AR1138" s="100"/>
      <c r="AS1138" s="100"/>
      <c r="AT1138" s="100"/>
      <c r="AU1138" s="100"/>
      <c r="AV1138" s="100"/>
      <c r="AW1138" s="100"/>
      <c r="AX1138" s="100"/>
      <c r="AY1138" s="100"/>
      <c r="AZ1138" s="100"/>
      <c r="BA1138" s="100"/>
      <c r="BB1138" s="100"/>
      <c r="BC1138" s="100"/>
    </row>
    <row r="1139" spans="17:55" x14ac:dyDescent="0.35">
      <c r="Q1139" s="100"/>
      <c r="R1139" s="100"/>
      <c r="S1139" s="100"/>
      <c r="T1139" s="100"/>
      <c r="U1139" s="100"/>
      <c r="V1139" s="100"/>
      <c r="W1139" s="100"/>
      <c r="X1139" s="100"/>
      <c r="Y1139" s="100"/>
      <c r="Z1139" s="100"/>
      <c r="AA1139" s="100"/>
      <c r="AB1139" s="100"/>
      <c r="AC1139" s="100"/>
      <c r="AD1139" s="100"/>
      <c r="AE1139" s="100"/>
      <c r="AF1139" s="101"/>
      <c r="AG1139" s="101"/>
      <c r="AH1139" s="101"/>
      <c r="AI1139" s="101"/>
      <c r="AJ1139" s="101"/>
      <c r="AK1139" s="101"/>
      <c r="AL1139" s="101"/>
      <c r="AM1139" s="101"/>
      <c r="AN1139" s="101"/>
      <c r="AO1139" s="101"/>
      <c r="AP1139" s="101"/>
      <c r="AQ1139" s="101"/>
      <c r="AR1139" s="100"/>
      <c r="AS1139" s="100"/>
      <c r="AT1139" s="100"/>
      <c r="AU1139" s="100"/>
      <c r="AV1139" s="100"/>
      <c r="AW1139" s="100"/>
      <c r="AX1139" s="100"/>
      <c r="AY1139" s="100"/>
      <c r="AZ1139" s="100"/>
      <c r="BA1139" s="100"/>
      <c r="BB1139" s="100"/>
      <c r="BC1139" s="100"/>
    </row>
    <row r="1140" spans="17:55" x14ac:dyDescent="0.35">
      <c r="Q1140" s="100"/>
      <c r="R1140" s="100"/>
      <c r="S1140" s="100"/>
      <c r="T1140" s="100"/>
      <c r="U1140" s="100"/>
      <c r="V1140" s="100"/>
      <c r="W1140" s="100"/>
      <c r="X1140" s="100"/>
      <c r="Y1140" s="100"/>
      <c r="Z1140" s="100"/>
      <c r="AA1140" s="100"/>
      <c r="AB1140" s="100"/>
      <c r="AC1140" s="100"/>
      <c r="AD1140" s="100"/>
      <c r="AE1140" s="100"/>
      <c r="AF1140" s="101"/>
      <c r="AG1140" s="101"/>
      <c r="AH1140" s="101"/>
      <c r="AI1140" s="101"/>
      <c r="AJ1140" s="101"/>
      <c r="AK1140" s="101"/>
      <c r="AL1140" s="101"/>
      <c r="AM1140" s="101"/>
      <c r="AN1140" s="101"/>
      <c r="AO1140" s="101"/>
      <c r="AP1140" s="101"/>
      <c r="AQ1140" s="101"/>
      <c r="AR1140" s="100"/>
      <c r="AS1140" s="100"/>
      <c r="AT1140" s="100"/>
      <c r="AU1140" s="100"/>
      <c r="AV1140" s="100"/>
      <c r="AW1140" s="100"/>
      <c r="AX1140" s="100"/>
      <c r="AY1140" s="100"/>
      <c r="AZ1140" s="100"/>
      <c r="BA1140" s="100"/>
      <c r="BB1140" s="100"/>
      <c r="BC1140" s="100"/>
    </row>
    <row r="1141" spans="17:55" x14ac:dyDescent="0.35">
      <c r="Q1141" s="100"/>
      <c r="R1141" s="100"/>
      <c r="S1141" s="100"/>
      <c r="T1141" s="100"/>
      <c r="U1141" s="100"/>
      <c r="V1141" s="100"/>
      <c r="W1141" s="100"/>
      <c r="X1141" s="100"/>
      <c r="Y1141" s="100"/>
      <c r="Z1141" s="100"/>
      <c r="AA1141" s="100"/>
      <c r="AB1141" s="100"/>
      <c r="AC1141" s="100"/>
      <c r="AD1141" s="100"/>
      <c r="AE1141" s="100"/>
      <c r="AF1141" s="101"/>
      <c r="AG1141" s="101"/>
      <c r="AH1141" s="101"/>
      <c r="AI1141" s="101"/>
      <c r="AJ1141" s="101"/>
      <c r="AK1141" s="101"/>
      <c r="AL1141" s="101"/>
      <c r="AM1141" s="101"/>
      <c r="AN1141" s="101"/>
      <c r="AO1141" s="101"/>
      <c r="AP1141" s="101"/>
      <c r="AQ1141" s="101"/>
      <c r="AR1141" s="100"/>
      <c r="AS1141" s="100"/>
      <c r="AT1141" s="100"/>
      <c r="AU1141" s="100"/>
      <c r="AV1141" s="100"/>
      <c r="AW1141" s="100"/>
      <c r="AX1141" s="100"/>
      <c r="AY1141" s="100"/>
      <c r="AZ1141" s="100"/>
      <c r="BA1141" s="100"/>
      <c r="BB1141" s="100"/>
      <c r="BC1141" s="100"/>
    </row>
    <row r="1142" spans="17:55" x14ac:dyDescent="0.35">
      <c r="Q1142" s="100"/>
      <c r="R1142" s="100"/>
      <c r="S1142" s="100"/>
      <c r="T1142" s="100"/>
      <c r="U1142" s="100"/>
      <c r="V1142" s="100"/>
      <c r="W1142" s="100"/>
      <c r="X1142" s="100"/>
      <c r="Y1142" s="100"/>
      <c r="Z1142" s="100"/>
      <c r="AA1142" s="100"/>
      <c r="AB1142" s="100"/>
      <c r="AC1142" s="100"/>
      <c r="AD1142" s="100"/>
      <c r="AE1142" s="100"/>
      <c r="AF1142" s="101"/>
      <c r="AG1142" s="101"/>
      <c r="AH1142" s="101"/>
      <c r="AI1142" s="101"/>
      <c r="AJ1142" s="101"/>
      <c r="AK1142" s="101"/>
      <c r="AL1142" s="101"/>
      <c r="AM1142" s="101"/>
      <c r="AN1142" s="101"/>
      <c r="AO1142" s="101"/>
      <c r="AP1142" s="101"/>
      <c r="AQ1142" s="101"/>
      <c r="AR1142" s="100"/>
      <c r="AS1142" s="100"/>
      <c r="AT1142" s="100"/>
      <c r="AU1142" s="100"/>
      <c r="AV1142" s="100"/>
      <c r="AW1142" s="100"/>
      <c r="AX1142" s="100"/>
      <c r="AY1142" s="100"/>
      <c r="AZ1142" s="100"/>
      <c r="BA1142" s="100"/>
      <c r="BB1142" s="100"/>
      <c r="BC1142" s="100"/>
    </row>
    <row r="1143" spans="17:55" x14ac:dyDescent="0.35">
      <c r="Q1143" s="100"/>
      <c r="R1143" s="100"/>
      <c r="S1143" s="100"/>
      <c r="T1143" s="100"/>
      <c r="U1143" s="100"/>
      <c r="V1143" s="100"/>
      <c r="W1143" s="100"/>
      <c r="X1143" s="100"/>
      <c r="Y1143" s="100"/>
      <c r="Z1143" s="100"/>
      <c r="AA1143" s="100"/>
      <c r="AB1143" s="100"/>
      <c r="AC1143" s="100"/>
      <c r="AD1143" s="100"/>
      <c r="AE1143" s="100"/>
      <c r="AF1143" s="101"/>
      <c r="AG1143" s="101"/>
      <c r="AH1143" s="101"/>
      <c r="AI1143" s="101"/>
      <c r="AJ1143" s="101"/>
      <c r="AK1143" s="101"/>
      <c r="AL1143" s="101"/>
      <c r="AM1143" s="101"/>
      <c r="AN1143" s="101"/>
      <c r="AO1143" s="101"/>
      <c r="AP1143" s="101"/>
      <c r="AQ1143" s="101"/>
      <c r="AR1143" s="100"/>
      <c r="AS1143" s="100"/>
      <c r="AT1143" s="100"/>
      <c r="AU1143" s="100"/>
      <c r="AV1143" s="100"/>
      <c r="AW1143" s="100"/>
      <c r="AX1143" s="100"/>
      <c r="AY1143" s="100"/>
      <c r="AZ1143" s="100"/>
      <c r="BA1143" s="100"/>
      <c r="BB1143" s="100"/>
      <c r="BC1143" s="100"/>
    </row>
    <row r="1144" spans="17:55" x14ac:dyDescent="0.35">
      <c r="Q1144" s="100"/>
      <c r="R1144" s="100"/>
      <c r="S1144" s="100"/>
      <c r="T1144" s="100"/>
      <c r="U1144" s="100"/>
      <c r="V1144" s="100"/>
      <c r="W1144" s="100"/>
      <c r="X1144" s="100"/>
      <c r="Y1144" s="100"/>
      <c r="Z1144" s="100"/>
      <c r="AA1144" s="100"/>
      <c r="AB1144" s="100"/>
      <c r="AC1144" s="100"/>
      <c r="AD1144" s="100"/>
      <c r="AE1144" s="100"/>
      <c r="AF1144" s="101"/>
      <c r="AG1144" s="101"/>
      <c r="AH1144" s="101"/>
      <c r="AI1144" s="101"/>
      <c r="AJ1144" s="101"/>
      <c r="AK1144" s="101"/>
      <c r="AL1144" s="101"/>
      <c r="AM1144" s="101"/>
      <c r="AN1144" s="101"/>
      <c r="AO1144" s="101"/>
      <c r="AP1144" s="101"/>
      <c r="AQ1144" s="101"/>
      <c r="AR1144" s="100"/>
      <c r="AS1144" s="100"/>
      <c r="AT1144" s="100"/>
      <c r="AU1144" s="100"/>
      <c r="AV1144" s="100"/>
      <c r="AW1144" s="100"/>
      <c r="AX1144" s="100"/>
      <c r="AY1144" s="100"/>
      <c r="AZ1144" s="100"/>
      <c r="BA1144" s="100"/>
      <c r="BB1144" s="100"/>
      <c r="BC1144" s="100"/>
    </row>
    <row r="1145" spans="17:55" x14ac:dyDescent="0.35">
      <c r="Q1145" s="100"/>
      <c r="R1145" s="100"/>
      <c r="S1145" s="100"/>
      <c r="T1145" s="100"/>
      <c r="U1145" s="100"/>
      <c r="V1145" s="100"/>
      <c r="W1145" s="100"/>
      <c r="X1145" s="100"/>
      <c r="Y1145" s="100"/>
      <c r="Z1145" s="100"/>
      <c r="AA1145" s="100"/>
      <c r="AB1145" s="100"/>
      <c r="AC1145" s="100"/>
      <c r="AD1145" s="100"/>
      <c r="AE1145" s="100"/>
      <c r="AF1145" s="101"/>
      <c r="AG1145" s="101"/>
      <c r="AH1145" s="101"/>
      <c r="AI1145" s="101"/>
      <c r="AJ1145" s="101"/>
      <c r="AK1145" s="101"/>
      <c r="AL1145" s="101"/>
      <c r="AM1145" s="101"/>
      <c r="AN1145" s="101"/>
      <c r="AO1145" s="101"/>
      <c r="AP1145" s="101"/>
      <c r="AQ1145" s="101"/>
      <c r="AR1145" s="100"/>
      <c r="AS1145" s="100"/>
      <c r="AT1145" s="100"/>
      <c r="AU1145" s="100"/>
      <c r="AV1145" s="100"/>
      <c r="AW1145" s="100"/>
      <c r="AX1145" s="100"/>
      <c r="AY1145" s="100"/>
      <c r="AZ1145" s="100"/>
      <c r="BA1145" s="100"/>
      <c r="BB1145" s="100"/>
      <c r="BC1145" s="100"/>
    </row>
    <row r="1146" spans="17:55" x14ac:dyDescent="0.35">
      <c r="Q1146" s="100"/>
      <c r="R1146" s="100"/>
      <c r="S1146" s="100"/>
      <c r="T1146" s="100"/>
      <c r="U1146" s="100"/>
      <c r="V1146" s="100"/>
      <c r="W1146" s="100"/>
      <c r="X1146" s="100"/>
      <c r="Y1146" s="100"/>
      <c r="Z1146" s="100"/>
      <c r="AA1146" s="100"/>
      <c r="AB1146" s="100"/>
      <c r="AC1146" s="100"/>
      <c r="AD1146" s="100"/>
      <c r="AE1146" s="100"/>
      <c r="AF1146" s="101"/>
      <c r="AG1146" s="101"/>
      <c r="AH1146" s="101"/>
      <c r="AI1146" s="101"/>
      <c r="AJ1146" s="101"/>
      <c r="AK1146" s="101"/>
      <c r="AL1146" s="101"/>
      <c r="AM1146" s="101"/>
      <c r="AN1146" s="101"/>
      <c r="AO1146" s="101"/>
      <c r="AP1146" s="101"/>
      <c r="AQ1146" s="101"/>
      <c r="AR1146" s="100"/>
      <c r="AS1146" s="100"/>
      <c r="AT1146" s="100"/>
      <c r="AU1146" s="100"/>
      <c r="AV1146" s="100"/>
      <c r="AW1146" s="100"/>
      <c r="AX1146" s="100"/>
      <c r="AY1146" s="100"/>
      <c r="AZ1146" s="100"/>
      <c r="BA1146" s="100"/>
      <c r="BB1146" s="100"/>
      <c r="BC1146" s="100"/>
    </row>
    <row r="1147" spans="17:55" x14ac:dyDescent="0.35">
      <c r="Q1147" s="100"/>
      <c r="R1147" s="100"/>
      <c r="S1147" s="100"/>
      <c r="T1147" s="100"/>
      <c r="U1147" s="100"/>
      <c r="V1147" s="100"/>
      <c r="W1147" s="100"/>
      <c r="X1147" s="100"/>
      <c r="Y1147" s="100"/>
      <c r="Z1147" s="100"/>
      <c r="AA1147" s="100"/>
      <c r="AB1147" s="100"/>
      <c r="AC1147" s="100"/>
      <c r="AD1147" s="100"/>
      <c r="AE1147" s="100"/>
      <c r="AF1147" s="101"/>
      <c r="AG1147" s="101"/>
      <c r="AH1147" s="101"/>
      <c r="AI1147" s="101"/>
      <c r="AJ1147" s="101"/>
      <c r="AK1147" s="101"/>
      <c r="AL1147" s="101"/>
      <c r="AM1147" s="101"/>
      <c r="AN1147" s="101"/>
      <c r="AO1147" s="101"/>
      <c r="AP1147" s="101"/>
      <c r="AQ1147" s="101"/>
      <c r="AR1147" s="100"/>
      <c r="AS1147" s="100"/>
      <c r="AT1147" s="100"/>
      <c r="AU1147" s="100"/>
      <c r="AV1147" s="100"/>
      <c r="AW1147" s="100"/>
      <c r="AX1147" s="100"/>
      <c r="AY1147" s="100"/>
      <c r="AZ1147" s="100"/>
      <c r="BA1147" s="100"/>
      <c r="BB1147" s="100"/>
      <c r="BC1147" s="100"/>
    </row>
    <row r="1148" spans="17:55" x14ac:dyDescent="0.35">
      <c r="Q1148" s="100"/>
      <c r="R1148" s="100"/>
      <c r="S1148" s="100"/>
      <c r="T1148" s="100"/>
      <c r="U1148" s="100"/>
      <c r="V1148" s="100"/>
      <c r="W1148" s="100"/>
      <c r="X1148" s="100"/>
      <c r="Y1148" s="100"/>
      <c r="Z1148" s="100"/>
      <c r="AA1148" s="100"/>
      <c r="AB1148" s="100"/>
      <c r="AC1148" s="100"/>
      <c r="AD1148" s="100"/>
      <c r="AE1148" s="100"/>
      <c r="AF1148" s="101"/>
      <c r="AG1148" s="101"/>
      <c r="AH1148" s="101"/>
      <c r="AI1148" s="101"/>
      <c r="AJ1148" s="101"/>
      <c r="AK1148" s="101"/>
      <c r="AL1148" s="101"/>
      <c r="AM1148" s="101"/>
      <c r="AN1148" s="101"/>
      <c r="AO1148" s="101"/>
      <c r="AP1148" s="101"/>
      <c r="AQ1148" s="101"/>
      <c r="AR1148" s="100"/>
      <c r="AS1148" s="100"/>
      <c r="AT1148" s="100"/>
      <c r="AU1148" s="100"/>
      <c r="AV1148" s="100"/>
      <c r="AW1148" s="100"/>
      <c r="AX1148" s="100"/>
      <c r="AY1148" s="100"/>
      <c r="AZ1148" s="100"/>
      <c r="BA1148" s="100"/>
      <c r="BB1148" s="100"/>
      <c r="BC1148" s="100"/>
    </row>
    <row r="1149" spans="17:55" x14ac:dyDescent="0.35">
      <c r="Q1149" s="100"/>
      <c r="R1149" s="100"/>
      <c r="S1149" s="100"/>
      <c r="T1149" s="100"/>
      <c r="U1149" s="100"/>
      <c r="V1149" s="100"/>
      <c r="W1149" s="100"/>
      <c r="X1149" s="100"/>
      <c r="Y1149" s="100"/>
      <c r="Z1149" s="100"/>
      <c r="AA1149" s="100"/>
      <c r="AB1149" s="100"/>
      <c r="AC1149" s="100"/>
      <c r="AD1149" s="100"/>
      <c r="AE1149" s="100"/>
      <c r="AF1149" s="101"/>
      <c r="AG1149" s="101"/>
      <c r="AH1149" s="101"/>
      <c r="AI1149" s="101"/>
      <c r="AJ1149" s="101"/>
      <c r="AK1149" s="101"/>
      <c r="AL1149" s="101"/>
      <c r="AM1149" s="101"/>
      <c r="AN1149" s="101"/>
      <c r="AO1149" s="101"/>
      <c r="AP1149" s="101"/>
      <c r="AQ1149" s="101"/>
      <c r="AR1149" s="100"/>
      <c r="AS1149" s="100"/>
      <c r="AT1149" s="100"/>
      <c r="AU1149" s="100"/>
      <c r="AV1149" s="100"/>
      <c r="AW1149" s="100"/>
      <c r="AX1149" s="100"/>
      <c r="AY1149" s="100"/>
      <c r="AZ1149" s="100"/>
      <c r="BA1149" s="100"/>
      <c r="BB1149" s="100"/>
      <c r="BC1149" s="100"/>
    </row>
    <row r="1150" spans="17:55" x14ac:dyDescent="0.35">
      <c r="Q1150" s="100"/>
      <c r="R1150" s="100"/>
      <c r="S1150" s="100"/>
      <c r="T1150" s="100"/>
      <c r="U1150" s="100"/>
      <c r="V1150" s="100"/>
      <c r="W1150" s="100"/>
      <c r="X1150" s="100"/>
      <c r="Y1150" s="100"/>
      <c r="Z1150" s="100"/>
      <c r="AA1150" s="100"/>
      <c r="AB1150" s="100"/>
      <c r="AC1150" s="100"/>
      <c r="AD1150" s="100"/>
      <c r="AE1150" s="100"/>
      <c r="AF1150" s="101"/>
      <c r="AG1150" s="101"/>
      <c r="AH1150" s="101"/>
      <c r="AI1150" s="101"/>
      <c r="AJ1150" s="101"/>
      <c r="AK1150" s="101"/>
      <c r="AL1150" s="101"/>
      <c r="AM1150" s="101"/>
      <c r="AN1150" s="101"/>
      <c r="AO1150" s="101"/>
      <c r="AP1150" s="101"/>
      <c r="AQ1150" s="101"/>
      <c r="AR1150" s="100"/>
      <c r="AS1150" s="100"/>
      <c r="AT1150" s="100"/>
      <c r="AU1150" s="100"/>
      <c r="AV1150" s="100"/>
      <c r="AW1150" s="100"/>
      <c r="AX1150" s="100"/>
      <c r="AY1150" s="100"/>
      <c r="AZ1150" s="100"/>
      <c r="BA1150" s="100"/>
      <c r="BB1150" s="100"/>
      <c r="BC1150" s="100"/>
    </row>
    <row r="1151" spans="17:55" x14ac:dyDescent="0.35">
      <c r="Q1151" s="100"/>
      <c r="R1151" s="100"/>
      <c r="S1151" s="100"/>
      <c r="T1151" s="100"/>
      <c r="U1151" s="100"/>
      <c r="V1151" s="100"/>
      <c r="W1151" s="100"/>
      <c r="X1151" s="100"/>
      <c r="Y1151" s="100"/>
      <c r="Z1151" s="100"/>
      <c r="AA1151" s="100"/>
      <c r="AB1151" s="100"/>
      <c r="AC1151" s="100"/>
      <c r="AD1151" s="100"/>
      <c r="AE1151" s="100"/>
      <c r="AF1151" s="101"/>
      <c r="AG1151" s="101"/>
      <c r="AH1151" s="101"/>
      <c r="AI1151" s="101"/>
      <c r="AJ1151" s="101"/>
      <c r="AK1151" s="101"/>
      <c r="AL1151" s="101"/>
      <c r="AM1151" s="101"/>
      <c r="AN1151" s="101"/>
      <c r="AO1151" s="101"/>
      <c r="AP1151" s="101"/>
      <c r="AQ1151" s="101"/>
      <c r="AR1151" s="100"/>
      <c r="AS1151" s="100"/>
      <c r="AT1151" s="100"/>
      <c r="AU1151" s="100"/>
      <c r="AV1151" s="100"/>
      <c r="AW1151" s="100"/>
      <c r="AX1151" s="100"/>
      <c r="AY1151" s="100"/>
      <c r="AZ1151" s="100"/>
      <c r="BA1151" s="100"/>
      <c r="BB1151" s="100"/>
      <c r="BC1151" s="100"/>
    </row>
    <row r="1152" spans="17:55" x14ac:dyDescent="0.35">
      <c r="Q1152" s="100"/>
      <c r="R1152" s="100"/>
      <c r="S1152" s="100"/>
      <c r="T1152" s="100"/>
      <c r="U1152" s="100"/>
      <c r="V1152" s="100"/>
      <c r="W1152" s="100"/>
      <c r="X1152" s="100"/>
      <c r="Y1152" s="100"/>
      <c r="Z1152" s="100"/>
      <c r="AA1152" s="100"/>
      <c r="AB1152" s="100"/>
      <c r="AC1152" s="100"/>
      <c r="AD1152" s="100"/>
      <c r="AE1152" s="100"/>
      <c r="AF1152" s="101"/>
      <c r="AG1152" s="101"/>
      <c r="AH1152" s="101"/>
      <c r="AI1152" s="101"/>
      <c r="AJ1152" s="101"/>
      <c r="AK1152" s="101"/>
      <c r="AL1152" s="101"/>
      <c r="AM1152" s="101"/>
      <c r="AN1152" s="101"/>
      <c r="AO1152" s="101"/>
      <c r="AP1152" s="101"/>
      <c r="AQ1152" s="101"/>
      <c r="AR1152" s="100"/>
      <c r="AS1152" s="100"/>
      <c r="AT1152" s="100"/>
      <c r="AU1152" s="100"/>
      <c r="AV1152" s="100"/>
      <c r="AW1152" s="100"/>
      <c r="AX1152" s="100"/>
      <c r="AY1152" s="100"/>
      <c r="AZ1152" s="100"/>
      <c r="BA1152" s="100"/>
      <c r="BB1152" s="100"/>
      <c r="BC1152" s="100"/>
    </row>
    <row r="1153" spans="17:55" x14ac:dyDescent="0.35">
      <c r="Q1153" s="100"/>
      <c r="R1153" s="100"/>
      <c r="S1153" s="100"/>
      <c r="T1153" s="100"/>
      <c r="U1153" s="100"/>
      <c r="V1153" s="100"/>
      <c r="W1153" s="100"/>
      <c r="X1153" s="100"/>
      <c r="Y1153" s="100"/>
      <c r="Z1153" s="100"/>
      <c r="AA1153" s="100"/>
      <c r="AB1153" s="100"/>
      <c r="AC1153" s="100"/>
      <c r="AD1153" s="100"/>
      <c r="AE1153" s="100"/>
      <c r="AF1153" s="101"/>
      <c r="AG1153" s="101"/>
      <c r="AH1153" s="101"/>
      <c r="AI1153" s="101"/>
      <c r="AJ1153" s="101"/>
      <c r="AK1153" s="101"/>
      <c r="AL1153" s="101"/>
      <c r="AM1153" s="101"/>
      <c r="AN1153" s="101"/>
      <c r="AO1153" s="101"/>
      <c r="AP1153" s="101"/>
      <c r="AQ1153" s="101"/>
      <c r="AR1153" s="100"/>
      <c r="AS1153" s="100"/>
      <c r="AT1153" s="100"/>
      <c r="AU1153" s="100"/>
      <c r="AV1153" s="100"/>
      <c r="AW1153" s="100"/>
      <c r="AX1153" s="100"/>
      <c r="AY1153" s="100"/>
      <c r="AZ1153" s="100"/>
      <c r="BA1153" s="100"/>
      <c r="BB1153" s="100"/>
      <c r="BC1153" s="100"/>
    </row>
    <row r="1154" spans="17:55" x14ac:dyDescent="0.35">
      <c r="Q1154" s="100"/>
      <c r="R1154" s="100"/>
      <c r="S1154" s="100"/>
      <c r="T1154" s="100"/>
      <c r="U1154" s="100"/>
      <c r="V1154" s="100"/>
      <c r="W1154" s="100"/>
      <c r="X1154" s="100"/>
      <c r="Y1154" s="100"/>
      <c r="Z1154" s="100"/>
      <c r="AA1154" s="100"/>
      <c r="AB1154" s="100"/>
      <c r="AC1154" s="100"/>
      <c r="AD1154" s="100"/>
      <c r="AE1154" s="100"/>
      <c r="AF1154" s="101"/>
      <c r="AG1154" s="101"/>
      <c r="AH1154" s="101"/>
      <c r="AI1154" s="101"/>
      <c r="AJ1154" s="101"/>
      <c r="AK1154" s="101"/>
      <c r="AL1154" s="101"/>
      <c r="AM1154" s="101"/>
      <c r="AN1154" s="101"/>
      <c r="AO1154" s="101"/>
      <c r="AP1154" s="101"/>
      <c r="AQ1154" s="101"/>
      <c r="AR1154" s="100"/>
      <c r="AS1154" s="100"/>
      <c r="AT1154" s="100"/>
      <c r="AU1154" s="100"/>
      <c r="AV1154" s="100"/>
      <c r="AW1154" s="100"/>
      <c r="AX1154" s="100"/>
      <c r="AY1154" s="100"/>
      <c r="AZ1154" s="100"/>
      <c r="BA1154" s="100"/>
      <c r="BB1154" s="100"/>
      <c r="BC1154" s="100"/>
    </row>
    <row r="1155" spans="17:55" x14ac:dyDescent="0.35">
      <c r="Q1155" s="100"/>
      <c r="R1155" s="100"/>
      <c r="S1155" s="100"/>
      <c r="T1155" s="100"/>
      <c r="U1155" s="100"/>
      <c r="V1155" s="100"/>
      <c r="W1155" s="100"/>
      <c r="X1155" s="100"/>
      <c r="Y1155" s="100"/>
      <c r="Z1155" s="100"/>
      <c r="AA1155" s="100"/>
      <c r="AB1155" s="100"/>
      <c r="AC1155" s="100"/>
      <c r="AD1155" s="100"/>
      <c r="AE1155" s="100"/>
      <c r="AF1155" s="101"/>
      <c r="AG1155" s="101"/>
      <c r="AH1155" s="101"/>
      <c r="AI1155" s="101"/>
      <c r="AJ1155" s="101"/>
      <c r="AK1155" s="101"/>
      <c r="AL1155" s="101"/>
      <c r="AM1155" s="101"/>
      <c r="AN1155" s="101"/>
      <c r="AO1155" s="101"/>
      <c r="AP1155" s="101"/>
      <c r="AQ1155" s="101"/>
      <c r="AR1155" s="100"/>
      <c r="AS1155" s="100"/>
      <c r="AT1155" s="100"/>
      <c r="AU1155" s="100"/>
      <c r="AV1155" s="100"/>
      <c r="AW1155" s="100"/>
      <c r="AX1155" s="100"/>
      <c r="AY1155" s="100"/>
      <c r="AZ1155" s="100"/>
      <c r="BA1155" s="100"/>
      <c r="BB1155" s="100"/>
      <c r="BC1155" s="100"/>
    </row>
    <row r="1156" spans="17:55" x14ac:dyDescent="0.35">
      <c r="Q1156" s="100"/>
      <c r="R1156" s="100"/>
      <c r="S1156" s="100"/>
      <c r="T1156" s="100"/>
      <c r="U1156" s="100"/>
      <c r="V1156" s="100"/>
      <c r="W1156" s="100"/>
      <c r="X1156" s="100"/>
      <c r="Y1156" s="100"/>
      <c r="Z1156" s="100"/>
      <c r="AA1156" s="100"/>
      <c r="AB1156" s="100"/>
      <c r="AC1156" s="100"/>
      <c r="AD1156" s="100"/>
      <c r="AE1156" s="100"/>
      <c r="AF1156" s="101"/>
      <c r="AG1156" s="101"/>
      <c r="AH1156" s="101"/>
      <c r="AI1156" s="101"/>
      <c r="AJ1156" s="101"/>
      <c r="AK1156" s="101"/>
      <c r="AL1156" s="101"/>
      <c r="AM1156" s="101"/>
      <c r="AN1156" s="101"/>
      <c r="AO1156" s="101"/>
      <c r="AP1156" s="101"/>
      <c r="AQ1156" s="101"/>
      <c r="AR1156" s="100"/>
      <c r="AS1156" s="100"/>
      <c r="AT1156" s="100"/>
      <c r="AU1156" s="100"/>
      <c r="AV1156" s="100"/>
      <c r="AW1156" s="100"/>
      <c r="AX1156" s="100"/>
      <c r="AY1156" s="100"/>
      <c r="AZ1156" s="100"/>
      <c r="BA1156" s="100"/>
      <c r="BB1156" s="100"/>
      <c r="BC1156" s="100"/>
    </row>
    <row r="1157" spans="17:55" x14ac:dyDescent="0.35">
      <c r="Q1157" s="100"/>
      <c r="R1157" s="100"/>
      <c r="S1157" s="100"/>
      <c r="T1157" s="100"/>
      <c r="U1157" s="100"/>
      <c r="V1157" s="100"/>
      <c r="W1157" s="100"/>
      <c r="X1157" s="100"/>
      <c r="Y1157" s="100"/>
      <c r="Z1157" s="100"/>
      <c r="AA1157" s="100"/>
      <c r="AB1157" s="100"/>
      <c r="AC1157" s="100"/>
      <c r="AD1157" s="100"/>
      <c r="AE1157" s="100"/>
      <c r="AF1157" s="101"/>
      <c r="AG1157" s="101"/>
      <c r="AH1157" s="101"/>
      <c r="AI1157" s="101"/>
      <c r="AJ1157" s="101"/>
      <c r="AK1157" s="101"/>
      <c r="AL1157" s="101"/>
      <c r="AM1157" s="101"/>
      <c r="AN1157" s="101"/>
      <c r="AO1157" s="101"/>
      <c r="AP1157" s="101"/>
      <c r="AQ1157" s="101"/>
      <c r="AR1157" s="100"/>
      <c r="AS1157" s="100"/>
      <c r="AT1157" s="100"/>
      <c r="AU1157" s="100"/>
      <c r="AV1157" s="100"/>
      <c r="AW1157" s="100"/>
      <c r="AX1157" s="100"/>
      <c r="AY1157" s="100"/>
      <c r="AZ1157" s="100"/>
      <c r="BA1157" s="100"/>
      <c r="BB1157" s="100"/>
      <c r="BC1157" s="100"/>
    </row>
    <row r="1158" spans="17:55" x14ac:dyDescent="0.35">
      <c r="Q1158" s="100"/>
      <c r="R1158" s="100"/>
      <c r="S1158" s="100"/>
      <c r="T1158" s="100"/>
      <c r="U1158" s="100"/>
      <c r="V1158" s="100"/>
      <c r="W1158" s="100"/>
      <c r="X1158" s="100"/>
      <c r="Y1158" s="100"/>
      <c r="Z1158" s="100"/>
      <c r="AA1158" s="100"/>
      <c r="AB1158" s="100"/>
      <c r="AC1158" s="100"/>
      <c r="AD1158" s="100"/>
      <c r="AE1158" s="100"/>
      <c r="AF1158" s="101"/>
      <c r="AG1158" s="101"/>
      <c r="AH1158" s="101"/>
      <c r="AI1158" s="101"/>
      <c r="AJ1158" s="101"/>
      <c r="AK1158" s="101"/>
      <c r="AL1158" s="101"/>
      <c r="AM1158" s="101"/>
      <c r="AN1158" s="101"/>
      <c r="AO1158" s="101"/>
      <c r="AP1158" s="101"/>
      <c r="AQ1158" s="101"/>
      <c r="AR1158" s="100"/>
      <c r="AS1158" s="100"/>
      <c r="AT1158" s="100"/>
      <c r="AU1158" s="100"/>
      <c r="AV1158" s="100"/>
      <c r="AW1158" s="100"/>
      <c r="AX1158" s="100"/>
      <c r="AY1158" s="100"/>
      <c r="AZ1158" s="100"/>
      <c r="BA1158" s="100"/>
      <c r="BB1158" s="100"/>
      <c r="BC1158" s="100"/>
    </row>
    <row r="1159" spans="17:55" x14ac:dyDescent="0.35">
      <c r="Q1159" s="100"/>
      <c r="R1159" s="100"/>
      <c r="S1159" s="100"/>
      <c r="T1159" s="100"/>
      <c r="U1159" s="100"/>
      <c r="V1159" s="100"/>
      <c r="W1159" s="100"/>
      <c r="X1159" s="100"/>
      <c r="Y1159" s="100"/>
      <c r="Z1159" s="100"/>
      <c r="AA1159" s="100"/>
      <c r="AB1159" s="100"/>
      <c r="AC1159" s="100"/>
      <c r="AD1159" s="100"/>
      <c r="AE1159" s="100"/>
      <c r="AF1159" s="101"/>
      <c r="AG1159" s="101"/>
      <c r="AH1159" s="101"/>
      <c r="AI1159" s="101"/>
      <c r="AJ1159" s="101"/>
      <c r="AK1159" s="101"/>
      <c r="AL1159" s="101"/>
      <c r="AM1159" s="101"/>
      <c r="AN1159" s="101"/>
      <c r="AO1159" s="101"/>
      <c r="AP1159" s="101"/>
      <c r="AQ1159" s="101"/>
      <c r="AR1159" s="100"/>
      <c r="AS1159" s="100"/>
      <c r="AT1159" s="100"/>
      <c r="AU1159" s="100"/>
      <c r="AV1159" s="100"/>
      <c r="AW1159" s="100"/>
      <c r="AX1159" s="100"/>
      <c r="AY1159" s="100"/>
      <c r="AZ1159" s="100"/>
      <c r="BA1159" s="100"/>
      <c r="BB1159" s="100"/>
      <c r="BC1159" s="100"/>
    </row>
    <row r="1160" spans="17:55" x14ac:dyDescent="0.35">
      <c r="Q1160" s="100"/>
      <c r="R1160" s="100"/>
      <c r="S1160" s="100"/>
      <c r="T1160" s="100"/>
      <c r="U1160" s="100"/>
      <c r="V1160" s="100"/>
      <c r="W1160" s="100"/>
      <c r="X1160" s="100"/>
      <c r="Y1160" s="100"/>
      <c r="Z1160" s="100"/>
      <c r="AA1160" s="100"/>
      <c r="AB1160" s="100"/>
      <c r="AC1160" s="100"/>
      <c r="AD1160" s="100"/>
      <c r="AE1160" s="100"/>
      <c r="AF1160" s="101"/>
      <c r="AG1160" s="101"/>
      <c r="AH1160" s="101"/>
      <c r="AI1160" s="101"/>
      <c r="AJ1160" s="101"/>
      <c r="AK1160" s="101"/>
      <c r="AL1160" s="101"/>
      <c r="AM1160" s="101"/>
      <c r="AN1160" s="101"/>
      <c r="AO1160" s="101"/>
      <c r="AP1160" s="101"/>
      <c r="AQ1160" s="101"/>
      <c r="AR1160" s="100"/>
      <c r="AS1160" s="100"/>
      <c r="AT1160" s="100"/>
      <c r="AU1160" s="100"/>
      <c r="AV1160" s="100"/>
      <c r="AW1160" s="100"/>
      <c r="AX1160" s="100"/>
      <c r="AY1160" s="100"/>
      <c r="AZ1160" s="100"/>
      <c r="BA1160" s="100"/>
      <c r="BB1160" s="100"/>
      <c r="BC1160" s="100"/>
    </row>
    <row r="1161" spans="17:55" x14ac:dyDescent="0.35">
      <c r="Q1161" s="100"/>
      <c r="R1161" s="100"/>
      <c r="S1161" s="100"/>
      <c r="T1161" s="100"/>
      <c r="U1161" s="100"/>
      <c r="V1161" s="100"/>
      <c r="W1161" s="100"/>
      <c r="X1161" s="100"/>
      <c r="Y1161" s="100"/>
      <c r="Z1161" s="100"/>
      <c r="AA1161" s="100"/>
      <c r="AB1161" s="100"/>
      <c r="AC1161" s="100"/>
      <c r="AD1161" s="100"/>
      <c r="AE1161" s="100"/>
      <c r="AF1161" s="101"/>
      <c r="AG1161" s="101"/>
      <c r="AH1161" s="101"/>
      <c r="AI1161" s="101"/>
      <c r="AJ1161" s="101"/>
      <c r="AK1161" s="101"/>
      <c r="AL1161" s="101"/>
      <c r="AM1161" s="101"/>
      <c r="AN1161" s="101"/>
      <c r="AO1161" s="101"/>
      <c r="AP1161" s="101"/>
      <c r="AQ1161" s="101"/>
      <c r="AR1161" s="100"/>
      <c r="AS1161" s="100"/>
      <c r="AT1161" s="100"/>
      <c r="AU1161" s="100"/>
      <c r="AV1161" s="100"/>
      <c r="AW1161" s="100"/>
      <c r="AX1161" s="100"/>
      <c r="AY1161" s="100"/>
      <c r="AZ1161" s="100"/>
      <c r="BA1161" s="100"/>
      <c r="BB1161" s="100"/>
      <c r="BC1161" s="100"/>
    </row>
    <row r="1162" spans="17:55" x14ac:dyDescent="0.35">
      <c r="Q1162" s="100"/>
      <c r="R1162" s="100"/>
      <c r="S1162" s="100"/>
      <c r="T1162" s="100"/>
      <c r="U1162" s="100"/>
      <c r="V1162" s="100"/>
      <c r="W1162" s="100"/>
      <c r="X1162" s="100"/>
      <c r="Y1162" s="100"/>
      <c r="Z1162" s="100"/>
      <c r="AA1162" s="100"/>
      <c r="AB1162" s="100"/>
      <c r="AC1162" s="100"/>
      <c r="AD1162" s="100"/>
      <c r="AE1162" s="100"/>
      <c r="AF1162" s="101"/>
      <c r="AG1162" s="101"/>
      <c r="AH1162" s="101"/>
      <c r="AI1162" s="101"/>
      <c r="AJ1162" s="101"/>
      <c r="AK1162" s="101"/>
      <c r="AL1162" s="101"/>
      <c r="AM1162" s="101"/>
      <c r="AN1162" s="101"/>
      <c r="AO1162" s="101"/>
      <c r="AP1162" s="101"/>
      <c r="AQ1162" s="101"/>
      <c r="AR1162" s="100"/>
      <c r="AS1162" s="100"/>
      <c r="AT1162" s="100"/>
      <c r="AU1162" s="100"/>
      <c r="AV1162" s="100"/>
      <c r="AW1162" s="100"/>
      <c r="AX1162" s="100"/>
      <c r="AY1162" s="100"/>
      <c r="AZ1162" s="100"/>
      <c r="BA1162" s="100"/>
      <c r="BB1162" s="100"/>
      <c r="BC1162" s="100"/>
    </row>
    <row r="1163" spans="17:55" x14ac:dyDescent="0.35">
      <c r="Q1163" s="100"/>
      <c r="R1163" s="100"/>
      <c r="S1163" s="100"/>
      <c r="T1163" s="100"/>
      <c r="U1163" s="100"/>
      <c r="V1163" s="100"/>
      <c r="W1163" s="100"/>
      <c r="X1163" s="100"/>
      <c r="Y1163" s="100"/>
      <c r="Z1163" s="100"/>
      <c r="AA1163" s="100"/>
      <c r="AB1163" s="100"/>
      <c r="AC1163" s="100"/>
      <c r="AD1163" s="100"/>
      <c r="AE1163" s="100"/>
      <c r="AF1163" s="101"/>
      <c r="AG1163" s="101"/>
      <c r="AH1163" s="101"/>
      <c r="AI1163" s="101"/>
      <c r="AJ1163" s="101"/>
      <c r="AK1163" s="101"/>
      <c r="AL1163" s="101"/>
      <c r="AM1163" s="101"/>
      <c r="AN1163" s="101"/>
      <c r="AO1163" s="101"/>
      <c r="AP1163" s="101"/>
      <c r="AQ1163" s="101"/>
      <c r="AR1163" s="100"/>
      <c r="AS1163" s="100"/>
      <c r="AT1163" s="100"/>
      <c r="AU1163" s="100"/>
      <c r="AV1163" s="100"/>
      <c r="AW1163" s="100"/>
      <c r="AX1163" s="100"/>
      <c r="AY1163" s="100"/>
      <c r="AZ1163" s="100"/>
      <c r="BA1163" s="100"/>
      <c r="BB1163" s="100"/>
      <c r="BC1163" s="100"/>
    </row>
    <row r="1164" spans="17:55" x14ac:dyDescent="0.35">
      <c r="Q1164" s="100"/>
      <c r="R1164" s="100"/>
      <c r="S1164" s="100"/>
      <c r="T1164" s="100"/>
      <c r="U1164" s="100"/>
      <c r="V1164" s="100"/>
      <c r="W1164" s="100"/>
      <c r="X1164" s="100"/>
      <c r="Y1164" s="100"/>
      <c r="Z1164" s="100"/>
      <c r="AA1164" s="100"/>
      <c r="AB1164" s="100"/>
      <c r="AC1164" s="100"/>
      <c r="AD1164" s="100"/>
      <c r="AE1164" s="100"/>
      <c r="AF1164" s="101"/>
      <c r="AG1164" s="101"/>
      <c r="AH1164" s="101"/>
      <c r="AI1164" s="101"/>
      <c r="AJ1164" s="101"/>
      <c r="AK1164" s="101"/>
      <c r="AL1164" s="101"/>
      <c r="AM1164" s="101"/>
      <c r="AN1164" s="101"/>
      <c r="AO1164" s="101"/>
      <c r="AP1164" s="101"/>
      <c r="AQ1164" s="101"/>
      <c r="AR1164" s="100"/>
      <c r="AS1164" s="100"/>
      <c r="AT1164" s="100"/>
      <c r="AU1164" s="100"/>
      <c r="AV1164" s="100"/>
      <c r="AW1164" s="100"/>
      <c r="AX1164" s="100"/>
      <c r="AY1164" s="100"/>
      <c r="AZ1164" s="100"/>
      <c r="BA1164" s="100"/>
      <c r="BB1164" s="100"/>
      <c r="BC1164" s="100"/>
    </row>
    <row r="1165" spans="17:55" x14ac:dyDescent="0.35">
      <c r="Q1165" s="100"/>
      <c r="R1165" s="100"/>
      <c r="S1165" s="100"/>
      <c r="T1165" s="100"/>
      <c r="U1165" s="100"/>
      <c r="V1165" s="100"/>
      <c r="W1165" s="100"/>
      <c r="X1165" s="100"/>
      <c r="Y1165" s="100"/>
      <c r="Z1165" s="100"/>
      <c r="AA1165" s="100"/>
      <c r="AB1165" s="100"/>
      <c r="AC1165" s="100"/>
      <c r="AD1165" s="100"/>
      <c r="AE1165" s="100"/>
      <c r="AF1165" s="101"/>
      <c r="AG1165" s="101"/>
      <c r="AH1165" s="101"/>
      <c r="AI1165" s="101"/>
      <c r="AJ1165" s="101"/>
      <c r="AK1165" s="101"/>
      <c r="AL1165" s="101"/>
      <c r="AM1165" s="101"/>
      <c r="AN1165" s="101"/>
      <c r="AO1165" s="101"/>
      <c r="AP1165" s="101"/>
      <c r="AQ1165" s="101"/>
      <c r="AR1165" s="100"/>
      <c r="AS1165" s="100"/>
      <c r="AT1165" s="100"/>
      <c r="AU1165" s="100"/>
      <c r="AV1165" s="100"/>
      <c r="AW1165" s="100"/>
      <c r="AX1165" s="100"/>
      <c r="AY1165" s="100"/>
      <c r="AZ1165" s="100"/>
      <c r="BA1165" s="100"/>
      <c r="BB1165" s="100"/>
      <c r="BC1165" s="100"/>
    </row>
    <row r="1166" spans="17:55" x14ac:dyDescent="0.35">
      <c r="Q1166" s="100"/>
      <c r="R1166" s="100"/>
      <c r="S1166" s="100"/>
      <c r="T1166" s="100"/>
      <c r="U1166" s="100"/>
      <c r="V1166" s="100"/>
      <c r="W1166" s="100"/>
      <c r="X1166" s="100"/>
      <c r="Y1166" s="100"/>
      <c r="Z1166" s="100"/>
      <c r="AA1166" s="100"/>
      <c r="AB1166" s="100"/>
      <c r="AC1166" s="100"/>
      <c r="AD1166" s="100"/>
      <c r="AE1166" s="100"/>
      <c r="AF1166" s="101"/>
      <c r="AG1166" s="101"/>
      <c r="AH1166" s="101"/>
      <c r="AI1166" s="101"/>
      <c r="AJ1166" s="101"/>
      <c r="AK1166" s="101"/>
      <c r="AL1166" s="101"/>
      <c r="AM1166" s="101"/>
      <c r="AN1166" s="101"/>
      <c r="AO1166" s="101"/>
      <c r="AP1166" s="101"/>
      <c r="AQ1166" s="101"/>
      <c r="AR1166" s="100"/>
      <c r="AS1166" s="100"/>
      <c r="AT1166" s="100"/>
      <c r="AU1166" s="100"/>
      <c r="AV1166" s="100"/>
      <c r="AW1166" s="100"/>
      <c r="AX1166" s="100"/>
      <c r="AY1166" s="100"/>
      <c r="AZ1166" s="100"/>
      <c r="BA1166" s="100"/>
      <c r="BB1166" s="100"/>
      <c r="BC1166" s="100"/>
    </row>
    <row r="1167" spans="17:55" x14ac:dyDescent="0.35">
      <c r="Q1167" s="100"/>
      <c r="R1167" s="100"/>
      <c r="S1167" s="100"/>
      <c r="T1167" s="100"/>
      <c r="U1167" s="100"/>
      <c r="V1167" s="100"/>
      <c r="W1167" s="100"/>
      <c r="X1167" s="100"/>
      <c r="Y1167" s="100"/>
      <c r="Z1167" s="100"/>
      <c r="AA1167" s="100"/>
      <c r="AB1167" s="100"/>
      <c r="AC1167" s="100"/>
      <c r="AD1167" s="100"/>
      <c r="AE1167" s="100"/>
      <c r="AF1167" s="101"/>
      <c r="AG1167" s="101"/>
      <c r="AH1167" s="101"/>
      <c r="AI1167" s="101"/>
      <c r="AJ1167" s="101"/>
      <c r="AK1167" s="101"/>
      <c r="AL1167" s="101"/>
      <c r="AM1167" s="101"/>
      <c r="AN1167" s="101"/>
      <c r="AO1167" s="101"/>
      <c r="AP1167" s="101"/>
      <c r="AQ1167" s="101"/>
      <c r="AR1167" s="100"/>
      <c r="AS1167" s="100"/>
      <c r="AT1167" s="100"/>
      <c r="AU1167" s="100"/>
      <c r="AV1167" s="100"/>
      <c r="AW1167" s="100"/>
      <c r="AX1167" s="100"/>
      <c r="AY1167" s="100"/>
      <c r="AZ1167" s="100"/>
      <c r="BA1167" s="100"/>
      <c r="BB1167" s="100"/>
      <c r="BC1167" s="100"/>
    </row>
    <row r="1168" spans="17:55" x14ac:dyDescent="0.35">
      <c r="Q1168" s="100"/>
      <c r="R1168" s="100"/>
      <c r="S1168" s="100"/>
      <c r="T1168" s="100"/>
      <c r="U1168" s="100"/>
      <c r="V1168" s="100"/>
      <c r="W1168" s="100"/>
      <c r="X1168" s="100"/>
      <c r="Y1168" s="100"/>
      <c r="Z1168" s="100"/>
      <c r="AA1168" s="100"/>
      <c r="AB1168" s="100"/>
      <c r="AC1168" s="100"/>
      <c r="AD1168" s="100"/>
      <c r="AE1168" s="100"/>
      <c r="AF1168" s="101"/>
      <c r="AG1168" s="101"/>
      <c r="AH1168" s="101"/>
      <c r="AI1168" s="101"/>
      <c r="AJ1168" s="101"/>
      <c r="AK1168" s="101"/>
      <c r="AL1168" s="101"/>
      <c r="AM1168" s="101"/>
      <c r="AN1168" s="101"/>
      <c r="AO1168" s="101"/>
      <c r="AP1168" s="101"/>
      <c r="AQ1168" s="101"/>
      <c r="AR1168" s="100"/>
      <c r="AS1168" s="100"/>
      <c r="AT1168" s="100"/>
      <c r="AU1168" s="100"/>
      <c r="AV1168" s="100"/>
      <c r="AW1168" s="100"/>
      <c r="AX1168" s="100"/>
      <c r="AY1168" s="100"/>
      <c r="AZ1168" s="100"/>
      <c r="BA1168" s="100"/>
      <c r="BB1168" s="100"/>
      <c r="BC1168" s="100"/>
    </row>
    <row r="1169" spans="17:55" x14ac:dyDescent="0.35">
      <c r="Q1169" s="100"/>
      <c r="R1169" s="100"/>
      <c r="S1169" s="100"/>
      <c r="T1169" s="100"/>
      <c r="U1169" s="100"/>
      <c r="V1169" s="100"/>
      <c r="W1169" s="100"/>
      <c r="X1169" s="100"/>
      <c r="Y1169" s="100"/>
      <c r="Z1169" s="100"/>
      <c r="AA1169" s="100"/>
      <c r="AB1169" s="100"/>
      <c r="AC1169" s="100"/>
      <c r="AD1169" s="100"/>
      <c r="AE1169" s="100"/>
      <c r="AF1169" s="101"/>
      <c r="AG1169" s="101"/>
      <c r="AH1169" s="101"/>
      <c r="AI1169" s="101"/>
      <c r="AJ1169" s="101"/>
      <c r="AK1169" s="101"/>
      <c r="AL1169" s="101"/>
      <c r="AM1169" s="101"/>
      <c r="AN1169" s="101"/>
      <c r="AO1169" s="101"/>
      <c r="AP1169" s="101"/>
      <c r="AQ1169" s="101"/>
      <c r="AR1169" s="100"/>
      <c r="AS1169" s="100"/>
      <c r="AT1169" s="100"/>
      <c r="AU1169" s="100"/>
      <c r="AV1169" s="100"/>
      <c r="AW1169" s="100"/>
      <c r="AX1169" s="100"/>
      <c r="AY1169" s="100"/>
      <c r="AZ1169" s="100"/>
      <c r="BA1169" s="100"/>
      <c r="BB1169" s="100"/>
      <c r="BC1169" s="100"/>
    </row>
    <row r="1170" spans="17:55" x14ac:dyDescent="0.35">
      <c r="Q1170" s="100"/>
      <c r="R1170" s="100"/>
      <c r="S1170" s="100"/>
      <c r="T1170" s="100"/>
      <c r="U1170" s="100"/>
      <c r="V1170" s="100"/>
      <c r="W1170" s="100"/>
      <c r="X1170" s="100"/>
      <c r="Y1170" s="100"/>
      <c r="Z1170" s="100"/>
      <c r="AA1170" s="100"/>
      <c r="AB1170" s="100"/>
      <c r="AC1170" s="100"/>
      <c r="AD1170" s="100"/>
      <c r="AE1170" s="100"/>
      <c r="AF1170" s="101"/>
      <c r="AG1170" s="101"/>
      <c r="AH1170" s="101"/>
      <c r="AI1170" s="101"/>
      <c r="AJ1170" s="101"/>
      <c r="AK1170" s="101"/>
      <c r="AL1170" s="101"/>
      <c r="AM1170" s="101"/>
      <c r="AN1170" s="101"/>
      <c r="AO1170" s="101"/>
      <c r="AP1170" s="101"/>
      <c r="AQ1170" s="101"/>
      <c r="AR1170" s="100"/>
      <c r="AS1170" s="100"/>
      <c r="AT1170" s="100"/>
      <c r="AU1170" s="100"/>
      <c r="AV1170" s="100"/>
      <c r="AW1170" s="100"/>
      <c r="AX1170" s="100"/>
      <c r="AY1170" s="100"/>
      <c r="AZ1170" s="100"/>
      <c r="BA1170" s="100"/>
      <c r="BB1170" s="100"/>
      <c r="BC1170" s="100"/>
    </row>
    <row r="1171" spans="17:55" x14ac:dyDescent="0.35">
      <c r="Q1171" s="100"/>
      <c r="R1171" s="100"/>
      <c r="S1171" s="100"/>
      <c r="T1171" s="100"/>
      <c r="U1171" s="100"/>
      <c r="V1171" s="100"/>
      <c r="W1171" s="100"/>
      <c r="X1171" s="100"/>
      <c r="Y1171" s="100"/>
      <c r="Z1171" s="100"/>
      <c r="AA1171" s="100"/>
      <c r="AB1171" s="100"/>
      <c r="AC1171" s="100"/>
      <c r="AD1171" s="100"/>
      <c r="AE1171" s="100"/>
      <c r="AF1171" s="101"/>
      <c r="AG1171" s="101"/>
      <c r="AH1171" s="101"/>
      <c r="AI1171" s="101"/>
      <c r="AJ1171" s="101"/>
      <c r="AK1171" s="101"/>
      <c r="AL1171" s="101"/>
      <c r="AM1171" s="101"/>
      <c r="AN1171" s="101"/>
      <c r="AO1171" s="101"/>
      <c r="AP1171" s="101"/>
      <c r="AQ1171" s="101"/>
      <c r="AR1171" s="100"/>
      <c r="AS1171" s="100"/>
      <c r="AT1171" s="100"/>
      <c r="AU1171" s="100"/>
      <c r="AV1171" s="100"/>
      <c r="AW1171" s="100"/>
      <c r="AX1171" s="100"/>
      <c r="AY1171" s="100"/>
      <c r="AZ1171" s="100"/>
      <c r="BA1171" s="100"/>
      <c r="BB1171" s="100"/>
      <c r="BC1171" s="100"/>
    </row>
    <row r="1172" spans="17:55" x14ac:dyDescent="0.35">
      <c r="Q1172" s="100"/>
      <c r="R1172" s="100"/>
      <c r="S1172" s="100"/>
      <c r="T1172" s="100"/>
      <c r="U1172" s="100"/>
      <c r="V1172" s="100"/>
      <c r="W1172" s="100"/>
      <c r="X1172" s="100"/>
      <c r="Y1172" s="100"/>
      <c r="Z1172" s="100"/>
      <c r="AA1172" s="100"/>
      <c r="AB1172" s="100"/>
      <c r="AC1172" s="100"/>
      <c r="AD1172" s="100"/>
      <c r="AE1172" s="100"/>
      <c r="AF1172" s="101"/>
      <c r="AG1172" s="101"/>
      <c r="AH1172" s="101"/>
      <c r="AI1172" s="101"/>
      <c r="AJ1172" s="101"/>
      <c r="AK1172" s="101"/>
      <c r="AL1172" s="101"/>
      <c r="AM1172" s="101"/>
      <c r="AN1172" s="101"/>
      <c r="AO1172" s="101"/>
      <c r="AP1172" s="101"/>
      <c r="AQ1172" s="101"/>
      <c r="AR1172" s="100"/>
      <c r="AS1172" s="100"/>
      <c r="AT1172" s="100"/>
      <c r="AU1172" s="100"/>
      <c r="AV1172" s="100"/>
      <c r="AW1172" s="100"/>
      <c r="AX1172" s="100"/>
      <c r="AY1172" s="100"/>
      <c r="AZ1172" s="100"/>
      <c r="BA1172" s="100"/>
      <c r="BB1172" s="100"/>
      <c r="BC1172" s="100"/>
    </row>
    <row r="1173" spans="17:55" x14ac:dyDescent="0.35">
      <c r="Q1173" s="100"/>
      <c r="R1173" s="100"/>
      <c r="S1173" s="100"/>
      <c r="T1173" s="100"/>
      <c r="U1173" s="100"/>
      <c r="V1173" s="100"/>
      <c r="W1173" s="100"/>
      <c r="X1173" s="100"/>
      <c r="Y1173" s="100"/>
      <c r="Z1173" s="100"/>
      <c r="AA1173" s="100"/>
      <c r="AB1173" s="100"/>
      <c r="AC1173" s="100"/>
      <c r="AD1173" s="100"/>
      <c r="AE1173" s="100"/>
      <c r="AF1173" s="101"/>
      <c r="AG1173" s="101"/>
      <c r="AH1173" s="101"/>
      <c r="AI1173" s="101"/>
      <c r="AJ1173" s="101"/>
      <c r="AK1173" s="101"/>
      <c r="AL1173" s="101"/>
      <c r="AM1173" s="101"/>
      <c r="AN1173" s="101"/>
      <c r="AO1173" s="101"/>
      <c r="AP1173" s="101"/>
      <c r="AQ1173" s="101"/>
      <c r="AR1173" s="100"/>
      <c r="AS1173" s="100"/>
      <c r="AT1173" s="100"/>
      <c r="AU1173" s="100"/>
      <c r="AV1173" s="100"/>
      <c r="AW1173" s="100"/>
      <c r="AX1173" s="100"/>
      <c r="AY1173" s="100"/>
      <c r="AZ1173" s="100"/>
      <c r="BA1173" s="100"/>
      <c r="BB1173" s="100"/>
      <c r="BC1173" s="100"/>
    </row>
    <row r="1174" spans="17:55" x14ac:dyDescent="0.35">
      <c r="Q1174" s="100"/>
      <c r="R1174" s="100"/>
      <c r="S1174" s="100"/>
      <c r="T1174" s="100"/>
      <c r="U1174" s="100"/>
      <c r="V1174" s="100"/>
      <c r="W1174" s="100"/>
      <c r="X1174" s="100"/>
      <c r="Y1174" s="100"/>
      <c r="Z1174" s="100"/>
      <c r="AA1174" s="100"/>
      <c r="AB1174" s="100"/>
      <c r="AC1174" s="100"/>
      <c r="AD1174" s="100"/>
      <c r="AE1174" s="100"/>
      <c r="AF1174" s="101"/>
      <c r="AG1174" s="101"/>
      <c r="AH1174" s="101"/>
      <c r="AI1174" s="101"/>
      <c r="AJ1174" s="101"/>
      <c r="AK1174" s="101"/>
      <c r="AL1174" s="101"/>
      <c r="AM1174" s="101"/>
      <c r="AN1174" s="101"/>
      <c r="AO1174" s="101"/>
      <c r="AP1174" s="101"/>
      <c r="AQ1174" s="101"/>
      <c r="AR1174" s="100"/>
      <c r="AS1174" s="100"/>
      <c r="AT1174" s="100"/>
      <c r="AU1174" s="100"/>
      <c r="AV1174" s="100"/>
      <c r="AW1174" s="100"/>
      <c r="AX1174" s="100"/>
      <c r="AY1174" s="100"/>
      <c r="AZ1174" s="100"/>
      <c r="BA1174" s="100"/>
      <c r="BB1174" s="100"/>
      <c r="BC1174" s="100"/>
    </row>
    <row r="1175" spans="17:55" x14ac:dyDescent="0.35">
      <c r="Q1175" s="100"/>
      <c r="R1175" s="100"/>
      <c r="S1175" s="100"/>
      <c r="T1175" s="100"/>
      <c r="U1175" s="100"/>
      <c r="V1175" s="100"/>
      <c r="W1175" s="100"/>
      <c r="X1175" s="100"/>
      <c r="Y1175" s="100"/>
      <c r="Z1175" s="100"/>
      <c r="AA1175" s="100"/>
      <c r="AB1175" s="100"/>
      <c r="AC1175" s="100"/>
      <c r="AD1175" s="100"/>
      <c r="AE1175" s="100"/>
      <c r="AF1175" s="101"/>
      <c r="AG1175" s="101"/>
      <c r="AH1175" s="101"/>
      <c r="AI1175" s="101"/>
      <c r="AJ1175" s="101"/>
      <c r="AK1175" s="101"/>
      <c r="AL1175" s="101"/>
      <c r="AM1175" s="101"/>
      <c r="AN1175" s="101"/>
      <c r="AO1175" s="101"/>
      <c r="AP1175" s="101"/>
      <c r="AQ1175" s="101"/>
      <c r="AR1175" s="100"/>
      <c r="AS1175" s="100"/>
      <c r="AT1175" s="100"/>
      <c r="AU1175" s="100"/>
      <c r="AV1175" s="100"/>
      <c r="AW1175" s="100"/>
      <c r="AX1175" s="100"/>
      <c r="AY1175" s="100"/>
      <c r="AZ1175" s="100"/>
      <c r="BA1175" s="100"/>
      <c r="BB1175" s="100"/>
      <c r="BC1175" s="100"/>
    </row>
    <row r="1176" spans="17:55" x14ac:dyDescent="0.35">
      <c r="Q1176" s="100"/>
      <c r="R1176" s="100"/>
      <c r="S1176" s="100"/>
      <c r="T1176" s="100"/>
      <c r="U1176" s="100"/>
      <c r="V1176" s="100"/>
      <c r="W1176" s="100"/>
      <c r="X1176" s="100"/>
      <c r="Y1176" s="100"/>
      <c r="Z1176" s="100"/>
      <c r="AA1176" s="100"/>
      <c r="AB1176" s="100"/>
      <c r="AC1176" s="100"/>
      <c r="AD1176" s="100"/>
      <c r="AE1176" s="100"/>
      <c r="AF1176" s="101"/>
      <c r="AG1176" s="101"/>
      <c r="AH1176" s="101"/>
      <c r="AI1176" s="101"/>
      <c r="AJ1176" s="101"/>
      <c r="AK1176" s="101"/>
      <c r="AL1176" s="101"/>
      <c r="AM1176" s="101"/>
      <c r="AN1176" s="101"/>
      <c r="AO1176" s="101"/>
      <c r="AP1176" s="101"/>
      <c r="AQ1176" s="101"/>
      <c r="AR1176" s="100"/>
      <c r="AS1176" s="100"/>
      <c r="AT1176" s="100"/>
      <c r="AU1176" s="100"/>
      <c r="AV1176" s="100"/>
      <c r="AW1176" s="100"/>
      <c r="AX1176" s="100"/>
      <c r="AY1176" s="100"/>
      <c r="AZ1176" s="100"/>
      <c r="BA1176" s="100"/>
      <c r="BB1176" s="100"/>
      <c r="BC1176" s="100"/>
    </row>
    <row r="1177" spans="17:55" x14ac:dyDescent="0.35">
      <c r="Q1177" s="100"/>
      <c r="R1177" s="100"/>
      <c r="S1177" s="100"/>
      <c r="T1177" s="100"/>
      <c r="U1177" s="100"/>
      <c r="V1177" s="100"/>
      <c r="W1177" s="100"/>
      <c r="X1177" s="100"/>
      <c r="Y1177" s="100"/>
      <c r="Z1177" s="100"/>
      <c r="AA1177" s="100"/>
      <c r="AB1177" s="100"/>
      <c r="AC1177" s="100"/>
      <c r="AD1177" s="100"/>
      <c r="AE1177" s="100"/>
      <c r="AF1177" s="101"/>
      <c r="AG1177" s="101"/>
      <c r="AH1177" s="101"/>
      <c r="AI1177" s="101"/>
      <c r="AJ1177" s="101"/>
      <c r="AK1177" s="101"/>
      <c r="AL1177" s="101"/>
      <c r="AM1177" s="101"/>
      <c r="AN1177" s="101"/>
      <c r="AO1177" s="101"/>
      <c r="AP1177" s="101"/>
      <c r="AQ1177" s="101"/>
      <c r="AR1177" s="100"/>
      <c r="AS1177" s="100"/>
      <c r="AT1177" s="100"/>
      <c r="AU1177" s="100"/>
      <c r="AV1177" s="100"/>
      <c r="AW1177" s="100"/>
      <c r="AX1177" s="100"/>
      <c r="AY1177" s="100"/>
      <c r="AZ1177" s="100"/>
      <c r="BA1177" s="100"/>
      <c r="BB1177" s="100"/>
      <c r="BC1177" s="100"/>
    </row>
    <row r="1178" spans="17:55" x14ac:dyDescent="0.35">
      <c r="Q1178" s="100"/>
      <c r="R1178" s="100"/>
      <c r="S1178" s="100"/>
      <c r="T1178" s="100"/>
      <c r="U1178" s="100"/>
      <c r="V1178" s="100"/>
      <c r="W1178" s="100"/>
      <c r="X1178" s="100"/>
      <c r="Y1178" s="100"/>
      <c r="Z1178" s="100"/>
      <c r="AA1178" s="100"/>
      <c r="AB1178" s="100"/>
      <c r="AC1178" s="100"/>
      <c r="AD1178" s="100"/>
      <c r="AE1178" s="100"/>
      <c r="AF1178" s="101"/>
      <c r="AG1178" s="101"/>
      <c r="AH1178" s="101"/>
      <c r="AI1178" s="101"/>
      <c r="AJ1178" s="101"/>
      <c r="AK1178" s="101"/>
      <c r="AL1178" s="101"/>
      <c r="AM1178" s="101"/>
      <c r="AN1178" s="101"/>
      <c r="AO1178" s="101"/>
      <c r="AP1178" s="101"/>
      <c r="AQ1178" s="101"/>
      <c r="AR1178" s="100"/>
      <c r="AS1178" s="100"/>
      <c r="AT1178" s="100"/>
      <c r="AU1178" s="100"/>
      <c r="AV1178" s="100"/>
      <c r="AW1178" s="100"/>
      <c r="AX1178" s="100"/>
      <c r="AY1178" s="100"/>
      <c r="AZ1178" s="100"/>
      <c r="BA1178" s="100"/>
      <c r="BB1178" s="100"/>
      <c r="BC1178" s="100"/>
    </row>
    <row r="1179" spans="17:55" x14ac:dyDescent="0.35">
      <c r="Q1179" s="100"/>
      <c r="R1179" s="100"/>
      <c r="S1179" s="100"/>
      <c r="T1179" s="100"/>
      <c r="U1179" s="100"/>
      <c r="V1179" s="100"/>
      <c r="W1179" s="100"/>
      <c r="X1179" s="100"/>
      <c r="Y1179" s="100"/>
      <c r="Z1179" s="100"/>
      <c r="AA1179" s="100"/>
      <c r="AB1179" s="100"/>
      <c r="AC1179" s="100"/>
      <c r="AD1179" s="100"/>
      <c r="AE1179" s="100"/>
      <c r="AF1179" s="101"/>
      <c r="AG1179" s="101"/>
      <c r="AH1179" s="101"/>
      <c r="AI1179" s="101"/>
      <c r="AJ1179" s="101"/>
      <c r="AK1179" s="101"/>
      <c r="AL1179" s="101"/>
      <c r="AM1179" s="101"/>
      <c r="AN1179" s="101"/>
      <c r="AO1179" s="101"/>
      <c r="AP1179" s="101"/>
      <c r="AQ1179" s="101"/>
      <c r="AR1179" s="100"/>
      <c r="AS1179" s="100"/>
      <c r="AT1179" s="100"/>
      <c r="AU1179" s="100"/>
      <c r="AV1179" s="100"/>
      <c r="AW1179" s="100"/>
      <c r="AX1179" s="100"/>
      <c r="AY1179" s="100"/>
      <c r="AZ1179" s="100"/>
      <c r="BA1179" s="100"/>
      <c r="BB1179" s="100"/>
      <c r="BC1179" s="100"/>
    </row>
    <row r="1180" spans="17:55" x14ac:dyDescent="0.35">
      <c r="Q1180" s="100"/>
      <c r="R1180" s="100"/>
      <c r="S1180" s="100"/>
      <c r="T1180" s="100"/>
      <c r="U1180" s="100"/>
      <c r="V1180" s="100"/>
      <c r="W1180" s="100"/>
      <c r="X1180" s="100"/>
      <c r="Y1180" s="100"/>
      <c r="Z1180" s="100"/>
      <c r="AA1180" s="100"/>
      <c r="AB1180" s="100"/>
      <c r="AC1180" s="100"/>
      <c r="AD1180" s="100"/>
      <c r="AE1180" s="100"/>
      <c r="AF1180" s="101"/>
      <c r="AG1180" s="101"/>
      <c r="AH1180" s="101"/>
      <c r="AI1180" s="101"/>
      <c r="AJ1180" s="101"/>
      <c r="AK1180" s="101"/>
      <c r="AL1180" s="101"/>
      <c r="AM1180" s="101"/>
      <c r="AN1180" s="101"/>
      <c r="AO1180" s="101"/>
      <c r="AP1180" s="101"/>
      <c r="AQ1180" s="101"/>
      <c r="AR1180" s="100"/>
      <c r="AS1180" s="100"/>
      <c r="AT1180" s="100"/>
      <c r="AU1180" s="100"/>
      <c r="AV1180" s="100"/>
      <c r="AW1180" s="100"/>
      <c r="AX1180" s="100"/>
      <c r="AY1180" s="100"/>
      <c r="AZ1180" s="100"/>
      <c r="BA1180" s="100"/>
      <c r="BB1180" s="100"/>
      <c r="BC1180" s="100"/>
    </row>
    <row r="1181" spans="17:55" x14ac:dyDescent="0.35">
      <c r="Q1181" s="100"/>
      <c r="R1181" s="100"/>
      <c r="S1181" s="100"/>
      <c r="T1181" s="100"/>
      <c r="U1181" s="100"/>
      <c r="V1181" s="100"/>
      <c r="W1181" s="100"/>
      <c r="X1181" s="100"/>
      <c r="Y1181" s="100"/>
      <c r="Z1181" s="100"/>
      <c r="AA1181" s="100"/>
      <c r="AB1181" s="100"/>
      <c r="AC1181" s="100"/>
      <c r="AD1181" s="100"/>
      <c r="AE1181" s="100"/>
      <c r="AF1181" s="101"/>
      <c r="AG1181" s="101"/>
      <c r="AH1181" s="101"/>
      <c r="AI1181" s="101"/>
      <c r="AJ1181" s="101"/>
      <c r="AK1181" s="101"/>
      <c r="AL1181" s="101"/>
      <c r="AM1181" s="101"/>
      <c r="AN1181" s="101"/>
      <c r="AO1181" s="101"/>
      <c r="AP1181" s="101"/>
      <c r="AQ1181" s="101"/>
      <c r="AR1181" s="100"/>
      <c r="AS1181" s="100"/>
      <c r="AT1181" s="100"/>
      <c r="AU1181" s="100"/>
      <c r="AV1181" s="100"/>
      <c r="AW1181" s="100"/>
      <c r="AX1181" s="100"/>
      <c r="AY1181" s="100"/>
      <c r="AZ1181" s="100"/>
      <c r="BA1181" s="100"/>
      <c r="BB1181" s="100"/>
      <c r="BC1181" s="100"/>
    </row>
    <row r="1182" spans="17:55" x14ac:dyDescent="0.35">
      <c r="Q1182" s="100"/>
      <c r="R1182" s="100"/>
      <c r="S1182" s="100"/>
      <c r="T1182" s="100"/>
      <c r="U1182" s="100"/>
      <c r="V1182" s="100"/>
      <c r="W1182" s="100"/>
      <c r="X1182" s="100"/>
      <c r="Y1182" s="100"/>
      <c r="Z1182" s="100"/>
      <c r="AA1182" s="100"/>
      <c r="AB1182" s="100"/>
      <c r="AC1182" s="100"/>
      <c r="AD1182" s="100"/>
      <c r="AE1182" s="100"/>
      <c r="AF1182" s="101"/>
      <c r="AG1182" s="101"/>
      <c r="AH1182" s="101"/>
      <c r="AI1182" s="101"/>
      <c r="AJ1182" s="101"/>
      <c r="AK1182" s="101"/>
      <c r="AL1182" s="101"/>
      <c r="AM1182" s="101"/>
      <c r="AN1182" s="101"/>
      <c r="AO1182" s="101"/>
      <c r="AP1182" s="101"/>
      <c r="AQ1182" s="101"/>
      <c r="AR1182" s="100"/>
      <c r="AS1182" s="100"/>
      <c r="AT1182" s="100"/>
      <c r="AU1182" s="100"/>
      <c r="AV1182" s="100"/>
      <c r="AW1182" s="100"/>
      <c r="AX1182" s="100"/>
      <c r="AY1182" s="100"/>
      <c r="AZ1182" s="100"/>
      <c r="BA1182" s="100"/>
      <c r="BB1182" s="100"/>
      <c r="BC1182" s="100"/>
    </row>
    <row r="1183" spans="17:55" x14ac:dyDescent="0.35">
      <c r="Q1183" s="100"/>
      <c r="R1183" s="100"/>
      <c r="S1183" s="100"/>
      <c r="T1183" s="100"/>
      <c r="U1183" s="100"/>
      <c r="V1183" s="100"/>
      <c r="W1183" s="100"/>
      <c r="X1183" s="100"/>
      <c r="Y1183" s="100"/>
      <c r="Z1183" s="100"/>
      <c r="AA1183" s="100"/>
      <c r="AB1183" s="100"/>
      <c r="AC1183" s="100"/>
      <c r="AD1183" s="100"/>
      <c r="AE1183" s="100"/>
      <c r="AF1183" s="101"/>
      <c r="AG1183" s="101"/>
      <c r="AH1183" s="101"/>
      <c r="AI1183" s="101"/>
      <c r="AJ1183" s="101"/>
      <c r="AK1183" s="101"/>
      <c r="AL1183" s="101"/>
      <c r="AM1183" s="101"/>
      <c r="AN1183" s="101"/>
      <c r="AO1183" s="101"/>
      <c r="AP1183" s="101"/>
      <c r="AQ1183" s="101"/>
      <c r="AR1183" s="100"/>
      <c r="AS1183" s="100"/>
      <c r="AT1183" s="100"/>
      <c r="AU1183" s="100"/>
      <c r="AV1183" s="100"/>
      <c r="AW1183" s="100"/>
      <c r="AX1183" s="100"/>
      <c r="AY1183" s="100"/>
      <c r="AZ1183" s="100"/>
      <c r="BA1183" s="100"/>
      <c r="BB1183" s="100"/>
      <c r="BC1183" s="100"/>
    </row>
    <row r="1184" spans="17:55" x14ac:dyDescent="0.35">
      <c r="Q1184" s="100"/>
      <c r="R1184" s="100"/>
      <c r="S1184" s="100"/>
      <c r="T1184" s="100"/>
      <c r="U1184" s="100"/>
      <c r="V1184" s="100"/>
      <c r="W1184" s="100"/>
      <c r="X1184" s="100"/>
      <c r="Y1184" s="100"/>
      <c r="Z1184" s="100"/>
      <c r="AA1184" s="100"/>
      <c r="AB1184" s="100"/>
      <c r="AC1184" s="100"/>
      <c r="AD1184" s="100"/>
      <c r="AE1184" s="100"/>
      <c r="AF1184" s="101"/>
      <c r="AG1184" s="101"/>
      <c r="AH1184" s="101"/>
      <c r="AI1184" s="101"/>
      <c r="AJ1184" s="101"/>
      <c r="AK1184" s="101"/>
      <c r="AL1184" s="101"/>
      <c r="AM1184" s="101"/>
      <c r="AN1184" s="101"/>
      <c r="AO1184" s="101"/>
      <c r="AP1184" s="101"/>
      <c r="AQ1184" s="101"/>
      <c r="AR1184" s="100"/>
      <c r="AS1184" s="100"/>
      <c r="AT1184" s="100"/>
      <c r="AU1184" s="100"/>
      <c r="AV1184" s="100"/>
      <c r="AW1184" s="100"/>
      <c r="AX1184" s="100"/>
      <c r="AY1184" s="100"/>
      <c r="AZ1184" s="100"/>
      <c r="BA1184" s="100"/>
      <c r="BB1184" s="100"/>
      <c r="BC1184" s="100"/>
    </row>
    <row r="1185" spans="17:55" x14ac:dyDescent="0.35">
      <c r="Q1185" s="100"/>
      <c r="R1185" s="100"/>
      <c r="S1185" s="100"/>
      <c r="T1185" s="100"/>
      <c r="U1185" s="100"/>
      <c r="V1185" s="100"/>
      <c r="W1185" s="100"/>
      <c r="X1185" s="100"/>
      <c r="Y1185" s="100"/>
      <c r="Z1185" s="100"/>
      <c r="AA1185" s="100"/>
      <c r="AB1185" s="100"/>
      <c r="AC1185" s="100"/>
      <c r="AD1185" s="100"/>
      <c r="AE1185" s="100"/>
      <c r="AF1185" s="101"/>
      <c r="AG1185" s="101"/>
      <c r="AH1185" s="101"/>
      <c r="AI1185" s="101"/>
      <c r="AJ1185" s="101"/>
      <c r="AK1185" s="101"/>
      <c r="AL1185" s="101"/>
      <c r="AM1185" s="101"/>
      <c r="AN1185" s="101"/>
      <c r="AO1185" s="101"/>
      <c r="AP1185" s="101"/>
      <c r="AQ1185" s="101"/>
      <c r="AR1185" s="100"/>
      <c r="AS1185" s="100"/>
      <c r="AT1185" s="100"/>
      <c r="AU1185" s="100"/>
      <c r="AV1185" s="100"/>
      <c r="AW1185" s="100"/>
      <c r="AX1185" s="100"/>
      <c r="AY1185" s="100"/>
      <c r="AZ1185" s="100"/>
      <c r="BA1185" s="100"/>
      <c r="BB1185" s="100"/>
      <c r="BC1185" s="100"/>
    </row>
    <row r="1186" spans="17:55" x14ac:dyDescent="0.35">
      <c r="Q1186" s="100"/>
      <c r="R1186" s="100"/>
      <c r="S1186" s="100"/>
      <c r="T1186" s="100"/>
      <c r="U1186" s="100"/>
      <c r="V1186" s="100"/>
      <c r="W1186" s="100"/>
      <c r="X1186" s="100"/>
      <c r="Y1186" s="100"/>
      <c r="Z1186" s="100"/>
      <c r="AA1186" s="100"/>
      <c r="AB1186" s="100"/>
      <c r="AC1186" s="100"/>
      <c r="AD1186" s="100"/>
      <c r="AE1186" s="100"/>
      <c r="AF1186" s="101"/>
      <c r="AG1186" s="101"/>
      <c r="AH1186" s="101"/>
      <c r="AI1186" s="101"/>
      <c r="AJ1186" s="101"/>
      <c r="AK1186" s="101"/>
      <c r="AL1186" s="101"/>
      <c r="AM1186" s="101"/>
      <c r="AN1186" s="101"/>
      <c r="AO1186" s="101"/>
      <c r="AP1186" s="101"/>
      <c r="AQ1186" s="101"/>
      <c r="AR1186" s="100"/>
      <c r="AS1186" s="100"/>
      <c r="AT1186" s="100"/>
      <c r="AU1186" s="100"/>
      <c r="AV1186" s="100"/>
      <c r="AW1186" s="100"/>
      <c r="AX1186" s="100"/>
      <c r="AY1186" s="100"/>
      <c r="AZ1186" s="100"/>
      <c r="BA1186" s="100"/>
      <c r="BB1186" s="100"/>
      <c r="BC1186" s="100"/>
    </row>
    <row r="1187" spans="17:55" x14ac:dyDescent="0.35">
      <c r="Q1187" s="100"/>
      <c r="R1187" s="100"/>
      <c r="S1187" s="100"/>
      <c r="T1187" s="100"/>
      <c r="U1187" s="100"/>
      <c r="V1187" s="100"/>
      <c r="W1187" s="100"/>
      <c r="X1187" s="100"/>
      <c r="Y1187" s="100"/>
      <c r="Z1187" s="100"/>
      <c r="AA1187" s="100"/>
      <c r="AB1187" s="100"/>
      <c r="AC1187" s="100"/>
      <c r="AD1187" s="100"/>
      <c r="AE1187" s="100"/>
      <c r="AF1187" s="101"/>
      <c r="AG1187" s="101"/>
      <c r="AH1187" s="101"/>
      <c r="AI1187" s="101"/>
      <c r="AJ1187" s="101"/>
      <c r="AK1187" s="101"/>
      <c r="AL1187" s="101"/>
      <c r="AM1187" s="101"/>
      <c r="AN1187" s="101"/>
      <c r="AO1187" s="101"/>
      <c r="AP1187" s="101"/>
      <c r="AQ1187" s="101"/>
      <c r="AR1187" s="100"/>
      <c r="AS1187" s="100"/>
      <c r="AT1187" s="100"/>
      <c r="AU1187" s="100"/>
      <c r="AV1187" s="100"/>
      <c r="AW1187" s="100"/>
      <c r="AX1187" s="100"/>
      <c r="AY1187" s="100"/>
      <c r="AZ1187" s="100"/>
      <c r="BA1187" s="100"/>
      <c r="BB1187" s="100"/>
      <c r="BC1187" s="100"/>
    </row>
    <row r="1188" spans="17:55" x14ac:dyDescent="0.35">
      <c r="Q1188" s="100"/>
      <c r="R1188" s="100"/>
      <c r="S1188" s="100"/>
      <c r="T1188" s="100"/>
      <c r="U1188" s="100"/>
      <c r="V1188" s="100"/>
      <c r="W1188" s="100"/>
      <c r="X1188" s="100"/>
      <c r="Y1188" s="100"/>
      <c r="Z1188" s="100"/>
      <c r="AA1188" s="100"/>
      <c r="AB1188" s="100"/>
      <c r="AC1188" s="100"/>
      <c r="AD1188" s="100"/>
      <c r="AE1188" s="100"/>
      <c r="AF1188" s="101"/>
      <c r="AG1188" s="101"/>
      <c r="AH1188" s="101"/>
      <c r="AI1188" s="101"/>
      <c r="AJ1188" s="101"/>
      <c r="AK1188" s="101"/>
      <c r="AL1188" s="101"/>
      <c r="AM1188" s="101"/>
      <c r="AN1188" s="101"/>
      <c r="AO1188" s="101"/>
      <c r="AP1188" s="101"/>
      <c r="AQ1188" s="101"/>
      <c r="AR1188" s="100"/>
      <c r="AS1188" s="100"/>
      <c r="AT1188" s="100"/>
      <c r="AU1188" s="100"/>
      <c r="AV1188" s="100"/>
      <c r="AW1188" s="100"/>
      <c r="AX1188" s="100"/>
      <c r="AY1188" s="100"/>
      <c r="AZ1188" s="100"/>
      <c r="BA1188" s="100"/>
      <c r="BB1188" s="100"/>
      <c r="BC1188" s="100"/>
    </row>
    <row r="1189" spans="17:55" x14ac:dyDescent="0.35">
      <c r="Q1189" s="100"/>
      <c r="R1189" s="100"/>
      <c r="S1189" s="100"/>
      <c r="T1189" s="100"/>
      <c r="U1189" s="100"/>
      <c r="V1189" s="100"/>
      <c r="W1189" s="100"/>
      <c r="X1189" s="100"/>
      <c r="Y1189" s="100"/>
      <c r="Z1189" s="100"/>
      <c r="AA1189" s="100"/>
      <c r="AB1189" s="100"/>
      <c r="AC1189" s="100"/>
      <c r="AD1189" s="100"/>
      <c r="AE1189" s="100"/>
      <c r="AF1189" s="101"/>
      <c r="AG1189" s="101"/>
      <c r="AH1189" s="101"/>
      <c r="AI1189" s="101"/>
      <c r="AJ1189" s="101"/>
      <c r="AK1189" s="101"/>
      <c r="AL1189" s="101"/>
      <c r="AM1189" s="101"/>
      <c r="AN1189" s="101"/>
      <c r="AO1189" s="101"/>
      <c r="AP1189" s="101"/>
      <c r="AQ1189" s="101"/>
      <c r="AR1189" s="100"/>
      <c r="AS1189" s="100"/>
      <c r="AT1189" s="100"/>
      <c r="AU1189" s="100"/>
      <c r="AV1189" s="100"/>
      <c r="AW1189" s="100"/>
      <c r="AX1189" s="100"/>
      <c r="AY1189" s="100"/>
      <c r="AZ1189" s="100"/>
      <c r="BA1189" s="100"/>
      <c r="BB1189" s="100"/>
      <c r="BC1189" s="100"/>
    </row>
    <row r="1190" spans="17:55" x14ac:dyDescent="0.35">
      <c r="Q1190" s="100"/>
      <c r="R1190" s="100"/>
      <c r="S1190" s="100"/>
      <c r="T1190" s="100"/>
      <c r="U1190" s="100"/>
      <c r="V1190" s="100"/>
      <c r="W1190" s="100"/>
      <c r="X1190" s="100"/>
      <c r="Y1190" s="100"/>
      <c r="Z1190" s="100"/>
      <c r="AA1190" s="100"/>
      <c r="AB1190" s="100"/>
      <c r="AC1190" s="100"/>
      <c r="AD1190" s="100"/>
      <c r="AE1190" s="100"/>
      <c r="AF1190" s="101"/>
      <c r="AG1190" s="101"/>
      <c r="AH1190" s="101"/>
      <c r="AI1190" s="101"/>
      <c r="AJ1190" s="101"/>
      <c r="AK1190" s="101"/>
      <c r="AL1190" s="101"/>
      <c r="AM1190" s="101"/>
      <c r="AN1190" s="101"/>
      <c r="AO1190" s="101"/>
      <c r="AP1190" s="101"/>
      <c r="AQ1190" s="101"/>
      <c r="AR1190" s="100"/>
      <c r="AS1190" s="100"/>
      <c r="AT1190" s="100"/>
      <c r="AU1190" s="100"/>
      <c r="AV1190" s="100"/>
      <c r="AW1190" s="100"/>
      <c r="AX1190" s="100"/>
      <c r="AY1190" s="100"/>
      <c r="AZ1190" s="100"/>
      <c r="BA1190" s="100"/>
      <c r="BB1190" s="100"/>
      <c r="BC1190" s="100"/>
    </row>
    <row r="1191" spans="17:55" x14ac:dyDescent="0.35">
      <c r="Q1191" s="100"/>
      <c r="R1191" s="100"/>
      <c r="S1191" s="100"/>
      <c r="T1191" s="100"/>
      <c r="U1191" s="100"/>
      <c r="V1191" s="100"/>
      <c r="W1191" s="100"/>
      <c r="X1191" s="100"/>
      <c r="Y1191" s="100"/>
      <c r="Z1191" s="100"/>
      <c r="AA1191" s="100"/>
      <c r="AB1191" s="100"/>
      <c r="AC1191" s="100"/>
      <c r="AD1191" s="100"/>
      <c r="AE1191" s="100"/>
      <c r="AF1191" s="101"/>
      <c r="AG1191" s="101"/>
      <c r="AH1191" s="101"/>
      <c r="AI1191" s="101"/>
      <c r="AJ1191" s="101"/>
      <c r="AK1191" s="101"/>
      <c r="AL1191" s="101"/>
      <c r="AM1191" s="101"/>
      <c r="AN1191" s="101"/>
      <c r="AO1191" s="101"/>
      <c r="AP1191" s="101"/>
      <c r="AQ1191" s="101"/>
      <c r="AR1191" s="100"/>
      <c r="AS1191" s="100"/>
      <c r="AT1191" s="100"/>
      <c r="AU1191" s="100"/>
      <c r="AV1191" s="100"/>
      <c r="AW1191" s="100"/>
      <c r="AX1191" s="100"/>
      <c r="AY1191" s="100"/>
      <c r="AZ1191" s="100"/>
      <c r="BA1191" s="100"/>
      <c r="BB1191" s="100"/>
      <c r="BC1191" s="100"/>
    </row>
    <row r="1192" spans="17:55" x14ac:dyDescent="0.35">
      <c r="Q1192" s="100"/>
      <c r="R1192" s="100"/>
      <c r="S1192" s="100"/>
      <c r="T1192" s="100"/>
      <c r="U1192" s="100"/>
      <c r="V1192" s="100"/>
      <c r="W1192" s="100"/>
      <c r="X1192" s="100"/>
      <c r="Y1192" s="100"/>
      <c r="Z1192" s="100"/>
      <c r="AA1192" s="100"/>
      <c r="AB1192" s="100"/>
      <c r="AC1192" s="100"/>
      <c r="AD1192" s="100"/>
      <c r="AE1192" s="100"/>
      <c r="AF1192" s="101"/>
      <c r="AG1192" s="101"/>
      <c r="AH1192" s="101"/>
      <c r="AI1192" s="101"/>
      <c r="AJ1192" s="101"/>
      <c r="AK1192" s="101"/>
      <c r="AL1192" s="101"/>
      <c r="AM1192" s="101"/>
      <c r="AN1192" s="101"/>
      <c r="AO1192" s="101"/>
      <c r="AP1192" s="101"/>
      <c r="AQ1192" s="101"/>
      <c r="AR1192" s="100"/>
      <c r="AS1192" s="100"/>
      <c r="AT1192" s="100"/>
      <c r="AU1192" s="100"/>
      <c r="AV1192" s="100"/>
      <c r="AW1192" s="100"/>
      <c r="AX1192" s="100"/>
      <c r="AY1192" s="100"/>
      <c r="AZ1192" s="100"/>
      <c r="BA1192" s="100"/>
      <c r="BB1192" s="100"/>
      <c r="BC1192" s="100"/>
    </row>
    <row r="1193" spans="17:55" x14ac:dyDescent="0.35">
      <c r="Q1193" s="100"/>
      <c r="R1193" s="100"/>
      <c r="S1193" s="100"/>
      <c r="T1193" s="100"/>
      <c r="U1193" s="100"/>
      <c r="V1193" s="100"/>
      <c r="W1193" s="100"/>
      <c r="X1193" s="100"/>
      <c r="Y1193" s="100"/>
      <c r="Z1193" s="100"/>
      <c r="AA1193" s="100"/>
      <c r="AB1193" s="100"/>
      <c r="AC1193" s="100"/>
      <c r="AD1193" s="100"/>
      <c r="AE1193" s="100"/>
      <c r="AF1193" s="101"/>
      <c r="AG1193" s="101"/>
      <c r="AH1193" s="101"/>
      <c r="AI1193" s="101"/>
      <c r="AJ1193" s="101"/>
      <c r="AK1193" s="101"/>
      <c r="AL1193" s="101"/>
      <c r="AM1193" s="101"/>
      <c r="AN1193" s="101"/>
      <c r="AO1193" s="101"/>
      <c r="AP1193" s="101"/>
      <c r="AQ1193" s="101"/>
      <c r="AR1193" s="100"/>
      <c r="AS1193" s="100"/>
      <c r="AT1193" s="100"/>
      <c r="AU1193" s="100"/>
      <c r="AV1193" s="100"/>
      <c r="AW1193" s="100"/>
      <c r="AX1193" s="100"/>
      <c r="AY1193" s="100"/>
      <c r="AZ1193" s="100"/>
      <c r="BA1193" s="100"/>
      <c r="BB1193" s="100"/>
      <c r="BC1193" s="100"/>
    </row>
    <row r="1194" spans="17:55" x14ac:dyDescent="0.35">
      <c r="Q1194" s="100"/>
      <c r="R1194" s="100"/>
      <c r="S1194" s="100"/>
      <c r="T1194" s="100"/>
      <c r="U1194" s="100"/>
      <c r="V1194" s="100"/>
      <c r="W1194" s="100"/>
      <c r="X1194" s="100"/>
      <c r="Y1194" s="100"/>
      <c r="Z1194" s="100"/>
      <c r="AA1194" s="100"/>
      <c r="AB1194" s="100"/>
      <c r="AC1194" s="100"/>
      <c r="AD1194" s="100"/>
      <c r="AE1194" s="100"/>
      <c r="AF1194" s="101"/>
      <c r="AG1194" s="101"/>
      <c r="AH1194" s="101"/>
      <c r="AI1194" s="101"/>
      <c r="AJ1194" s="101"/>
      <c r="AK1194" s="101"/>
      <c r="AL1194" s="101"/>
      <c r="AM1194" s="101"/>
      <c r="AN1194" s="101"/>
      <c r="AO1194" s="101"/>
      <c r="AP1194" s="101"/>
      <c r="AQ1194" s="101"/>
      <c r="AR1194" s="100"/>
      <c r="AS1194" s="100"/>
      <c r="AT1194" s="100"/>
      <c r="AU1194" s="100"/>
      <c r="AV1194" s="100"/>
      <c r="AW1194" s="100"/>
      <c r="AX1194" s="100"/>
      <c r="AY1194" s="100"/>
      <c r="AZ1194" s="100"/>
      <c r="BA1194" s="100"/>
      <c r="BB1194" s="100"/>
      <c r="BC1194" s="100"/>
    </row>
    <row r="1195" spans="17:55" x14ac:dyDescent="0.35">
      <c r="Q1195" s="100"/>
      <c r="R1195" s="100"/>
      <c r="S1195" s="100"/>
      <c r="T1195" s="100"/>
      <c r="U1195" s="100"/>
      <c r="V1195" s="100"/>
      <c r="W1195" s="100"/>
      <c r="X1195" s="100"/>
      <c r="Y1195" s="100"/>
      <c r="Z1195" s="100"/>
      <c r="AA1195" s="100"/>
      <c r="AB1195" s="100"/>
      <c r="AC1195" s="100"/>
      <c r="AD1195" s="100"/>
      <c r="AE1195" s="100"/>
      <c r="AF1195" s="101"/>
      <c r="AG1195" s="101"/>
      <c r="AH1195" s="101"/>
      <c r="AI1195" s="101"/>
      <c r="AJ1195" s="101"/>
      <c r="AK1195" s="101"/>
      <c r="AL1195" s="101"/>
      <c r="AM1195" s="101"/>
      <c r="AN1195" s="101"/>
      <c r="AO1195" s="101"/>
      <c r="AP1195" s="101"/>
      <c r="AQ1195" s="101"/>
      <c r="AR1195" s="100"/>
      <c r="AS1195" s="100"/>
      <c r="AT1195" s="100"/>
      <c r="AU1195" s="100"/>
      <c r="AV1195" s="100"/>
      <c r="AW1195" s="100"/>
      <c r="AX1195" s="100"/>
      <c r="AY1195" s="100"/>
      <c r="AZ1195" s="100"/>
      <c r="BA1195" s="100"/>
      <c r="BB1195" s="100"/>
      <c r="BC1195" s="100"/>
    </row>
    <row r="1196" spans="17:55" x14ac:dyDescent="0.35">
      <c r="Q1196" s="100"/>
      <c r="R1196" s="100"/>
      <c r="S1196" s="100"/>
      <c r="T1196" s="100"/>
      <c r="U1196" s="100"/>
      <c r="V1196" s="100"/>
      <c r="W1196" s="100"/>
      <c r="X1196" s="100"/>
      <c r="Y1196" s="100"/>
      <c r="Z1196" s="100"/>
      <c r="AA1196" s="100"/>
      <c r="AB1196" s="100"/>
      <c r="AC1196" s="100"/>
      <c r="AD1196" s="100"/>
      <c r="AE1196" s="100"/>
      <c r="AF1196" s="101"/>
      <c r="AG1196" s="101"/>
      <c r="AH1196" s="101"/>
      <c r="AI1196" s="101"/>
      <c r="AJ1196" s="101"/>
      <c r="AK1196" s="101"/>
      <c r="AL1196" s="101"/>
      <c r="AM1196" s="101"/>
      <c r="AN1196" s="101"/>
      <c r="AO1196" s="101"/>
      <c r="AP1196" s="101"/>
      <c r="AQ1196" s="101"/>
      <c r="AR1196" s="100"/>
      <c r="AS1196" s="100"/>
      <c r="AT1196" s="100"/>
      <c r="AU1196" s="100"/>
      <c r="AV1196" s="100"/>
      <c r="AW1196" s="100"/>
      <c r="AX1196" s="100"/>
      <c r="AY1196" s="100"/>
      <c r="AZ1196" s="100"/>
      <c r="BA1196" s="100"/>
      <c r="BB1196" s="100"/>
      <c r="BC1196" s="100"/>
    </row>
    <row r="1197" spans="17:55" x14ac:dyDescent="0.35">
      <c r="Q1197" s="100"/>
      <c r="R1197" s="100"/>
      <c r="S1197" s="100"/>
      <c r="T1197" s="100"/>
      <c r="U1197" s="100"/>
      <c r="V1197" s="100"/>
      <c r="W1197" s="100"/>
      <c r="X1197" s="100"/>
      <c r="Y1197" s="100"/>
      <c r="Z1197" s="100"/>
      <c r="AA1197" s="100"/>
      <c r="AB1197" s="100"/>
      <c r="AC1197" s="100"/>
      <c r="AD1197" s="100"/>
      <c r="AE1197" s="100"/>
      <c r="AF1197" s="101"/>
      <c r="AG1197" s="101"/>
      <c r="AH1197" s="101"/>
      <c r="AI1197" s="101"/>
      <c r="AJ1197" s="101"/>
      <c r="AK1197" s="101"/>
      <c r="AL1197" s="101"/>
      <c r="AM1197" s="101"/>
      <c r="AN1197" s="101"/>
      <c r="AO1197" s="101"/>
      <c r="AP1197" s="101"/>
      <c r="AQ1197" s="101"/>
      <c r="AR1197" s="100"/>
      <c r="AS1197" s="100"/>
      <c r="AT1197" s="100"/>
      <c r="AU1197" s="100"/>
      <c r="AV1197" s="100"/>
      <c r="AW1197" s="100"/>
      <c r="AX1197" s="100"/>
      <c r="AY1197" s="100"/>
      <c r="AZ1197" s="100"/>
      <c r="BA1197" s="100"/>
      <c r="BB1197" s="100"/>
      <c r="BC1197" s="100"/>
    </row>
    <row r="1198" spans="17:55" x14ac:dyDescent="0.35">
      <c r="Q1198" s="100"/>
      <c r="R1198" s="100"/>
      <c r="S1198" s="100"/>
      <c r="T1198" s="100"/>
      <c r="U1198" s="100"/>
      <c r="V1198" s="100"/>
      <c r="W1198" s="100"/>
      <c r="X1198" s="100"/>
      <c r="Y1198" s="100"/>
      <c r="Z1198" s="100"/>
      <c r="AA1198" s="100"/>
      <c r="AB1198" s="100"/>
      <c r="AC1198" s="100"/>
      <c r="AD1198" s="100"/>
      <c r="AE1198" s="100"/>
      <c r="AF1198" s="101"/>
      <c r="AG1198" s="101"/>
      <c r="AH1198" s="101"/>
      <c r="AI1198" s="101"/>
      <c r="AJ1198" s="101"/>
      <c r="AK1198" s="101"/>
      <c r="AL1198" s="101"/>
      <c r="AM1198" s="101"/>
      <c r="AN1198" s="101"/>
      <c r="AO1198" s="101"/>
      <c r="AP1198" s="101"/>
      <c r="AQ1198" s="101"/>
      <c r="AR1198" s="100"/>
      <c r="AS1198" s="100"/>
      <c r="AT1198" s="100"/>
      <c r="AU1198" s="100"/>
      <c r="AV1198" s="100"/>
      <c r="AW1198" s="100"/>
      <c r="AX1198" s="100"/>
      <c r="AY1198" s="100"/>
      <c r="AZ1198" s="100"/>
      <c r="BA1198" s="100"/>
      <c r="BB1198" s="100"/>
      <c r="BC1198" s="100"/>
    </row>
    <row r="1199" spans="17:55" x14ac:dyDescent="0.35">
      <c r="Q1199" s="100"/>
      <c r="R1199" s="100"/>
      <c r="S1199" s="100"/>
      <c r="T1199" s="100"/>
      <c r="U1199" s="100"/>
      <c r="V1199" s="100"/>
      <c r="W1199" s="100"/>
      <c r="X1199" s="100"/>
      <c r="Y1199" s="100"/>
      <c r="Z1199" s="100"/>
      <c r="AA1199" s="100"/>
      <c r="AB1199" s="100"/>
      <c r="AC1199" s="100"/>
      <c r="AD1199" s="100"/>
      <c r="AE1199" s="100"/>
      <c r="AF1199" s="101"/>
      <c r="AG1199" s="101"/>
      <c r="AH1199" s="101"/>
      <c r="AI1199" s="101"/>
      <c r="AJ1199" s="101"/>
      <c r="AK1199" s="101"/>
      <c r="AL1199" s="101"/>
      <c r="AM1199" s="101"/>
      <c r="AN1199" s="101"/>
      <c r="AO1199" s="101"/>
      <c r="AP1199" s="101"/>
      <c r="AQ1199" s="101"/>
      <c r="AR1199" s="100"/>
      <c r="AS1199" s="100"/>
      <c r="AT1199" s="100"/>
      <c r="AU1199" s="100"/>
      <c r="AV1199" s="100"/>
      <c r="AW1199" s="100"/>
      <c r="AX1199" s="100"/>
      <c r="AY1199" s="100"/>
      <c r="AZ1199" s="100"/>
      <c r="BA1199" s="100"/>
      <c r="BB1199" s="100"/>
      <c r="BC1199" s="100"/>
    </row>
    <row r="1200" spans="17:55" x14ac:dyDescent="0.35">
      <c r="Q1200" s="100"/>
      <c r="R1200" s="100"/>
      <c r="S1200" s="100"/>
      <c r="T1200" s="100"/>
      <c r="U1200" s="100"/>
      <c r="V1200" s="100"/>
      <c r="W1200" s="100"/>
      <c r="X1200" s="100"/>
      <c r="Y1200" s="100"/>
      <c r="Z1200" s="100"/>
      <c r="AA1200" s="100"/>
      <c r="AB1200" s="100"/>
      <c r="AC1200" s="100"/>
      <c r="AD1200" s="100"/>
      <c r="AE1200" s="100"/>
      <c r="AF1200" s="101"/>
      <c r="AG1200" s="101"/>
      <c r="AH1200" s="101"/>
      <c r="AI1200" s="101"/>
      <c r="AJ1200" s="101"/>
      <c r="AK1200" s="101"/>
      <c r="AL1200" s="101"/>
      <c r="AM1200" s="101"/>
      <c r="AN1200" s="101"/>
      <c r="AO1200" s="101"/>
      <c r="AP1200" s="101"/>
      <c r="AQ1200" s="101"/>
      <c r="AR1200" s="100"/>
      <c r="AS1200" s="100"/>
      <c r="AT1200" s="100"/>
      <c r="AU1200" s="100"/>
      <c r="AV1200" s="100"/>
      <c r="AW1200" s="100"/>
      <c r="AX1200" s="100"/>
      <c r="AY1200" s="100"/>
      <c r="AZ1200" s="100"/>
      <c r="BA1200" s="100"/>
      <c r="BB1200" s="100"/>
      <c r="BC1200" s="100"/>
    </row>
    <row r="1201" spans="17:55" x14ac:dyDescent="0.35">
      <c r="Q1201" s="100"/>
      <c r="R1201" s="100"/>
      <c r="S1201" s="100"/>
      <c r="T1201" s="100"/>
      <c r="U1201" s="100"/>
      <c r="V1201" s="100"/>
      <c r="W1201" s="100"/>
      <c r="X1201" s="100"/>
      <c r="Y1201" s="100"/>
      <c r="Z1201" s="100"/>
      <c r="AA1201" s="100"/>
      <c r="AB1201" s="100"/>
      <c r="AC1201" s="100"/>
      <c r="AD1201" s="100"/>
      <c r="AE1201" s="100"/>
      <c r="AF1201" s="101"/>
      <c r="AG1201" s="101"/>
      <c r="AH1201" s="101"/>
      <c r="AI1201" s="101"/>
      <c r="AJ1201" s="101"/>
      <c r="AK1201" s="101"/>
      <c r="AL1201" s="101"/>
      <c r="AM1201" s="101"/>
      <c r="AN1201" s="101"/>
      <c r="AO1201" s="101"/>
      <c r="AP1201" s="101"/>
      <c r="AQ1201" s="101"/>
      <c r="AR1201" s="100"/>
      <c r="AS1201" s="100"/>
      <c r="AT1201" s="100"/>
      <c r="AU1201" s="100"/>
      <c r="AV1201" s="100"/>
      <c r="AW1201" s="100"/>
      <c r="AX1201" s="100"/>
      <c r="AY1201" s="100"/>
      <c r="AZ1201" s="100"/>
      <c r="BA1201" s="100"/>
      <c r="BB1201" s="100"/>
      <c r="BC1201" s="100"/>
    </row>
    <row r="1202" spans="17:55" x14ac:dyDescent="0.35">
      <c r="Q1202" s="100"/>
      <c r="R1202" s="100"/>
      <c r="S1202" s="100"/>
      <c r="T1202" s="100"/>
      <c r="U1202" s="100"/>
      <c r="V1202" s="100"/>
      <c r="W1202" s="100"/>
      <c r="X1202" s="100"/>
      <c r="Y1202" s="100"/>
      <c r="Z1202" s="100"/>
      <c r="AA1202" s="100"/>
      <c r="AB1202" s="100"/>
      <c r="AC1202" s="100"/>
      <c r="AD1202" s="100"/>
      <c r="AE1202" s="100"/>
      <c r="AF1202" s="101"/>
      <c r="AG1202" s="101"/>
      <c r="AH1202" s="101"/>
      <c r="AI1202" s="101"/>
      <c r="AJ1202" s="101"/>
      <c r="AK1202" s="101"/>
      <c r="AL1202" s="101"/>
      <c r="AM1202" s="101"/>
      <c r="AN1202" s="101"/>
      <c r="AO1202" s="101"/>
      <c r="AP1202" s="101"/>
      <c r="AQ1202" s="101"/>
      <c r="AR1202" s="100"/>
      <c r="AS1202" s="100"/>
      <c r="AT1202" s="100"/>
      <c r="AU1202" s="100"/>
      <c r="AV1202" s="100"/>
      <c r="AW1202" s="100"/>
      <c r="AX1202" s="100"/>
      <c r="AY1202" s="100"/>
      <c r="AZ1202" s="100"/>
      <c r="BA1202" s="100"/>
      <c r="BB1202" s="100"/>
      <c r="BC1202" s="100"/>
    </row>
    <row r="1203" spans="17:55" x14ac:dyDescent="0.35">
      <c r="Q1203" s="100"/>
      <c r="R1203" s="100"/>
      <c r="S1203" s="100"/>
      <c r="T1203" s="100"/>
      <c r="U1203" s="100"/>
      <c r="V1203" s="100"/>
      <c r="W1203" s="100"/>
      <c r="X1203" s="100"/>
      <c r="Y1203" s="100"/>
      <c r="Z1203" s="100"/>
      <c r="AA1203" s="100"/>
      <c r="AB1203" s="100"/>
      <c r="AC1203" s="100"/>
      <c r="AD1203" s="100"/>
      <c r="AE1203" s="100"/>
      <c r="AF1203" s="101"/>
      <c r="AG1203" s="101"/>
      <c r="AH1203" s="101"/>
      <c r="AI1203" s="101"/>
      <c r="AJ1203" s="101"/>
      <c r="AK1203" s="101"/>
      <c r="AL1203" s="101"/>
      <c r="AM1203" s="101"/>
      <c r="AN1203" s="101"/>
      <c r="AO1203" s="101"/>
      <c r="AP1203" s="101"/>
      <c r="AQ1203" s="101"/>
      <c r="AR1203" s="100"/>
      <c r="AS1203" s="100"/>
      <c r="AT1203" s="100"/>
      <c r="AU1203" s="100"/>
      <c r="AV1203" s="100"/>
      <c r="AW1203" s="100"/>
      <c r="AX1203" s="100"/>
      <c r="AY1203" s="100"/>
      <c r="AZ1203" s="100"/>
      <c r="BA1203" s="100"/>
      <c r="BB1203" s="100"/>
      <c r="BC1203" s="100"/>
    </row>
    <row r="1204" spans="17:55" x14ac:dyDescent="0.35">
      <c r="Q1204" s="100"/>
      <c r="R1204" s="100"/>
      <c r="S1204" s="100"/>
      <c r="T1204" s="100"/>
      <c r="U1204" s="100"/>
      <c r="V1204" s="100"/>
      <c r="W1204" s="100"/>
      <c r="X1204" s="100"/>
      <c r="Y1204" s="100"/>
      <c r="Z1204" s="100"/>
      <c r="AA1204" s="100"/>
      <c r="AB1204" s="100"/>
      <c r="AC1204" s="100"/>
      <c r="AD1204" s="100"/>
      <c r="AE1204" s="100"/>
      <c r="AF1204" s="101"/>
      <c r="AG1204" s="101"/>
      <c r="AH1204" s="101"/>
      <c r="AI1204" s="101"/>
      <c r="AJ1204" s="101"/>
      <c r="AK1204" s="101"/>
      <c r="AL1204" s="101"/>
      <c r="AM1204" s="101"/>
      <c r="AN1204" s="101"/>
      <c r="AO1204" s="101"/>
      <c r="AP1204" s="101"/>
      <c r="AQ1204" s="101"/>
      <c r="AR1204" s="100"/>
      <c r="AS1204" s="100"/>
      <c r="AT1204" s="100"/>
      <c r="AU1204" s="100"/>
      <c r="AV1204" s="100"/>
      <c r="AW1204" s="100"/>
      <c r="AX1204" s="100"/>
      <c r="AY1204" s="100"/>
      <c r="AZ1204" s="100"/>
      <c r="BA1204" s="100"/>
      <c r="BB1204" s="100"/>
      <c r="BC1204" s="100"/>
    </row>
    <row r="1205" spans="17:55" x14ac:dyDescent="0.35">
      <c r="Q1205" s="100"/>
      <c r="R1205" s="100"/>
      <c r="S1205" s="100"/>
      <c r="T1205" s="100"/>
      <c r="U1205" s="100"/>
      <c r="V1205" s="100"/>
      <c r="W1205" s="100"/>
      <c r="X1205" s="100"/>
      <c r="Y1205" s="100"/>
      <c r="Z1205" s="100"/>
      <c r="AA1205" s="100"/>
      <c r="AB1205" s="100"/>
      <c r="AC1205" s="100"/>
      <c r="AD1205" s="100"/>
      <c r="AE1205" s="100"/>
      <c r="AF1205" s="101"/>
      <c r="AG1205" s="101"/>
      <c r="AH1205" s="101"/>
      <c r="AI1205" s="101"/>
      <c r="AJ1205" s="101"/>
      <c r="AK1205" s="101"/>
      <c r="AL1205" s="101"/>
      <c r="AM1205" s="101"/>
      <c r="AN1205" s="101"/>
      <c r="AO1205" s="101"/>
      <c r="AP1205" s="101"/>
      <c r="AQ1205" s="101"/>
      <c r="AR1205" s="100"/>
      <c r="AS1205" s="100"/>
      <c r="AT1205" s="100"/>
      <c r="AU1205" s="100"/>
      <c r="AV1205" s="100"/>
      <c r="AW1205" s="100"/>
      <c r="AX1205" s="100"/>
      <c r="AY1205" s="100"/>
      <c r="AZ1205" s="100"/>
      <c r="BA1205" s="100"/>
      <c r="BB1205" s="100"/>
      <c r="BC1205" s="100"/>
    </row>
    <row r="1206" spans="17:55" x14ac:dyDescent="0.35">
      <c r="Q1206" s="100"/>
      <c r="R1206" s="100"/>
      <c r="S1206" s="100"/>
      <c r="T1206" s="100"/>
      <c r="U1206" s="100"/>
      <c r="V1206" s="100"/>
      <c r="W1206" s="100"/>
      <c r="X1206" s="100"/>
      <c r="Y1206" s="100"/>
      <c r="Z1206" s="100"/>
      <c r="AA1206" s="100"/>
      <c r="AB1206" s="100"/>
      <c r="AC1206" s="100"/>
      <c r="AD1206" s="100"/>
      <c r="AE1206" s="100"/>
      <c r="AF1206" s="101"/>
      <c r="AG1206" s="101"/>
      <c r="AH1206" s="101"/>
      <c r="AI1206" s="101"/>
      <c r="AJ1206" s="101"/>
      <c r="AK1206" s="101"/>
      <c r="AL1206" s="101"/>
      <c r="AM1206" s="101"/>
      <c r="AN1206" s="101"/>
      <c r="AO1206" s="101"/>
      <c r="AP1206" s="101"/>
      <c r="AQ1206" s="101"/>
      <c r="AR1206" s="100"/>
      <c r="AS1206" s="100"/>
      <c r="AT1206" s="100"/>
      <c r="AU1206" s="100"/>
      <c r="AV1206" s="100"/>
      <c r="AW1206" s="100"/>
      <c r="AX1206" s="100"/>
      <c r="AY1206" s="100"/>
      <c r="AZ1206" s="100"/>
      <c r="BA1206" s="100"/>
      <c r="BB1206" s="100"/>
      <c r="BC1206" s="100"/>
    </row>
    <row r="1207" spans="17:55" x14ac:dyDescent="0.35">
      <c r="Q1207" s="100"/>
      <c r="R1207" s="100"/>
      <c r="S1207" s="100"/>
      <c r="T1207" s="100"/>
      <c r="U1207" s="100"/>
      <c r="V1207" s="100"/>
      <c r="W1207" s="100"/>
      <c r="X1207" s="100"/>
      <c r="Y1207" s="100"/>
      <c r="Z1207" s="100"/>
      <c r="AA1207" s="100"/>
      <c r="AB1207" s="100"/>
      <c r="AC1207" s="100"/>
      <c r="AD1207" s="100"/>
      <c r="AE1207" s="100"/>
      <c r="AF1207" s="101"/>
      <c r="AG1207" s="101"/>
      <c r="AH1207" s="101"/>
      <c r="AI1207" s="101"/>
      <c r="AJ1207" s="101"/>
      <c r="AK1207" s="101"/>
      <c r="AL1207" s="101"/>
      <c r="AM1207" s="101"/>
      <c r="AN1207" s="101"/>
      <c r="AO1207" s="101"/>
      <c r="AP1207" s="101"/>
      <c r="AQ1207" s="101"/>
      <c r="AR1207" s="100"/>
      <c r="AS1207" s="100"/>
      <c r="AT1207" s="100"/>
      <c r="AU1207" s="100"/>
      <c r="AV1207" s="100"/>
      <c r="AW1207" s="100"/>
      <c r="AX1207" s="100"/>
      <c r="AY1207" s="100"/>
      <c r="AZ1207" s="100"/>
      <c r="BA1207" s="100"/>
      <c r="BB1207" s="100"/>
      <c r="BC1207" s="100"/>
    </row>
    <row r="1208" spans="17:55" x14ac:dyDescent="0.35">
      <c r="Q1208" s="100"/>
      <c r="R1208" s="100"/>
      <c r="S1208" s="100"/>
      <c r="T1208" s="100"/>
      <c r="U1208" s="100"/>
      <c r="V1208" s="100"/>
      <c r="W1208" s="100"/>
      <c r="X1208" s="100"/>
      <c r="Y1208" s="100"/>
      <c r="Z1208" s="100"/>
      <c r="AA1208" s="100"/>
      <c r="AB1208" s="100"/>
      <c r="AC1208" s="100"/>
      <c r="AD1208" s="100"/>
      <c r="AE1208" s="100"/>
      <c r="AF1208" s="101"/>
      <c r="AG1208" s="101"/>
      <c r="AH1208" s="101"/>
      <c r="AI1208" s="101"/>
      <c r="AJ1208" s="101"/>
      <c r="AK1208" s="101"/>
      <c r="AL1208" s="101"/>
      <c r="AM1208" s="101"/>
      <c r="AN1208" s="101"/>
      <c r="AO1208" s="101"/>
      <c r="AP1208" s="101"/>
      <c r="AQ1208" s="101"/>
      <c r="AR1208" s="100"/>
      <c r="AS1208" s="100"/>
      <c r="AT1208" s="100"/>
      <c r="AU1208" s="100"/>
      <c r="AV1208" s="100"/>
      <c r="AW1208" s="100"/>
      <c r="AX1208" s="100"/>
      <c r="AY1208" s="100"/>
      <c r="AZ1208" s="100"/>
      <c r="BA1208" s="100"/>
      <c r="BB1208" s="100"/>
      <c r="BC1208" s="100"/>
    </row>
    <row r="1209" spans="17:55" x14ac:dyDescent="0.35">
      <c r="Q1209" s="100"/>
      <c r="R1209" s="100"/>
      <c r="S1209" s="100"/>
      <c r="T1209" s="100"/>
      <c r="U1209" s="100"/>
      <c r="V1209" s="100"/>
      <c r="W1209" s="100"/>
      <c r="X1209" s="100"/>
      <c r="Y1209" s="100"/>
      <c r="Z1209" s="100"/>
      <c r="AA1209" s="100"/>
      <c r="AB1209" s="100"/>
      <c r="AC1209" s="100"/>
      <c r="AD1209" s="100"/>
      <c r="AE1209" s="100"/>
      <c r="AF1209" s="101"/>
      <c r="AG1209" s="101"/>
      <c r="AH1209" s="101"/>
      <c r="AI1209" s="101"/>
      <c r="AJ1209" s="101"/>
      <c r="AK1209" s="101"/>
      <c r="AL1209" s="101"/>
      <c r="AM1209" s="101"/>
      <c r="AN1209" s="101"/>
      <c r="AO1209" s="101"/>
      <c r="AP1209" s="101"/>
      <c r="AQ1209" s="101"/>
      <c r="AR1209" s="100"/>
      <c r="AS1209" s="100"/>
      <c r="AT1209" s="100"/>
      <c r="AU1209" s="100"/>
      <c r="AV1209" s="100"/>
      <c r="AW1209" s="100"/>
      <c r="AX1209" s="100"/>
      <c r="AY1209" s="100"/>
      <c r="AZ1209" s="100"/>
      <c r="BA1209" s="100"/>
      <c r="BB1209" s="100"/>
      <c r="BC1209" s="100"/>
    </row>
    <row r="1210" spans="17:55" x14ac:dyDescent="0.35">
      <c r="Q1210" s="100"/>
      <c r="R1210" s="100"/>
      <c r="S1210" s="100"/>
      <c r="T1210" s="100"/>
      <c r="U1210" s="100"/>
      <c r="V1210" s="100"/>
      <c r="W1210" s="100"/>
      <c r="X1210" s="100"/>
      <c r="Y1210" s="100"/>
      <c r="Z1210" s="100"/>
      <c r="AA1210" s="100"/>
      <c r="AB1210" s="100"/>
      <c r="AC1210" s="100"/>
      <c r="AD1210" s="100"/>
      <c r="AE1210" s="100"/>
      <c r="AF1210" s="101"/>
      <c r="AG1210" s="101"/>
      <c r="AH1210" s="101"/>
      <c r="AI1210" s="101"/>
      <c r="AJ1210" s="101"/>
      <c r="AK1210" s="101"/>
      <c r="AL1210" s="101"/>
      <c r="AM1210" s="101"/>
      <c r="AN1210" s="101"/>
      <c r="AO1210" s="101"/>
      <c r="AP1210" s="101"/>
      <c r="AQ1210" s="101"/>
      <c r="AR1210" s="100"/>
      <c r="AS1210" s="100"/>
      <c r="AT1210" s="100"/>
      <c r="AU1210" s="100"/>
      <c r="AV1210" s="100"/>
      <c r="AW1210" s="100"/>
      <c r="AX1210" s="100"/>
      <c r="AY1210" s="100"/>
      <c r="AZ1210" s="100"/>
      <c r="BA1210" s="100"/>
      <c r="BB1210" s="100"/>
      <c r="BC1210" s="100"/>
    </row>
    <row r="1211" spans="17:55" x14ac:dyDescent="0.35">
      <c r="Q1211" s="100"/>
      <c r="R1211" s="100"/>
      <c r="S1211" s="100"/>
      <c r="T1211" s="100"/>
      <c r="U1211" s="100"/>
      <c r="V1211" s="100"/>
      <c r="W1211" s="100"/>
      <c r="X1211" s="100"/>
      <c r="Y1211" s="100"/>
      <c r="Z1211" s="100"/>
      <c r="AA1211" s="100"/>
      <c r="AB1211" s="100"/>
      <c r="AC1211" s="100"/>
      <c r="AD1211" s="100"/>
      <c r="AE1211" s="100"/>
      <c r="AF1211" s="101"/>
      <c r="AG1211" s="101"/>
      <c r="AH1211" s="101"/>
      <c r="AI1211" s="101"/>
      <c r="AJ1211" s="101"/>
      <c r="AK1211" s="101"/>
      <c r="AL1211" s="101"/>
      <c r="AM1211" s="101"/>
      <c r="AN1211" s="101"/>
      <c r="AO1211" s="101"/>
      <c r="AP1211" s="101"/>
      <c r="AQ1211" s="101"/>
      <c r="AR1211" s="100"/>
      <c r="AS1211" s="100"/>
      <c r="AT1211" s="100"/>
      <c r="AU1211" s="100"/>
      <c r="AV1211" s="100"/>
      <c r="AW1211" s="100"/>
      <c r="AX1211" s="100"/>
      <c r="AY1211" s="100"/>
      <c r="AZ1211" s="100"/>
      <c r="BA1211" s="100"/>
      <c r="BB1211" s="100"/>
      <c r="BC1211" s="100"/>
    </row>
    <row r="1212" spans="17:55" x14ac:dyDescent="0.35">
      <c r="Q1212" s="100"/>
      <c r="R1212" s="100"/>
      <c r="S1212" s="100"/>
      <c r="T1212" s="100"/>
      <c r="U1212" s="100"/>
      <c r="V1212" s="100"/>
      <c r="W1212" s="100"/>
      <c r="X1212" s="100"/>
      <c r="Y1212" s="100"/>
      <c r="Z1212" s="100"/>
      <c r="AA1212" s="100"/>
      <c r="AB1212" s="100"/>
      <c r="AC1212" s="100"/>
      <c r="AD1212" s="100"/>
      <c r="AE1212" s="100"/>
      <c r="AF1212" s="101"/>
      <c r="AG1212" s="101"/>
      <c r="AH1212" s="101"/>
      <c r="AI1212" s="101"/>
      <c r="AJ1212" s="101"/>
      <c r="AK1212" s="101"/>
      <c r="AL1212" s="101"/>
      <c r="AM1212" s="101"/>
      <c r="AN1212" s="101"/>
      <c r="AO1212" s="101"/>
      <c r="AP1212" s="101"/>
      <c r="AQ1212" s="101"/>
      <c r="AR1212" s="100"/>
      <c r="AS1212" s="100"/>
      <c r="AT1212" s="100"/>
      <c r="AU1212" s="100"/>
      <c r="AV1212" s="100"/>
      <c r="AW1212" s="100"/>
      <c r="AX1212" s="100"/>
      <c r="AY1212" s="100"/>
      <c r="AZ1212" s="100"/>
      <c r="BA1212" s="100"/>
      <c r="BB1212" s="100"/>
      <c r="BC1212" s="100"/>
    </row>
    <row r="1213" spans="17:55" x14ac:dyDescent="0.35">
      <c r="Q1213" s="100"/>
      <c r="R1213" s="100"/>
      <c r="S1213" s="100"/>
      <c r="T1213" s="100"/>
      <c r="U1213" s="100"/>
      <c r="V1213" s="100"/>
      <c r="W1213" s="100"/>
      <c r="X1213" s="100"/>
      <c r="Y1213" s="100"/>
      <c r="Z1213" s="100"/>
      <c r="AA1213" s="100"/>
      <c r="AB1213" s="100"/>
      <c r="AC1213" s="100"/>
      <c r="AD1213" s="100"/>
      <c r="AE1213" s="100"/>
      <c r="AF1213" s="101"/>
      <c r="AG1213" s="101"/>
      <c r="AH1213" s="101"/>
      <c r="AI1213" s="101"/>
      <c r="AJ1213" s="101"/>
      <c r="AK1213" s="101"/>
      <c r="AL1213" s="101"/>
      <c r="AM1213" s="101"/>
      <c r="AN1213" s="101"/>
      <c r="AO1213" s="101"/>
      <c r="AP1213" s="101"/>
      <c r="AQ1213" s="101"/>
      <c r="AR1213" s="100"/>
      <c r="AS1213" s="100"/>
      <c r="AT1213" s="100"/>
      <c r="AU1213" s="100"/>
      <c r="AV1213" s="100"/>
      <c r="AW1213" s="100"/>
      <c r="AX1213" s="100"/>
      <c r="AY1213" s="100"/>
      <c r="AZ1213" s="100"/>
      <c r="BA1213" s="100"/>
      <c r="BB1213" s="100"/>
      <c r="BC1213" s="100"/>
    </row>
    <row r="1214" spans="17:55" x14ac:dyDescent="0.35">
      <c r="Q1214" s="100"/>
      <c r="R1214" s="100"/>
      <c r="S1214" s="100"/>
      <c r="T1214" s="100"/>
      <c r="U1214" s="100"/>
      <c r="V1214" s="100"/>
      <c r="W1214" s="100"/>
      <c r="X1214" s="100"/>
      <c r="Y1214" s="100"/>
      <c r="Z1214" s="100"/>
      <c r="AA1214" s="100"/>
      <c r="AB1214" s="100"/>
      <c r="AC1214" s="100"/>
      <c r="AD1214" s="100"/>
      <c r="AE1214" s="100"/>
      <c r="AF1214" s="101"/>
      <c r="AG1214" s="101"/>
      <c r="AH1214" s="101"/>
      <c r="AI1214" s="101"/>
      <c r="AJ1214" s="101"/>
      <c r="AK1214" s="101"/>
      <c r="AL1214" s="101"/>
      <c r="AM1214" s="101"/>
      <c r="AN1214" s="101"/>
      <c r="AO1214" s="101"/>
      <c r="AP1214" s="101"/>
      <c r="AQ1214" s="101"/>
      <c r="AR1214" s="100"/>
      <c r="AS1214" s="100"/>
      <c r="AT1214" s="100"/>
      <c r="AU1214" s="100"/>
      <c r="AV1214" s="100"/>
      <c r="AW1214" s="100"/>
      <c r="AX1214" s="100"/>
      <c r="AY1214" s="100"/>
      <c r="AZ1214" s="100"/>
      <c r="BA1214" s="100"/>
      <c r="BB1214" s="100"/>
      <c r="BC1214" s="100"/>
    </row>
    <row r="1215" spans="17:55" x14ac:dyDescent="0.35">
      <c r="Q1215" s="100"/>
      <c r="R1215" s="100"/>
      <c r="S1215" s="100"/>
      <c r="T1215" s="100"/>
      <c r="U1215" s="100"/>
      <c r="V1215" s="100"/>
      <c r="W1215" s="100"/>
      <c r="X1215" s="100"/>
      <c r="Y1215" s="100"/>
      <c r="Z1215" s="100"/>
      <c r="AA1215" s="100"/>
      <c r="AB1215" s="100"/>
      <c r="AC1215" s="100"/>
      <c r="AD1215" s="100"/>
      <c r="AE1215" s="100"/>
      <c r="AF1215" s="101"/>
      <c r="AG1215" s="101"/>
      <c r="AH1215" s="101"/>
      <c r="AI1215" s="101"/>
      <c r="AJ1215" s="101"/>
      <c r="AK1215" s="101"/>
      <c r="AL1215" s="101"/>
      <c r="AM1215" s="101"/>
      <c r="AN1215" s="101"/>
      <c r="AO1215" s="101"/>
      <c r="AP1215" s="101"/>
      <c r="AQ1215" s="101"/>
      <c r="AR1215" s="100"/>
      <c r="AS1215" s="100"/>
      <c r="AT1215" s="100"/>
      <c r="AU1215" s="100"/>
      <c r="AV1215" s="100"/>
      <c r="AW1215" s="100"/>
      <c r="AX1215" s="100"/>
      <c r="AY1215" s="100"/>
      <c r="AZ1215" s="100"/>
      <c r="BA1215" s="100"/>
      <c r="BB1215" s="100"/>
      <c r="BC1215" s="100"/>
    </row>
    <row r="1216" spans="17:55" x14ac:dyDescent="0.35">
      <c r="Q1216" s="100"/>
      <c r="R1216" s="100"/>
      <c r="S1216" s="100"/>
      <c r="T1216" s="100"/>
      <c r="U1216" s="100"/>
      <c r="V1216" s="100"/>
      <c r="W1216" s="100"/>
      <c r="X1216" s="100"/>
      <c r="Y1216" s="100"/>
      <c r="Z1216" s="100"/>
      <c r="AA1216" s="100"/>
      <c r="AB1216" s="100"/>
      <c r="AC1216" s="100"/>
      <c r="AD1216" s="100"/>
      <c r="AE1216" s="100"/>
      <c r="AF1216" s="101"/>
      <c r="AG1216" s="101"/>
      <c r="AH1216" s="101"/>
      <c r="AI1216" s="101"/>
      <c r="AJ1216" s="101"/>
      <c r="AK1216" s="101"/>
      <c r="AL1216" s="101"/>
      <c r="AM1216" s="101"/>
      <c r="AN1216" s="101"/>
      <c r="AO1216" s="101"/>
      <c r="AP1216" s="101"/>
      <c r="AQ1216" s="101"/>
      <c r="AR1216" s="100"/>
      <c r="AS1216" s="100"/>
      <c r="AT1216" s="100"/>
      <c r="AU1216" s="100"/>
      <c r="AV1216" s="100"/>
      <c r="AW1216" s="100"/>
      <c r="AX1216" s="100"/>
      <c r="AY1216" s="100"/>
      <c r="AZ1216" s="100"/>
      <c r="BA1216" s="100"/>
      <c r="BB1216" s="100"/>
      <c r="BC1216" s="100"/>
    </row>
    <row r="1217" spans="17:55" x14ac:dyDescent="0.35">
      <c r="Q1217" s="100"/>
      <c r="R1217" s="100"/>
      <c r="S1217" s="100"/>
      <c r="T1217" s="100"/>
      <c r="U1217" s="100"/>
      <c r="V1217" s="100"/>
      <c r="W1217" s="100"/>
      <c r="X1217" s="100"/>
      <c r="Y1217" s="100"/>
      <c r="Z1217" s="100"/>
      <c r="AA1217" s="100"/>
      <c r="AB1217" s="100"/>
      <c r="AC1217" s="100"/>
      <c r="AD1217" s="100"/>
      <c r="AE1217" s="100"/>
      <c r="AF1217" s="101"/>
      <c r="AG1217" s="101"/>
      <c r="AH1217" s="101"/>
      <c r="AI1217" s="101"/>
      <c r="AJ1217" s="101"/>
      <c r="AK1217" s="101"/>
      <c r="AL1217" s="101"/>
      <c r="AM1217" s="101"/>
      <c r="AN1217" s="101"/>
      <c r="AO1217" s="101"/>
      <c r="AP1217" s="101"/>
      <c r="AQ1217" s="101"/>
      <c r="AR1217" s="100"/>
      <c r="AS1217" s="100"/>
      <c r="AT1217" s="100"/>
      <c r="AU1217" s="100"/>
      <c r="AV1217" s="100"/>
      <c r="AW1217" s="100"/>
      <c r="AX1217" s="100"/>
      <c r="AY1217" s="100"/>
      <c r="AZ1217" s="100"/>
      <c r="BA1217" s="100"/>
      <c r="BB1217" s="100"/>
      <c r="BC1217" s="100"/>
    </row>
    <row r="1218" spans="17:55" x14ac:dyDescent="0.35">
      <c r="Q1218" s="100"/>
      <c r="R1218" s="100"/>
      <c r="S1218" s="100"/>
      <c r="T1218" s="100"/>
      <c r="U1218" s="100"/>
      <c r="V1218" s="100"/>
      <c r="W1218" s="100"/>
      <c r="X1218" s="100"/>
      <c r="Y1218" s="100"/>
      <c r="Z1218" s="100"/>
      <c r="AA1218" s="100"/>
      <c r="AB1218" s="100"/>
      <c r="AC1218" s="100"/>
      <c r="AD1218" s="100"/>
      <c r="AE1218" s="100"/>
      <c r="AF1218" s="101"/>
      <c r="AG1218" s="101"/>
      <c r="AH1218" s="101"/>
      <c r="AI1218" s="101"/>
      <c r="AJ1218" s="101"/>
      <c r="AK1218" s="101"/>
      <c r="AL1218" s="101"/>
      <c r="AM1218" s="101"/>
      <c r="AN1218" s="101"/>
      <c r="AO1218" s="101"/>
      <c r="AP1218" s="101"/>
      <c r="AQ1218" s="101"/>
      <c r="AR1218" s="100"/>
      <c r="AS1218" s="100"/>
      <c r="AT1218" s="100"/>
      <c r="AU1218" s="100"/>
      <c r="AV1218" s="100"/>
      <c r="AW1218" s="100"/>
      <c r="AX1218" s="100"/>
      <c r="AY1218" s="100"/>
      <c r="AZ1218" s="100"/>
      <c r="BA1218" s="100"/>
      <c r="BB1218" s="100"/>
      <c r="BC1218" s="100"/>
    </row>
    <row r="1219" spans="17:55" x14ac:dyDescent="0.35">
      <c r="Q1219" s="100"/>
      <c r="R1219" s="100"/>
      <c r="S1219" s="100"/>
      <c r="T1219" s="100"/>
      <c r="U1219" s="100"/>
      <c r="V1219" s="100"/>
      <c r="W1219" s="100"/>
      <c r="X1219" s="100"/>
      <c r="Y1219" s="100"/>
      <c r="Z1219" s="100"/>
      <c r="AA1219" s="100"/>
      <c r="AB1219" s="100"/>
      <c r="AC1219" s="100"/>
      <c r="AD1219" s="100"/>
      <c r="AE1219" s="100"/>
      <c r="AF1219" s="101"/>
      <c r="AG1219" s="101"/>
      <c r="AH1219" s="101"/>
      <c r="AI1219" s="101"/>
      <c r="AJ1219" s="101"/>
      <c r="AK1219" s="101"/>
      <c r="AL1219" s="101"/>
      <c r="AM1219" s="101"/>
      <c r="AN1219" s="101"/>
      <c r="AO1219" s="101"/>
      <c r="AP1219" s="101"/>
      <c r="AQ1219" s="101"/>
      <c r="AR1219" s="100"/>
      <c r="AS1219" s="100"/>
      <c r="AT1219" s="100"/>
      <c r="AU1219" s="100"/>
      <c r="AV1219" s="100"/>
      <c r="AW1219" s="100"/>
      <c r="AX1219" s="100"/>
      <c r="AY1219" s="100"/>
      <c r="AZ1219" s="100"/>
      <c r="BA1219" s="100"/>
      <c r="BB1219" s="100"/>
      <c r="BC1219" s="100"/>
    </row>
    <row r="1220" spans="17:55" x14ac:dyDescent="0.35">
      <c r="Q1220" s="100"/>
      <c r="R1220" s="100"/>
      <c r="S1220" s="100"/>
      <c r="T1220" s="100"/>
      <c r="U1220" s="100"/>
      <c r="V1220" s="100"/>
      <c r="W1220" s="100"/>
      <c r="X1220" s="100"/>
      <c r="Y1220" s="100"/>
      <c r="Z1220" s="100"/>
      <c r="AA1220" s="100"/>
      <c r="AB1220" s="100"/>
      <c r="AC1220" s="100"/>
      <c r="AD1220" s="100"/>
      <c r="AE1220" s="100"/>
      <c r="AF1220" s="101"/>
      <c r="AG1220" s="101"/>
      <c r="AH1220" s="101"/>
      <c r="AI1220" s="101"/>
      <c r="AJ1220" s="101"/>
      <c r="AK1220" s="101"/>
      <c r="AL1220" s="101"/>
      <c r="AM1220" s="101"/>
      <c r="AN1220" s="101"/>
      <c r="AO1220" s="101"/>
      <c r="AP1220" s="101"/>
      <c r="AQ1220" s="101"/>
      <c r="AR1220" s="100"/>
      <c r="AS1220" s="100"/>
      <c r="AT1220" s="100"/>
      <c r="AU1220" s="100"/>
      <c r="AV1220" s="100"/>
      <c r="AW1220" s="100"/>
      <c r="AX1220" s="100"/>
      <c r="AY1220" s="100"/>
      <c r="AZ1220" s="100"/>
      <c r="BA1220" s="100"/>
      <c r="BB1220" s="100"/>
      <c r="BC1220" s="100"/>
    </row>
    <row r="1221" spans="17:55" x14ac:dyDescent="0.35">
      <c r="Q1221" s="100"/>
      <c r="R1221" s="100"/>
      <c r="S1221" s="100"/>
      <c r="T1221" s="100"/>
      <c r="U1221" s="100"/>
      <c r="V1221" s="100"/>
      <c r="W1221" s="100"/>
      <c r="X1221" s="100"/>
      <c r="Y1221" s="100"/>
      <c r="Z1221" s="100"/>
      <c r="AA1221" s="100"/>
      <c r="AB1221" s="100"/>
      <c r="AC1221" s="100"/>
      <c r="AD1221" s="100"/>
      <c r="AE1221" s="100"/>
      <c r="AF1221" s="101"/>
      <c r="AG1221" s="101"/>
      <c r="AH1221" s="101"/>
      <c r="AI1221" s="101"/>
      <c r="AJ1221" s="101"/>
      <c r="AK1221" s="101"/>
      <c r="AL1221" s="101"/>
      <c r="AM1221" s="101"/>
      <c r="AN1221" s="101"/>
      <c r="AO1221" s="101"/>
      <c r="AP1221" s="101"/>
      <c r="AQ1221" s="101"/>
      <c r="AR1221" s="100"/>
      <c r="AS1221" s="100"/>
      <c r="AT1221" s="100"/>
      <c r="AU1221" s="100"/>
      <c r="AV1221" s="100"/>
      <c r="AW1221" s="100"/>
      <c r="AX1221" s="100"/>
      <c r="AY1221" s="100"/>
      <c r="AZ1221" s="100"/>
      <c r="BA1221" s="100"/>
      <c r="BB1221" s="100"/>
      <c r="BC1221" s="100"/>
    </row>
    <row r="1222" spans="17:55" x14ac:dyDescent="0.35">
      <c r="Q1222" s="100"/>
      <c r="R1222" s="100"/>
      <c r="S1222" s="100"/>
      <c r="T1222" s="100"/>
      <c r="U1222" s="100"/>
      <c r="V1222" s="100"/>
      <c r="W1222" s="100"/>
      <c r="X1222" s="100"/>
      <c r="Y1222" s="100"/>
      <c r="Z1222" s="100"/>
      <c r="AA1222" s="100"/>
      <c r="AB1222" s="100"/>
      <c r="AC1222" s="100"/>
      <c r="AD1222" s="100"/>
      <c r="AE1222" s="100"/>
      <c r="AF1222" s="101"/>
      <c r="AG1222" s="101"/>
      <c r="AH1222" s="101"/>
      <c r="AI1222" s="101"/>
      <c r="AJ1222" s="101"/>
      <c r="AK1222" s="101"/>
      <c r="AL1222" s="101"/>
      <c r="AM1222" s="101"/>
      <c r="AN1222" s="101"/>
      <c r="AO1222" s="101"/>
      <c r="AP1222" s="101"/>
      <c r="AQ1222" s="101"/>
      <c r="AR1222" s="100"/>
      <c r="AS1222" s="100"/>
      <c r="AT1222" s="100"/>
      <c r="AU1222" s="100"/>
      <c r="AV1222" s="100"/>
      <c r="AW1222" s="100"/>
      <c r="AX1222" s="100"/>
      <c r="AY1222" s="100"/>
      <c r="AZ1222" s="100"/>
      <c r="BA1222" s="100"/>
      <c r="BB1222" s="100"/>
      <c r="BC1222" s="100"/>
    </row>
    <row r="1223" spans="17:55" x14ac:dyDescent="0.35">
      <c r="Q1223" s="100"/>
      <c r="R1223" s="100"/>
      <c r="S1223" s="100"/>
      <c r="T1223" s="100"/>
      <c r="U1223" s="100"/>
      <c r="V1223" s="100"/>
      <c r="W1223" s="100"/>
      <c r="X1223" s="100"/>
      <c r="Y1223" s="100"/>
      <c r="Z1223" s="100"/>
      <c r="AA1223" s="100"/>
      <c r="AB1223" s="100"/>
      <c r="AC1223" s="100"/>
      <c r="AD1223" s="100"/>
      <c r="AE1223" s="100"/>
      <c r="AF1223" s="101"/>
      <c r="AG1223" s="101"/>
      <c r="AH1223" s="101"/>
      <c r="AI1223" s="101"/>
      <c r="AJ1223" s="101"/>
      <c r="AK1223" s="101"/>
      <c r="AL1223" s="101"/>
      <c r="AM1223" s="101"/>
      <c r="AN1223" s="101"/>
      <c r="AO1223" s="101"/>
      <c r="AP1223" s="101"/>
      <c r="AQ1223" s="101"/>
      <c r="AR1223" s="100"/>
      <c r="AS1223" s="100"/>
      <c r="AT1223" s="100"/>
      <c r="AU1223" s="100"/>
      <c r="AV1223" s="100"/>
      <c r="AW1223" s="100"/>
      <c r="AX1223" s="100"/>
      <c r="AY1223" s="100"/>
      <c r="AZ1223" s="100"/>
      <c r="BA1223" s="100"/>
      <c r="BB1223" s="100"/>
      <c r="BC1223" s="100"/>
    </row>
    <row r="1224" spans="17:55" x14ac:dyDescent="0.35">
      <c r="Q1224" s="100"/>
      <c r="R1224" s="100"/>
      <c r="S1224" s="100"/>
      <c r="T1224" s="100"/>
      <c r="U1224" s="100"/>
      <c r="V1224" s="100"/>
      <c r="W1224" s="100"/>
      <c r="X1224" s="100"/>
      <c r="Y1224" s="100"/>
      <c r="Z1224" s="100"/>
      <c r="AA1224" s="100"/>
      <c r="AB1224" s="100"/>
      <c r="AC1224" s="100"/>
      <c r="AD1224" s="100"/>
      <c r="AE1224" s="100"/>
      <c r="AF1224" s="101"/>
      <c r="AG1224" s="101"/>
      <c r="AH1224" s="101"/>
      <c r="AI1224" s="101"/>
      <c r="AJ1224" s="101"/>
      <c r="AK1224" s="101"/>
      <c r="AL1224" s="101"/>
      <c r="AM1224" s="101"/>
      <c r="AN1224" s="101"/>
      <c r="AO1224" s="101"/>
      <c r="AP1224" s="101"/>
      <c r="AQ1224" s="101"/>
      <c r="AR1224" s="100"/>
      <c r="AS1224" s="100"/>
      <c r="AT1224" s="100"/>
      <c r="AU1224" s="100"/>
      <c r="AV1224" s="100"/>
      <c r="AW1224" s="100"/>
      <c r="AX1224" s="100"/>
      <c r="AY1224" s="100"/>
      <c r="AZ1224" s="100"/>
      <c r="BA1224" s="100"/>
      <c r="BB1224" s="100"/>
      <c r="BC1224" s="100"/>
    </row>
    <row r="1225" spans="17:55" x14ac:dyDescent="0.35">
      <c r="Q1225" s="100"/>
      <c r="R1225" s="100"/>
      <c r="S1225" s="100"/>
      <c r="T1225" s="100"/>
      <c r="U1225" s="100"/>
      <c r="V1225" s="100"/>
      <c r="W1225" s="100"/>
      <c r="X1225" s="100"/>
      <c r="Y1225" s="100"/>
      <c r="Z1225" s="100"/>
      <c r="AA1225" s="100"/>
      <c r="AB1225" s="100"/>
      <c r="AC1225" s="100"/>
      <c r="AD1225" s="100"/>
      <c r="AE1225" s="100"/>
      <c r="AF1225" s="101"/>
      <c r="AG1225" s="101"/>
      <c r="AH1225" s="101"/>
      <c r="AI1225" s="101"/>
      <c r="AJ1225" s="101"/>
      <c r="AK1225" s="101"/>
      <c r="AL1225" s="101"/>
      <c r="AM1225" s="101"/>
      <c r="AN1225" s="101"/>
      <c r="AO1225" s="101"/>
      <c r="AP1225" s="101"/>
      <c r="AQ1225" s="101"/>
      <c r="AR1225" s="100"/>
      <c r="AS1225" s="100"/>
      <c r="AT1225" s="100"/>
      <c r="AU1225" s="100"/>
      <c r="AV1225" s="100"/>
      <c r="AW1225" s="100"/>
      <c r="AX1225" s="100"/>
      <c r="AY1225" s="100"/>
      <c r="AZ1225" s="100"/>
      <c r="BA1225" s="100"/>
      <c r="BB1225" s="100"/>
      <c r="BC1225" s="100"/>
    </row>
    <row r="1226" spans="17:55" x14ac:dyDescent="0.35">
      <c r="Q1226" s="100"/>
      <c r="R1226" s="100"/>
      <c r="S1226" s="100"/>
      <c r="T1226" s="100"/>
      <c r="U1226" s="100"/>
      <c r="V1226" s="100"/>
      <c r="W1226" s="100"/>
      <c r="X1226" s="100"/>
      <c r="Y1226" s="100"/>
      <c r="Z1226" s="100"/>
      <c r="AA1226" s="100"/>
      <c r="AB1226" s="100"/>
      <c r="AC1226" s="100"/>
      <c r="AD1226" s="100"/>
      <c r="AE1226" s="100"/>
      <c r="AF1226" s="101"/>
      <c r="AG1226" s="101"/>
      <c r="AH1226" s="101"/>
      <c r="AI1226" s="101"/>
      <c r="AJ1226" s="101"/>
      <c r="AK1226" s="101"/>
      <c r="AL1226" s="101"/>
      <c r="AM1226" s="101"/>
      <c r="AN1226" s="101"/>
      <c r="AO1226" s="101"/>
      <c r="AP1226" s="101"/>
      <c r="AQ1226" s="101"/>
      <c r="AR1226" s="100"/>
      <c r="AS1226" s="100"/>
      <c r="AT1226" s="100"/>
      <c r="AU1226" s="100"/>
      <c r="AV1226" s="100"/>
      <c r="AW1226" s="100"/>
      <c r="AX1226" s="100"/>
      <c r="AY1226" s="100"/>
      <c r="AZ1226" s="100"/>
      <c r="BA1226" s="100"/>
      <c r="BB1226" s="100"/>
      <c r="BC1226" s="100"/>
    </row>
    <row r="1227" spans="17:55" x14ac:dyDescent="0.35">
      <c r="Q1227" s="100"/>
      <c r="R1227" s="100"/>
      <c r="S1227" s="100"/>
      <c r="T1227" s="100"/>
      <c r="U1227" s="100"/>
      <c r="V1227" s="100"/>
      <c r="W1227" s="100"/>
      <c r="X1227" s="100"/>
      <c r="Y1227" s="100"/>
      <c r="Z1227" s="100"/>
      <c r="AA1227" s="100"/>
      <c r="AB1227" s="100"/>
      <c r="AC1227" s="100"/>
      <c r="AD1227" s="100"/>
      <c r="AE1227" s="100"/>
      <c r="AF1227" s="101"/>
      <c r="AG1227" s="101"/>
      <c r="AH1227" s="101"/>
      <c r="AI1227" s="101"/>
      <c r="AJ1227" s="101"/>
      <c r="AK1227" s="101"/>
      <c r="AL1227" s="101"/>
      <c r="AM1227" s="101"/>
      <c r="AN1227" s="101"/>
      <c r="AO1227" s="101"/>
      <c r="AP1227" s="101"/>
      <c r="AQ1227" s="101"/>
      <c r="AR1227" s="100"/>
      <c r="AS1227" s="100"/>
      <c r="AT1227" s="100"/>
      <c r="AU1227" s="100"/>
      <c r="AV1227" s="100"/>
      <c r="AW1227" s="100"/>
      <c r="AX1227" s="100"/>
      <c r="AY1227" s="100"/>
      <c r="AZ1227" s="100"/>
      <c r="BA1227" s="100"/>
      <c r="BB1227" s="100"/>
      <c r="BC1227" s="100"/>
    </row>
    <row r="1228" spans="17:55" x14ac:dyDescent="0.35">
      <c r="Q1228" s="100"/>
      <c r="R1228" s="100"/>
      <c r="S1228" s="100"/>
      <c r="T1228" s="100"/>
      <c r="U1228" s="100"/>
      <c r="V1228" s="100"/>
      <c r="W1228" s="100"/>
      <c r="X1228" s="100"/>
      <c r="Y1228" s="100"/>
      <c r="Z1228" s="100"/>
      <c r="AA1228" s="100"/>
      <c r="AB1228" s="100"/>
      <c r="AC1228" s="100"/>
      <c r="AD1228" s="100"/>
      <c r="AE1228" s="100"/>
      <c r="AF1228" s="101"/>
      <c r="AG1228" s="101"/>
      <c r="AH1228" s="101"/>
      <c r="AI1228" s="101"/>
      <c r="AJ1228" s="101"/>
      <c r="AK1228" s="101"/>
      <c r="AL1228" s="101"/>
      <c r="AM1228" s="101"/>
      <c r="AN1228" s="101"/>
      <c r="AO1228" s="101"/>
      <c r="AP1228" s="101"/>
      <c r="AQ1228" s="101"/>
      <c r="AR1228" s="100"/>
      <c r="AS1228" s="100"/>
      <c r="AT1228" s="100"/>
      <c r="AU1228" s="100"/>
      <c r="AV1228" s="100"/>
      <c r="AW1228" s="100"/>
      <c r="AX1228" s="100"/>
      <c r="AY1228" s="100"/>
      <c r="AZ1228" s="100"/>
      <c r="BA1228" s="100"/>
      <c r="BB1228" s="100"/>
      <c r="BC1228" s="100"/>
    </row>
    <row r="1229" spans="17:55" x14ac:dyDescent="0.35">
      <c r="Q1229" s="100"/>
      <c r="R1229" s="100"/>
      <c r="S1229" s="100"/>
      <c r="T1229" s="100"/>
      <c r="U1229" s="100"/>
      <c r="V1229" s="100"/>
      <c r="W1229" s="100"/>
      <c r="X1229" s="100"/>
      <c r="Y1229" s="100"/>
      <c r="Z1229" s="100"/>
      <c r="AA1229" s="100"/>
      <c r="AB1229" s="100"/>
      <c r="AC1229" s="100"/>
      <c r="AD1229" s="100"/>
      <c r="AE1229" s="100"/>
      <c r="AF1229" s="101"/>
      <c r="AG1229" s="101"/>
      <c r="AH1229" s="101"/>
      <c r="AI1229" s="101"/>
      <c r="AJ1229" s="101"/>
      <c r="AK1229" s="101"/>
      <c r="AL1229" s="101"/>
      <c r="AM1229" s="101"/>
      <c r="AN1229" s="101"/>
      <c r="AO1229" s="101"/>
      <c r="AP1229" s="101"/>
      <c r="AQ1229" s="101"/>
      <c r="AR1229" s="100"/>
      <c r="AS1229" s="100"/>
      <c r="AT1229" s="100"/>
      <c r="AU1229" s="100"/>
      <c r="AV1229" s="100"/>
      <c r="AW1229" s="100"/>
      <c r="AX1229" s="100"/>
      <c r="AY1229" s="100"/>
      <c r="AZ1229" s="100"/>
      <c r="BA1229" s="100"/>
      <c r="BB1229" s="100"/>
      <c r="BC1229" s="100"/>
    </row>
    <row r="1230" spans="17:55" x14ac:dyDescent="0.35">
      <c r="Q1230" s="100"/>
      <c r="R1230" s="100"/>
      <c r="S1230" s="100"/>
      <c r="T1230" s="100"/>
      <c r="U1230" s="100"/>
      <c r="V1230" s="100"/>
      <c r="W1230" s="100"/>
      <c r="X1230" s="100"/>
      <c r="Y1230" s="100"/>
      <c r="Z1230" s="100"/>
      <c r="AA1230" s="100"/>
      <c r="AB1230" s="100"/>
      <c r="AC1230" s="100"/>
      <c r="AD1230" s="100"/>
      <c r="AE1230" s="100"/>
      <c r="AF1230" s="101"/>
      <c r="AG1230" s="101"/>
      <c r="AH1230" s="101"/>
      <c r="AI1230" s="101"/>
      <c r="AJ1230" s="101"/>
      <c r="AK1230" s="101"/>
      <c r="AL1230" s="101"/>
      <c r="AM1230" s="101"/>
      <c r="AN1230" s="101"/>
      <c r="AO1230" s="101"/>
      <c r="AP1230" s="101"/>
      <c r="AQ1230" s="101"/>
      <c r="AR1230" s="100"/>
      <c r="AS1230" s="100"/>
      <c r="AT1230" s="100"/>
      <c r="AU1230" s="100"/>
      <c r="AV1230" s="100"/>
      <c r="AW1230" s="100"/>
      <c r="AX1230" s="100"/>
      <c r="AY1230" s="100"/>
      <c r="AZ1230" s="100"/>
      <c r="BA1230" s="100"/>
      <c r="BB1230" s="100"/>
      <c r="BC1230" s="100"/>
    </row>
    <row r="1231" spans="17:55" x14ac:dyDescent="0.35">
      <c r="Q1231" s="100"/>
      <c r="R1231" s="100"/>
      <c r="S1231" s="100"/>
      <c r="T1231" s="100"/>
      <c r="U1231" s="100"/>
      <c r="V1231" s="100"/>
      <c r="W1231" s="100"/>
      <c r="X1231" s="100"/>
      <c r="Y1231" s="100"/>
      <c r="Z1231" s="100"/>
      <c r="AA1231" s="100"/>
      <c r="AB1231" s="100"/>
      <c r="AC1231" s="100"/>
      <c r="AD1231" s="100"/>
      <c r="AE1231" s="100"/>
      <c r="AF1231" s="101"/>
      <c r="AG1231" s="101"/>
      <c r="AH1231" s="101"/>
      <c r="AI1231" s="101"/>
      <c r="AJ1231" s="101"/>
      <c r="AK1231" s="101"/>
      <c r="AL1231" s="101"/>
      <c r="AM1231" s="101"/>
      <c r="AN1231" s="101"/>
      <c r="AO1231" s="101"/>
      <c r="AP1231" s="101"/>
      <c r="AQ1231" s="101"/>
      <c r="AR1231" s="100"/>
      <c r="AS1231" s="100"/>
      <c r="AT1231" s="100"/>
      <c r="AU1231" s="100"/>
      <c r="AV1231" s="100"/>
      <c r="AW1231" s="100"/>
      <c r="AX1231" s="100"/>
      <c r="AY1231" s="100"/>
      <c r="AZ1231" s="100"/>
      <c r="BA1231" s="100"/>
      <c r="BB1231" s="100"/>
      <c r="BC1231" s="100"/>
    </row>
    <row r="1232" spans="17:55" x14ac:dyDescent="0.35">
      <c r="Q1232" s="100"/>
      <c r="R1232" s="100"/>
      <c r="S1232" s="100"/>
      <c r="T1232" s="100"/>
      <c r="U1232" s="100"/>
      <c r="V1232" s="100"/>
      <c r="W1232" s="100"/>
      <c r="X1232" s="100"/>
      <c r="Y1232" s="100"/>
      <c r="Z1232" s="100"/>
      <c r="AA1232" s="100"/>
      <c r="AB1232" s="100"/>
      <c r="AC1232" s="100"/>
      <c r="AD1232" s="100"/>
      <c r="AE1232" s="100"/>
      <c r="AF1232" s="101"/>
      <c r="AG1232" s="101"/>
      <c r="AH1232" s="101"/>
      <c r="AI1232" s="101"/>
      <c r="AJ1232" s="101"/>
      <c r="AK1232" s="101"/>
      <c r="AL1232" s="101"/>
      <c r="AM1232" s="101"/>
      <c r="AN1232" s="101"/>
      <c r="AO1232" s="101"/>
      <c r="AP1232" s="101"/>
      <c r="AQ1232" s="101"/>
      <c r="AR1232" s="100"/>
      <c r="AS1232" s="100"/>
      <c r="AT1232" s="100"/>
      <c r="AU1232" s="100"/>
      <c r="AV1232" s="100"/>
      <c r="AW1232" s="100"/>
      <c r="AX1232" s="100"/>
      <c r="AY1232" s="100"/>
      <c r="AZ1232" s="100"/>
      <c r="BA1232" s="100"/>
      <c r="BB1232" s="100"/>
      <c r="BC1232" s="100"/>
    </row>
    <row r="1233" spans="17:55" x14ac:dyDescent="0.35">
      <c r="Q1233" s="100"/>
      <c r="R1233" s="100"/>
      <c r="S1233" s="100"/>
      <c r="T1233" s="100"/>
      <c r="U1233" s="100"/>
      <c r="V1233" s="100"/>
      <c r="W1233" s="100"/>
      <c r="X1233" s="100"/>
      <c r="Y1233" s="100"/>
      <c r="Z1233" s="100"/>
      <c r="AA1233" s="100"/>
      <c r="AB1233" s="100"/>
      <c r="AC1233" s="100"/>
      <c r="AD1233" s="100"/>
      <c r="AE1233" s="100"/>
      <c r="AF1233" s="101"/>
      <c r="AG1233" s="101"/>
      <c r="AH1233" s="101"/>
      <c r="AI1233" s="101"/>
      <c r="AJ1233" s="101"/>
      <c r="AK1233" s="101"/>
      <c r="AL1233" s="101"/>
      <c r="AM1233" s="101"/>
      <c r="AN1233" s="101"/>
      <c r="AO1233" s="101"/>
      <c r="AP1233" s="101"/>
      <c r="AQ1233" s="101"/>
      <c r="AR1233" s="100"/>
      <c r="AS1233" s="100"/>
      <c r="AT1233" s="100"/>
      <c r="AU1233" s="100"/>
      <c r="AV1233" s="100"/>
      <c r="AW1233" s="100"/>
      <c r="AX1233" s="100"/>
      <c r="AY1233" s="100"/>
      <c r="AZ1233" s="100"/>
      <c r="BA1233" s="100"/>
      <c r="BB1233" s="100"/>
      <c r="BC1233" s="100"/>
    </row>
    <row r="1234" spans="17:55" x14ac:dyDescent="0.35">
      <c r="Q1234" s="100"/>
      <c r="R1234" s="100"/>
      <c r="S1234" s="100"/>
      <c r="T1234" s="100"/>
      <c r="U1234" s="100"/>
      <c r="V1234" s="100"/>
      <c r="W1234" s="100"/>
      <c r="X1234" s="100"/>
      <c r="Y1234" s="100"/>
      <c r="Z1234" s="100"/>
      <c r="AA1234" s="100"/>
      <c r="AB1234" s="100"/>
      <c r="AC1234" s="100"/>
      <c r="AD1234" s="100"/>
      <c r="AE1234" s="100"/>
      <c r="AF1234" s="101"/>
      <c r="AG1234" s="101"/>
      <c r="AH1234" s="101"/>
      <c r="AI1234" s="101"/>
      <c r="AJ1234" s="101"/>
      <c r="AK1234" s="101"/>
      <c r="AL1234" s="101"/>
      <c r="AM1234" s="101"/>
      <c r="AN1234" s="101"/>
      <c r="AO1234" s="101"/>
      <c r="AP1234" s="101"/>
      <c r="AQ1234" s="101"/>
      <c r="AR1234" s="100"/>
      <c r="AS1234" s="100"/>
      <c r="AT1234" s="100"/>
      <c r="AU1234" s="100"/>
      <c r="AV1234" s="100"/>
      <c r="AW1234" s="100"/>
      <c r="AX1234" s="100"/>
      <c r="AY1234" s="100"/>
      <c r="AZ1234" s="100"/>
      <c r="BA1234" s="100"/>
      <c r="BB1234" s="100"/>
      <c r="BC1234" s="100"/>
    </row>
    <row r="1235" spans="17:55" x14ac:dyDescent="0.35">
      <c r="Q1235" s="100"/>
      <c r="R1235" s="100"/>
      <c r="S1235" s="100"/>
      <c r="T1235" s="100"/>
      <c r="U1235" s="100"/>
      <c r="V1235" s="100"/>
      <c r="W1235" s="100"/>
      <c r="X1235" s="100"/>
      <c r="Y1235" s="100"/>
      <c r="Z1235" s="100"/>
      <c r="AA1235" s="100"/>
      <c r="AB1235" s="100"/>
      <c r="AC1235" s="100"/>
      <c r="AD1235" s="100"/>
      <c r="AE1235" s="100"/>
      <c r="AF1235" s="101"/>
      <c r="AG1235" s="101"/>
      <c r="AH1235" s="101"/>
      <c r="AI1235" s="101"/>
      <c r="AJ1235" s="101"/>
      <c r="AK1235" s="101"/>
      <c r="AL1235" s="101"/>
      <c r="AM1235" s="101"/>
      <c r="AN1235" s="101"/>
      <c r="AO1235" s="101"/>
      <c r="AP1235" s="101"/>
      <c r="AQ1235" s="101"/>
      <c r="AR1235" s="100"/>
      <c r="AS1235" s="100"/>
      <c r="AT1235" s="100"/>
      <c r="AU1235" s="100"/>
      <c r="AV1235" s="100"/>
      <c r="AW1235" s="100"/>
      <c r="AX1235" s="100"/>
      <c r="AY1235" s="100"/>
      <c r="AZ1235" s="100"/>
      <c r="BA1235" s="100"/>
      <c r="BB1235" s="100"/>
      <c r="BC1235" s="100"/>
    </row>
    <row r="1236" spans="17:55" x14ac:dyDescent="0.35">
      <c r="Q1236" s="100"/>
      <c r="R1236" s="100"/>
      <c r="S1236" s="100"/>
      <c r="T1236" s="100"/>
      <c r="U1236" s="100"/>
      <c r="V1236" s="100"/>
      <c r="W1236" s="100"/>
      <c r="X1236" s="100"/>
      <c r="Y1236" s="100"/>
      <c r="Z1236" s="100"/>
      <c r="AA1236" s="100"/>
      <c r="AB1236" s="100"/>
      <c r="AC1236" s="100"/>
      <c r="AD1236" s="100"/>
      <c r="AE1236" s="100"/>
      <c r="AF1236" s="101"/>
      <c r="AG1236" s="101"/>
      <c r="AH1236" s="101"/>
      <c r="AI1236" s="101"/>
      <c r="AJ1236" s="101"/>
      <c r="AK1236" s="101"/>
      <c r="AL1236" s="101"/>
      <c r="AM1236" s="101"/>
      <c r="AN1236" s="101"/>
      <c r="AO1236" s="101"/>
      <c r="AP1236" s="101"/>
      <c r="AQ1236" s="101"/>
      <c r="AR1236" s="100"/>
      <c r="AS1236" s="100"/>
      <c r="AT1236" s="100"/>
      <c r="AU1236" s="100"/>
      <c r="AV1236" s="100"/>
      <c r="AW1236" s="100"/>
      <c r="AX1236" s="100"/>
      <c r="AY1236" s="100"/>
      <c r="AZ1236" s="100"/>
      <c r="BA1236" s="100"/>
      <c r="BB1236" s="100"/>
      <c r="BC1236" s="100"/>
    </row>
    <row r="1237" spans="17:55" x14ac:dyDescent="0.35">
      <c r="Q1237" s="100"/>
      <c r="R1237" s="100"/>
      <c r="S1237" s="100"/>
      <c r="T1237" s="100"/>
      <c r="U1237" s="100"/>
      <c r="V1237" s="100"/>
      <c r="W1237" s="100"/>
      <c r="X1237" s="100"/>
      <c r="Y1237" s="100"/>
      <c r="Z1237" s="100"/>
      <c r="AA1237" s="100"/>
      <c r="AB1237" s="100"/>
      <c r="AC1237" s="100"/>
      <c r="AD1237" s="100"/>
      <c r="AE1237" s="100"/>
      <c r="AF1237" s="101"/>
      <c r="AG1237" s="101"/>
      <c r="AH1237" s="101"/>
      <c r="AI1237" s="101"/>
      <c r="AJ1237" s="101"/>
      <c r="AK1237" s="101"/>
      <c r="AL1237" s="101"/>
      <c r="AM1237" s="101"/>
      <c r="AN1237" s="101"/>
      <c r="AO1237" s="101"/>
      <c r="AP1237" s="101"/>
      <c r="AQ1237" s="101"/>
      <c r="AR1237" s="100"/>
      <c r="AS1237" s="100"/>
      <c r="AT1237" s="100"/>
      <c r="AU1237" s="100"/>
      <c r="AV1237" s="100"/>
      <c r="AW1237" s="100"/>
      <c r="AX1237" s="100"/>
      <c r="AY1237" s="100"/>
      <c r="AZ1237" s="100"/>
      <c r="BA1237" s="100"/>
      <c r="BB1237" s="100"/>
      <c r="BC1237" s="100"/>
    </row>
    <row r="1238" spans="17:55" x14ac:dyDescent="0.35">
      <c r="Q1238" s="100"/>
      <c r="R1238" s="100"/>
      <c r="S1238" s="100"/>
      <c r="T1238" s="100"/>
      <c r="U1238" s="100"/>
      <c r="V1238" s="100"/>
      <c r="W1238" s="100"/>
      <c r="X1238" s="100"/>
      <c r="Y1238" s="100"/>
      <c r="Z1238" s="100"/>
      <c r="AA1238" s="100"/>
      <c r="AB1238" s="100"/>
      <c r="AC1238" s="100"/>
      <c r="AD1238" s="100"/>
      <c r="AE1238" s="100"/>
      <c r="AF1238" s="101"/>
      <c r="AG1238" s="101"/>
      <c r="AH1238" s="101"/>
      <c r="AI1238" s="101"/>
      <c r="AJ1238" s="101"/>
      <c r="AK1238" s="101"/>
      <c r="AL1238" s="101"/>
      <c r="AM1238" s="101"/>
      <c r="AN1238" s="101"/>
      <c r="AO1238" s="101"/>
      <c r="AP1238" s="101"/>
      <c r="AQ1238" s="101"/>
      <c r="AR1238" s="100"/>
      <c r="AS1238" s="100"/>
      <c r="AT1238" s="100"/>
      <c r="AU1238" s="100"/>
      <c r="AV1238" s="100"/>
      <c r="AW1238" s="100"/>
      <c r="AX1238" s="100"/>
      <c r="AY1238" s="100"/>
      <c r="AZ1238" s="100"/>
      <c r="BA1238" s="100"/>
      <c r="BB1238" s="100"/>
      <c r="BC1238" s="100"/>
    </row>
    <row r="1239" spans="17:55" x14ac:dyDescent="0.35">
      <c r="Q1239" s="100"/>
      <c r="R1239" s="100"/>
      <c r="S1239" s="100"/>
      <c r="T1239" s="100"/>
      <c r="U1239" s="100"/>
      <c r="V1239" s="100"/>
      <c r="W1239" s="100"/>
      <c r="X1239" s="100"/>
      <c r="Y1239" s="100"/>
      <c r="Z1239" s="100"/>
      <c r="AA1239" s="100"/>
      <c r="AB1239" s="100"/>
      <c r="AC1239" s="100"/>
      <c r="AD1239" s="100"/>
      <c r="AE1239" s="100"/>
      <c r="AF1239" s="101"/>
      <c r="AG1239" s="101"/>
      <c r="AH1239" s="101"/>
      <c r="AI1239" s="101"/>
      <c r="AJ1239" s="101"/>
      <c r="AK1239" s="101"/>
      <c r="AL1239" s="101"/>
      <c r="AM1239" s="101"/>
      <c r="AN1239" s="101"/>
      <c r="AO1239" s="101"/>
      <c r="AP1239" s="101"/>
      <c r="AQ1239" s="101"/>
      <c r="AR1239" s="100"/>
      <c r="AS1239" s="100"/>
      <c r="AT1239" s="100"/>
      <c r="AU1239" s="100"/>
      <c r="AV1239" s="100"/>
      <c r="AW1239" s="100"/>
      <c r="AX1239" s="100"/>
      <c r="AY1239" s="100"/>
      <c r="AZ1239" s="100"/>
      <c r="BA1239" s="100"/>
      <c r="BB1239" s="100"/>
      <c r="BC1239" s="100"/>
    </row>
    <row r="1240" spans="17:55" x14ac:dyDescent="0.35">
      <c r="Q1240" s="100"/>
      <c r="R1240" s="100"/>
      <c r="S1240" s="100"/>
      <c r="T1240" s="100"/>
      <c r="U1240" s="100"/>
      <c r="V1240" s="100"/>
      <c r="W1240" s="100"/>
      <c r="X1240" s="100"/>
      <c r="Y1240" s="100"/>
      <c r="Z1240" s="100"/>
      <c r="AA1240" s="100"/>
      <c r="AB1240" s="100"/>
      <c r="AC1240" s="100"/>
      <c r="AD1240" s="100"/>
      <c r="AE1240" s="100"/>
      <c r="AF1240" s="101"/>
      <c r="AG1240" s="101"/>
      <c r="AH1240" s="101"/>
      <c r="AI1240" s="101"/>
      <c r="AJ1240" s="101"/>
      <c r="AK1240" s="101"/>
      <c r="AL1240" s="101"/>
      <c r="AM1240" s="101"/>
      <c r="AN1240" s="101"/>
      <c r="AO1240" s="101"/>
      <c r="AP1240" s="101"/>
      <c r="AQ1240" s="101"/>
      <c r="AR1240" s="100"/>
      <c r="AS1240" s="100"/>
      <c r="AT1240" s="100"/>
      <c r="AU1240" s="100"/>
      <c r="AV1240" s="100"/>
      <c r="AW1240" s="100"/>
      <c r="AX1240" s="100"/>
      <c r="AY1240" s="100"/>
      <c r="AZ1240" s="100"/>
      <c r="BA1240" s="100"/>
      <c r="BB1240" s="100"/>
      <c r="BC1240" s="100"/>
    </row>
    <row r="1241" spans="17:55" x14ac:dyDescent="0.35">
      <c r="Q1241" s="100"/>
      <c r="R1241" s="100"/>
      <c r="S1241" s="100"/>
      <c r="T1241" s="100"/>
      <c r="U1241" s="100"/>
      <c r="V1241" s="100"/>
      <c r="W1241" s="100"/>
      <c r="X1241" s="100"/>
      <c r="Y1241" s="100"/>
      <c r="Z1241" s="100"/>
      <c r="AA1241" s="100"/>
      <c r="AB1241" s="100"/>
      <c r="AC1241" s="100"/>
      <c r="AD1241" s="100"/>
      <c r="AE1241" s="100"/>
      <c r="AF1241" s="101"/>
      <c r="AG1241" s="101"/>
      <c r="AH1241" s="101"/>
      <c r="AI1241" s="101"/>
      <c r="AJ1241" s="101"/>
      <c r="AK1241" s="101"/>
      <c r="AL1241" s="101"/>
      <c r="AM1241" s="101"/>
      <c r="AN1241" s="101"/>
      <c r="AO1241" s="101"/>
      <c r="AP1241" s="101"/>
      <c r="AQ1241" s="101"/>
      <c r="AR1241" s="100"/>
      <c r="AS1241" s="100"/>
      <c r="AT1241" s="100"/>
      <c r="AU1241" s="100"/>
      <c r="AV1241" s="100"/>
      <c r="AW1241" s="100"/>
      <c r="AX1241" s="100"/>
      <c r="AY1241" s="100"/>
      <c r="AZ1241" s="100"/>
      <c r="BA1241" s="100"/>
      <c r="BB1241" s="100"/>
      <c r="BC1241" s="100"/>
    </row>
    <row r="1242" spans="17:55" x14ac:dyDescent="0.35">
      <c r="Q1242" s="100"/>
      <c r="R1242" s="100"/>
      <c r="S1242" s="100"/>
      <c r="T1242" s="100"/>
      <c r="U1242" s="100"/>
      <c r="V1242" s="100"/>
      <c r="W1242" s="100"/>
      <c r="X1242" s="100"/>
      <c r="Y1242" s="100"/>
      <c r="Z1242" s="100"/>
      <c r="AA1242" s="100"/>
      <c r="AB1242" s="100"/>
      <c r="AC1242" s="100"/>
      <c r="AD1242" s="100"/>
      <c r="AE1242" s="100"/>
      <c r="AF1242" s="101"/>
      <c r="AG1242" s="101"/>
      <c r="AH1242" s="101"/>
      <c r="AI1242" s="101"/>
      <c r="AJ1242" s="101"/>
      <c r="AK1242" s="101"/>
      <c r="AL1242" s="101"/>
      <c r="AM1242" s="101"/>
      <c r="AN1242" s="101"/>
      <c r="AO1242" s="101"/>
      <c r="AP1242" s="101"/>
      <c r="AQ1242" s="101"/>
      <c r="AR1242" s="100"/>
      <c r="AS1242" s="100"/>
      <c r="AT1242" s="100"/>
      <c r="AU1242" s="100"/>
      <c r="AV1242" s="100"/>
      <c r="AW1242" s="100"/>
      <c r="AX1242" s="100"/>
      <c r="AY1242" s="100"/>
      <c r="AZ1242" s="100"/>
      <c r="BA1242" s="100"/>
      <c r="BB1242" s="100"/>
      <c r="BC1242" s="100"/>
    </row>
    <row r="1243" spans="17:55" x14ac:dyDescent="0.35">
      <c r="Q1243" s="100"/>
      <c r="R1243" s="100"/>
      <c r="S1243" s="100"/>
      <c r="T1243" s="100"/>
      <c r="U1243" s="100"/>
      <c r="V1243" s="100"/>
      <c r="W1243" s="100"/>
      <c r="X1243" s="100"/>
      <c r="Y1243" s="100"/>
      <c r="Z1243" s="100"/>
      <c r="AA1243" s="100"/>
      <c r="AB1243" s="100"/>
      <c r="AC1243" s="100"/>
      <c r="AD1243" s="100"/>
      <c r="AE1243" s="100"/>
      <c r="AF1243" s="101"/>
      <c r="AG1243" s="101"/>
      <c r="AH1243" s="101"/>
      <c r="AI1243" s="101"/>
      <c r="AJ1243" s="101"/>
      <c r="AK1243" s="101"/>
      <c r="AL1243" s="101"/>
      <c r="AM1243" s="101"/>
      <c r="AN1243" s="101"/>
      <c r="AO1243" s="101"/>
      <c r="AP1243" s="101"/>
      <c r="AQ1243" s="101"/>
      <c r="AR1243" s="100"/>
      <c r="AS1243" s="100"/>
      <c r="AT1243" s="100"/>
      <c r="AU1243" s="100"/>
      <c r="AV1243" s="100"/>
      <c r="AW1243" s="100"/>
      <c r="AX1243" s="100"/>
      <c r="AY1243" s="100"/>
      <c r="AZ1243" s="100"/>
      <c r="BA1243" s="100"/>
      <c r="BB1243" s="100"/>
      <c r="BC1243" s="100"/>
    </row>
    <row r="1244" spans="17:55" x14ac:dyDescent="0.35">
      <c r="Q1244" s="100"/>
      <c r="R1244" s="100"/>
      <c r="S1244" s="100"/>
      <c r="T1244" s="100"/>
      <c r="U1244" s="100"/>
      <c r="V1244" s="100"/>
      <c r="W1244" s="100"/>
      <c r="X1244" s="100"/>
      <c r="Y1244" s="100"/>
      <c r="Z1244" s="100"/>
      <c r="AA1244" s="100"/>
      <c r="AB1244" s="100"/>
      <c r="AC1244" s="100"/>
      <c r="AD1244" s="100"/>
      <c r="AE1244" s="100"/>
      <c r="AF1244" s="101"/>
      <c r="AG1244" s="101"/>
      <c r="AH1244" s="101"/>
      <c r="AI1244" s="101"/>
      <c r="AJ1244" s="101"/>
      <c r="AK1244" s="101"/>
      <c r="AL1244" s="101"/>
      <c r="AM1244" s="101"/>
      <c r="AN1244" s="101"/>
      <c r="AO1244" s="101"/>
      <c r="AP1244" s="101"/>
      <c r="AQ1244" s="101"/>
      <c r="AR1244" s="100"/>
      <c r="AS1244" s="100"/>
      <c r="AT1244" s="100"/>
      <c r="AU1244" s="100"/>
      <c r="AV1244" s="100"/>
      <c r="AW1244" s="100"/>
      <c r="AX1244" s="100"/>
      <c r="AY1244" s="100"/>
      <c r="AZ1244" s="100"/>
      <c r="BA1244" s="100"/>
      <c r="BB1244" s="100"/>
      <c r="BC1244" s="100"/>
    </row>
    <row r="1245" spans="17:55" x14ac:dyDescent="0.35">
      <c r="Q1245" s="100"/>
      <c r="R1245" s="100"/>
      <c r="S1245" s="100"/>
      <c r="T1245" s="100"/>
      <c r="U1245" s="100"/>
      <c r="V1245" s="100"/>
      <c r="W1245" s="100"/>
      <c r="X1245" s="100"/>
      <c r="Y1245" s="100"/>
      <c r="Z1245" s="100"/>
      <c r="AA1245" s="100"/>
      <c r="AB1245" s="100"/>
      <c r="AC1245" s="100"/>
      <c r="AD1245" s="100"/>
      <c r="AE1245" s="100"/>
      <c r="AF1245" s="101"/>
      <c r="AG1245" s="101"/>
      <c r="AH1245" s="101"/>
      <c r="AI1245" s="101"/>
      <c r="AJ1245" s="101"/>
      <c r="AK1245" s="101"/>
      <c r="AL1245" s="101"/>
      <c r="AM1245" s="101"/>
      <c r="AN1245" s="101"/>
      <c r="AO1245" s="101"/>
      <c r="AP1245" s="101"/>
      <c r="AQ1245" s="101"/>
      <c r="AR1245" s="100"/>
      <c r="AS1245" s="100"/>
      <c r="AT1245" s="100"/>
      <c r="AU1245" s="100"/>
      <c r="AV1245" s="100"/>
      <c r="AW1245" s="100"/>
      <c r="AX1245" s="100"/>
      <c r="AY1245" s="100"/>
      <c r="AZ1245" s="100"/>
      <c r="BA1245" s="100"/>
      <c r="BB1245" s="100"/>
      <c r="BC1245" s="100"/>
    </row>
    <row r="1246" spans="17:55" x14ac:dyDescent="0.35">
      <c r="Q1246" s="100"/>
      <c r="R1246" s="100"/>
      <c r="S1246" s="100"/>
      <c r="T1246" s="100"/>
      <c r="U1246" s="100"/>
      <c r="V1246" s="100"/>
      <c r="W1246" s="100"/>
      <c r="X1246" s="100"/>
      <c r="Y1246" s="100"/>
      <c r="Z1246" s="100"/>
      <c r="AA1246" s="100"/>
      <c r="AB1246" s="100"/>
      <c r="AC1246" s="100"/>
      <c r="AD1246" s="100"/>
      <c r="AE1246" s="100"/>
      <c r="AF1246" s="101"/>
      <c r="AG1246" s="101"/>
      <c r="AH1246" s="101"/>
      <c r="AI1246" s="101"/>
      <c r="AJ1246" s="101"/>
      <c r="AK1246" s="101"/>
      <c r="AL1246" s="101"/>
      <c r="AM1246" s="101"/>
      <c r="AN1246" s="101"/>
      <c r="AO1246" s="101"/>
      <c r="AP1246" s="101"/>
      <c r="AQ1246" s="101"/>
      <c r="AR1246" s="100"/>
      <c r="AS1246" s="100"/>
      <c r="AT1246" s="100"/>
      <c r="AU1246" s="100"/>
      <c r="AV1246" s="100"/>
      <c r="AW1246" s="100"/>
      <c r="AX1246" s="100"/>
      <c r="AY1246" s="100"/>
      <c r="AZ1246" s="100"/>
      <c r="BA1246" s="100"/>
      <c r="BB1246" s="100"/>
      <c r="BC1246" s="100"/>
    </row>
    <row r="1247" spans="17:55" x14ac:dyDescent="0.35">
      <c r="Q1247" s="100"/>
      <c r="R1247" s="100"/>
      <c r="S1247" s="100"/>
      <c r="T1247" s="100"/>
      <c r="U1247" s="100"/>
      <c r="V1247" s="100"/>
      <c r="W1247" s="100"/>
      <c r="X1247" s="100"/>
      <c r="Y1247" s="100"/>
      <c r="Z1247" s="100"/>
      <c r="AA1247" s="100"/>
      <c r="AB1247" s="100"/>
      <c r="AC1247" s="100"/>
      <c r="AD1247" s="100"/>
      <c r="AE1247" s="100"/>
      <c r="AF1247" s="101"/>
      <c r="AG1247" s="101"/>
      <c r="AH1247" s="101"/>
      <c r="AI1247" s="101"/>
      <c r="AJ1247" s="101"/>
      <c r="AK1247" s="101"/>
      <c r="AL1247" s="101"/>
      <c r="AM1247" s="101"/>
      <c r="AN1247" s="101"/>
      <c r="AO1247" s="101"/>
      <c r="AP1247" s="101"/>
      <c r="AQ1247" s="101"/>
      <c r="AR1247" s="100"/>
      <c r="AS1247" s="100"/>
      <c r="AT1247" s="100"/>
      <c r="AU1247" s="100"/>
      <c r="AV1247" s="100"/>
      <c r="AW1247" s="100"/>
      <c r="AX1247" s="100"/>
      <c r="AY1247" s="100"/>
      <c r="AZ1247" s="100"/>
      <c r="BA1247" s="100"/>
      <c r="BB1247" s="100"/>
      <c r="BC1247" s="100"/>
    </row>
    <row r="1248" spans="17:55" x14ac:dyDescent="0.35">
      <c r="Q1248" s="100"/>
      <c r="R1248" s="100"/>
      <c r="S1248" s="100"/>
      <c r="T1248" s="100"/>
      <c r="U1248" s="100"/>
      <c r="V1248" s="100"/>
      <c r="W1248" s="100"/>
      <c r="X1248" s="100"/>
      <c r="Y1248" s="100"/>
      <c r="Z1248" s="100"/>
      <c r="AA1248" s="100"/>
      <c r="AB1248" s="100"/>
      <c r="AC1248" s="100"/>
      <c r="AD1248" s="100"/>
      <c r="AE1248" s="100"/>
      <c r="AF1248" s="101"/>
      <c r="AG1248" s="101"/>
      <c r="AH1248" s="101"/>
      <c r="AI1248" s="101"/>
      <c r="AJ1248" s="101"/>
      <c r="AK1248" s="101"/>
      <c r="AL1248" s="101"/>
      <c r="AM1248" s="101"/>
      <c r="AN1248" s="101"/>
      <c r="AO1248" s="101"/>
      <c r="AP1248" s="101"/>
      <c r="AQ1248" s="101"/>
      <c r="AR1248" s="100"/>
      <c r="AS1248" s="100"/>
      <c r="AT1248" s="100"/>
      <c r="AU1248" s="100"/>
      <c r="AV1248" s="100"/>
      <c r="AW1248" s="100"/>
      <c r="AX1248" s="100"/>
      <c r="AY1248" s="100"/>
      <c r="AZ1248" s="100"/>
      <c r="BA1248" s="100"/>
      <c r="BB1248" s="100"/>
      <c r="BC1248" s="100"/>
    </row>
    <row r="1249" spans="17:55" x14ac:dyDescent="0.35">
      <c r="Q1249" s="100"/>
      <c r="R1249" s="100"/>
      <c r="S1249" s="100"/>
      <c r="T1249" s="100"/>
      <c r="U1249" s="100"/>
      <c r="V1249" s="100"/>
      <c r="W1249" s="100"/>
      <c r="X1249" s="100"/>
      <c r="Y1249" s="100"/>
      <c r="Z1249" s="100"/>
      <c r="AA1249" s="100"/>
      <c r="AB1249" s="100"/>
      <c r="AC1249" s="100"/>
      <c r="AD1249" s="100"/>
      <c r="AE1249" s="100"/>
      <c r="AF1249" s="101"/>
      <c r="AG1249" s="101"/>
      <c r="AH1249" s="101"/>
      <c r="AI1249" s="101"/>
      <c r="AJ1249" s="101"/>
      <c r="AK1249" s="101"/>
      <c r="AL1249" s="101"/>
      <c r="AM1249" s="101"/>
      <c r="AN1249" s="101"/>
      <c r="AO1249" s="101"/>
      <c r="AP1249" s="101"/>
      <c r="AQ1249" s="101"/>
      <c r="AR1249" s="100"/>
      <c r="AS1249" s="100"/>
      <c r="AT1249" s="100"/>
      <c r="AU1249" s="100"/>
      <c r="AV1249" s="100"/>
      <c r="AW1249" s="100"/>
      <c r="AX1249" s="100"/>
      <c r="AY1249" s="100"/>
      <c r="AZ1249" s="100"/>
      <c r="BA1249" s="100"/>
      <c r="BB1249" s="100"/>
      <c r="BC1249" s="100"/>
    </row>
    <row r="1250" spans="17:55" x14ac:dyDescent="0.35">
      <c r="Q1250" s="100"/>
      <c r="R1250" s="100"/>
      <c r="S1250" s="100"/>
      <c r="T1250" s="100"/>
      <c r="U1250" s="100"/>
      <c r="V1250" s="100"/>
      <c r="W1250" s="100"/>
      <c r="X1250" s="100"/>
      <c r="Y1250" s="100"/>
      <c r="Z1250" s="100"/>
      <c r="AA1250" s="100"/>
      <c r="AB1250" s="100"/>
      <c r="AC1250" s="100"/>
      <c r="AD1250" s="100"/>
      <c r="AE1250" s="100"/>
      <c r="AF1250" s="101"/>
      <c r="AG1250" s="101"/>
      <c r="AH1250" s="101"/>
      <c r="AI1250" s="101"/>
      <c r="AJ1250" s="101"/>
      <c r="AK1250" s="101"/>
      <c r="AL1250" s="101"/>
      <c r="AM1250" s="101"/>
      <c r="AN1250" s="101"/>
      <c r="AO1250" s="101"/>
      <c r="AP1250" s="101"/>
      <c r="AQ1250" s="101"/>
      <c r="AR1250" s="100"/>
      <c r="AS1250" s="100"/>
      <c r="AT1250" s="100"/>
      <c r="AU1250" s="100"/>
      <c r="AV1250" s="100"/>
      <c r="AW1250" s="100"/>
      <c r="AX1250" s="100"/>
      <c r="AY1250" s="100"/>
      <c r="AZ1250" s="100"/>
      <c r="BA1250" s="100"/>
      <c r="BB1250" s="100"/>
      <c r="BC1250" s="100"/>
    </row>
    <row r="1251" spans="17:55" x14ac:dyDescent="0.35">
      <c r="Q1251" s="100"/>
      <c r="R1251" s="100"/>
      <c r="S1251" s="100"/>
      <c r="T1251" s="100"/>
      <c r="U1251" s="100"/>
      <c r="V1251" s="100"/>
      <c r="W1251" s="100"/>
      <c r="X1251" s="100"/>
      <c r="Y1251" s="100"/>
      <c r="Z1251" s="100"/>
      <c r="AA1251" s="100"/>
      <c r="AB1251" s="100"/>
      <c r="AC1251" s="100"/>
      <c r="AD1251" s="100"/>
      <c r="AE1251" s="100"/>
      <c r="AF1251" s="101"/>
      <c r="AG1251" s="101"/>
      <c r="AH1251" s="101"/>
      <c r="AI1251" s="101"/>
      <c r="AJ1251" s="101"/>
      <c r="AK1251" s="101"/>
      <c r="AL1251" s="101"/>
      <c r="AM1251" s="101"/>
      <c r="AN1251" s="101"/>
      <c r="AO1251" s="101"/>
      <c r="AP1251" s="101"/>
      <c r="AQ1251" s="101"/>
      <c r="AR1251" s="100"/>
      <c r="AS1251" s="100"/>
      <c r="AT1251" s="100"/>
      <c r="AU1251" s="100"/>
      <c r="AV1251" s="100"/>
      <c r="AW1251" s="100"/>
      <c r="AX1251" s="100"/>
      <c r="AY1251" s="100"/>
      <c r="AZ1251" s="100"/>
      <c r="BA1251" s="100"/>
      <c r="BB1251" s="100"/>
      <c r="BC1251" s="100"/>
    </row>
    <row r="1252" spans="17:55" x14ac:dyDescent="0.35">
      <c r="Q1252" s="100"/>
      <c r="R1252" s="100"/>
      <c r="S1252" s="100"/>
      <c r="T1252" s="100"/>
      <c r="U1252" s="100"/>
      <c r="V1252" s="100"/>
      <c r="W1252" s="100"/>
      <c r="X1252" s="100"/>
      <c r="Y1252" s="100"/>
      <c r="Z1252" s="100"/>
      <c r="AA1252" s="100"/>
      <c r="AB1252" s="100"/>
      <c r="AC1252" s="100"/>
      <c r="AD1252" s="100"/>
      <c r="AE1252" s="100"/>
      <c r="AF1252" s="101"/>
      <c r="AG1252" s="101"/>
      <c r="AH1252" s="101"/>
      <c r="AI1252" s="101"/>
      <c r="AJ1252" s="101"/>
      <c r="AK1252" s="101"/>
      <c r="AL1252" s="101"/>
      <c r="AM1252" s="101"/>
      <c r="AN1252" s="101"/>
      <c r="AO1252" s="101"/>
      <c r="AP1252" s="101"/>
      <c r="AQ1252" s="101"/>
      <c r="AR1252" s="100"/>
      <c r="AS1252" s="100"/>
      <c r="AT1252" s="100"/>
      <c r="AU1252" s="100"/>
      <c r="AV1252" s="100"/>
      <c r="AW1252" s="100"/>
      <c r="AX1252" s="100"/>
      <c r="AY1252" s="100"/>
      <c r="AZ1252" s="100"/>
      <c r="BA1252" s="100"/>
      <c r="BB1252" s="100"/>
      <c r="BC1252" s="100"/>
    </row>
    <row r="1253" spans="17:55" x14ac:dyDescent="0.35">
      <c r="Q1253" s="100"/>
      <c r="R1253" s="100"/>
      <c r="S1253" s="100"/>
      <c r="T1253" s="100"/>
      <c r="U1253" s="100"/>
      <c r="V1253" s="100"/>
      <c r="W1253" s="100"/>
      <c r="X1253" s="100"/>
      <c r="Y1253" s="100"/>
      <c r="Z1253" s="100"/>
      <c r="AA1253" s="100"/>
      <c r="AB1253" s="100"/>
      <c r="AC1253" s="100"/>
      <c r="AD1253" s="100"/>
      <c r="AE1253" s="100"/>
      <c r="AF1253" s="101"/>
      <c r="AG1253" s="101"/>
      <c r="AH1253" s="101"/>
      <c r="AI1253" s="101"/>
      <c r="AJ1253" s="101"/>
      <c r="AK1253" s="101"/>
      <c r="AL1253" s="101"/>
      <c r="AM1253" s="101"/>
      <c r="AN1253" s="101"/>
      <c r="AO1253" s="101"/>
      <c r="AP1253" s="101"/>
      <c r="AQ1253" s="101"/>
      <c r="AR1253" s="100"/>
      <c r="AS1253" s="100"/>
      <c r="AT1253" s="100"/>
      <c r="AU1253" s="100"/>
      <c r="AV1253" s="100"/>
      <c r="AW1253" s="100"/>
      <c r="AX1253" s="100"/>
      <c r="AY1253" s="100"/>
      <c r="AZ1253" s="100"/>
      <c r="BA1253" s="100"/>
      <c r="BB1253" s="100"/>
      <c r="BC1253" s="100"/>
    </row>
    <row r="1254" spans="17:55" x14ac:dyDescent="0.35">
      <c r="Q1254" s="100"/>
      <c r="R1254" s="100"/>
      <c r="S1254" s="100"/>
      <c r="T1254" s="100"/>
      <c r="U1254" s="100"/>
      <c r="V1254" s="100"/>
      <c r="W1254" s="100"/>
      <c r="X1254" s="100"/>
      <c r="Y1254" s="100"/>
      <c r="Z1254" s="100"/>
      <c r="AA1254" s="100"/>
      <c r="AB1254" s="100"/>
      <c r="AC1254" s="100"/>
      <c r="AD1254" s="100"/>
      <c r="AE1254" s="100"/>
      <c r="AF1254" s="101"/>
      <c r="AG1254" s="101"/>
      <c r="AH1254" s="101"/>
      <c r="AI1254" s="101"/>
      <c r="AJ1254" s="101"/>
      <c r="AK1254" s="101"/>
      <c r="AL1254" s="101"/>
      <c r="AM1254" s="101"/>
      <c r="AN1254" s="101"/>
      <c r="AO1254" s="101"/>
      <c r="AP1254" s="101"/>
      <c r="AQ1254" s="101"/>
      <c r="AR1254" s="100"/>
      <c r="AS1254" s="100"/>
      <c r="AT1254" s="100"/>
      <c r="AU1254" s="100"/>
      <c r="AV1254" s="100"/>
      <c r="AW1254" s="100"/>
      <c r="AX1254" s="100"/>
      <c r="AY1254" s="100"/>
      <c r="AZ1254" s="100"/>
      <c r="BA1254" s="100"/>
      <c r="BB1254" s="100"/>
      <c r="BC1254" s="100"/>
    </row>
    <row r="1255" spans="17:55" x14ac:dyDescent="0.35">
      <c r="Q1255" s="100"/>
      <c r="R1255" s="100"/>
      <c r="S1255" s="100"/>
      <c r="T1255" s="100"/>
      <c r="U1255" s="100"/>
      <c r="V1255" s="100"/>
      <c r="W1255" s="100"/>
      <c r="X1255" s="100"/>
      <c r="Y1255" s="100"/>
      <c r="Z1255" s="100"/>
      <c r="AA1255" s="100"/>
      <c r="AB1255" s="100"/>
      <c r="AC1255" s="100"/>
      <c r="AD1255" s="100"/>
      <c r="AE1255" s="100"/>
      <c r="AF1255" s="101"/>
      <c r="AG1255" s="101"/>
      <c r="AH1255" s="101"/>
      <c r="AI1255" s="101"/>
      <c r="AJ1255" s="101"/>
      <c r="AK1255" s="101"/>
      <c r="AL1255" s="101"/>
      <c r="AM1255" s="101"/>
      <c r="AN1255" s="101"/>
      <c r="AO1255" s="101"/>
      <c r="AP1255" s="101"/>
      <c r="AQ1255" s="101"/>
      <c r="AR1255" s="100"/>
      <c r="AS1255" s="100"/>
      <c r="AT1255" s="100"/>
      <c r="AU1255" s="100"/>
      <c r="AV1255" s="100"/>
      <c r="AW1255" s="100"/>
      <c r="AX1255" s="100"/>
      <c r="AY1255" s="100"/>
      <c r="AZ1255" s="100"/>
      <c r="BA1255" s="100"/>
      <c r="BB1255" s="100"/>
      <c r="BC1255" s="100"/>
    </row>
    <row r="1256" spans="17:55" x14ac:dyDescent="0.35">
      <c r="Q1256" s="100"/>
      <c r="R1256" s="100"/>
      <c r="S1256" s="100"/>
      <c r="T1256" s="100"/>
      <c r="U1256" s="100"/>
      <c r="V1256" s="100"/>
      <c r="W1256" s="100"/>
      <c r="X1256" s="100"/>
      <c r="Y1256" s="100"/>
      <c r="Z1256" s="100"/>
      <c r="AA1256" s="100"/>
      <c r="AB1256" s="100"/>
      <c r="AC1256" s="100"/>
      <c r="AD1256" s="100"/>
      <c r="AE1256" s="100"/>
      <c r="AF1256" s="101"/>
      <c r="AG1256" s="101"/>
      <c r="AH1256" s="101"/>
      <c r="AI1256" s="101"/>
      <c r="AJ1256" s="101"/>
      <c r="AK1256" s="101"/>
      <c r="AL1256" s="101"/>
      <c r="AM1256" s="101"/>
      <c r="AN1256" s="101"/>
      <c r="AO1256" s="101"/>
      <c r="AP1256" s="101"/>
      <c r="AQ1256" s="101"/>
      <c r="AR1256" s="100"/>
      <c r="AS1256" s="100"/>
      <c r="AT1256" s="100"/>
      <c r="AU1256" s="100"/>
      <c r="AV1256" s="100"/>
      <c r="AW1256" s="100"/>
      <c r="AX1256" s="100"/>
      <c r="AY1256" s="100"/>
      <c r="AZ1256" s="100"/>
      <c r="BA1256" s="100"/>
      <c r="BB1256" s="100"/>
      <c r="BC1256" s="100"/>
    </row>
    <row r="1257" spans="17:55" x14ac:dyDescent="0.35">
      <c r="Q1257" s="100"/>
      <c r="R1257" s="100"/>
      <c r="S1257" s="100"/>
      <c r="T1257" s="100"/>
      <c r="U1257" s="100"/>
      <c r="V1257" s="100"/>
      <c r="W1257" s="100"/>
      <c r="X1257" s="100"/>
      <c r="Y1257" s="100"/>
      <c r="Z1257" s="100"/>
      <c r="AA1257" s="100"/>
      <c r="AB1257" s="100"/>
      <c r="AC1257" s="100"/>
      <c r="AD1257" s="100"/>
      <c r="AE1257" s="100"/>
      <c r="AF1257" s="101"/>
      <c r="AG1257" s="101"/>
      <c r="AH1257" s="101"/>
      <c r="AI1257" s="101"/>
      <c r="AJ1257" s="101"/>
      <c r="AK1257" s="101"/>
      <c r="AL1257" s="101"/>
      <c r="AM1257" s="101"/>
      <c r="AN1257" s="101"/>
      <c r="AO1257" s="101"/>
      <c r="AP1257" s="101"/>
      <c r="AQ1257" s="101"/>
      <c r="AR1257" s="100"/>
      <c r="AS1257" s="100"/>
      <c r="AT1257" s="100"/>
      <c r="AU1257" s="100"/>
      <c r="AV1257" s="100"/>
      <c r="AW1257" s="100"/>
      <c r="AX1257" s="100"/>
      <c r="AY1257" s="100"/>
      <c r="AZ1257" s="100"/>
      <c r="BA1257" s="100"/>
      <c r="BB1257" s="100"/>
      <c r="BC1257" s="100"/>
    </row>
    <row r="1258" spans="17:55" x14ac:dyDescent="0.35">
      <c r="Q1258" s="100"/>
      <c r="R1258" s="100"/>
      <c r="S1258" s="100"/>
      <c r="T1258" s="100"/>
      <c r="U1258" s="100"/>
      <c r="V1258" s="100"/>
      <c r="W1258" s="100"/>
      <c r="X1258" s="100"/>
      <c r="Y1258" s="100"/>
      <c r="Z1258" s="100"/>
      <c r="AA1258" s="100"/>
      <c r="AB1258" s="100"/>
      <c r="AC1258" s="100"/>
      <c r="AD1258" s="100"/>
      <c r="AE1258" s="100"/>
      <c r="AF1258" s="101"/>
      <c r="AG1258" s="101"/>
      <c r="AH1258" s="101"/>
      <c r="AI1258" s="101"/>
      <c r="AJ1258" s="101"/>
      <c r="AK1258" s="101"/>
      <c r="AL1258" s="101"/>
      <c r="AM1258" s="101"/>
      <c r="AN1258" s="101"/>
      <c r="AO1258" s="101"/>
      <c r="AP1258" s="101"/>
      <c r="AQ1258" s="101"/>
      <c r="AR1258" s="100"/>
      <c r="AS1258" s="100"/>
      <c r="AT1258" s="100"/>
      <c r="AU1258" s="100"/>
      <c r="AV1258" s="100"/>
      <c r="AW1258" s="100"/>
      <c r="AX1258" s="100"/>
      <c r="AY1258" s="100"/>
      <c r="AZ1258" s="100"/>
      <c r="BA1258" s="100"/>
      <c r="BB1258" s="100"/>
      <c r="BC1258" s="100"/>
    </row>
    <row r="1259" spans="17:55" x14ac:dyDescent="0.35">
      <c r="Q1259" s="100"/>
      <c r="R1259" s="100"/>
      <c r="S1259" s="100"/>
      <c r="T1259" s="100"/>
      <c r="U1259" s="100"/>
      <c r="V1259" s="100"/>
      <c r="W1259" s="100"/>
      <c r="X1259" s="100"/>
      <c r="Y1259" s="100"/>
      <c r="Z1259" s="100"/>
      <c r="AA1259" s="100"/>
      <c r="AB1259" s="100"/>
      <c r="AC1259" s="100"/>
      <c r="AD1259" s="100"/>
      <c r="AE1259" s="100"/>
      <c r="AF1259" s="101"/>
      <c r="AG1259" s="101"/>
      <c r="AH1259" s="101"/>
      <c r="AI1259" s="101"/>
      <c r="AJ1259" s="101"/>
      <c r="AK1259" s="101"/>
      <c r="AL1259" s="101"/>
      <c r="AM1259" s="101"/>
      <c r="AN1259" s="101"/>
      <c r="AO1259" s="101"/>
      <c r="AP1259" s="101"/>
      <c r="AQ1259" s="101"/>
      <c r="AR1259" s="100"/>
      <c r="AS1259" s="100"/>
      <c r="AT1259" s="100"/>
      <c r="AU1259" s="100"/>
      <c r="AV1259" s="100"/>
      <c r="AW1259" s="100"/>
      <c r="AX1259" s="100"/>
      <c r="AY1259" s="100"/>
      <c r="AZ1259" s="100"/>
      <c r="BA1259" s="100"/>
      <c r="BB1259" s="100"/>
      <c r="BC1259" s="100"/>
    </row>
    <row r="1260" spans="17:55" x14ac:dyDescent="0.35">
      <c r="Q1260" s="100"/>
      <c r="R1260" s="100"/>
      <c r="S1260" s="100"/>
      <c r="T1260" s="100"/>
      <c r="U1260" s="100"/>
      <c r="V1260" s="100"/>
      <c r="W1260" s="100"/>
      <c r="X1260" s="100"/>
      <c r="Y1260" s="100"/>
      <c r="Z1260" s="100"/>
      <c r="AA1260" s="100"/>
      <c r="AB1260" s="100"/>
      <c r="AC1260" s="100"/>
      <c r="AD1260" s="100"/>
      <c r="AE1260" s="100"/>
      <c r="AF1260" s="101"/>
      <c r="AG1260" s="101"/>
      <c r="AH1260" s="101"/>
      <c r="AI1260" s="101"/>
      <c r="AJ1260" s="101"/>
      <c r="AK1260" s="101"/>
      <c r="AL1260" s="101"/>
      <c r="AM1260" s="101"/>
      <c r="AN1260" s="101"/>
      <c r="AO1260" s="101"/>
      <c r="AP1260" s="101"/>
      <c r="AQ1260" s="101"/>
      <c r="AR1260" s="100"/>
      <c r="AS1260" s="100"/>
      <c r="AT1260" s="100"/>
      <c r="AU1260" s="100"/>
      <c r="AV1260" s="100"/>
      <c r="AW1260" s="100"/>
      <c r="AX1260" s="100"/>
      <c r="AY1260" s="100"/>
      <c r="AZ1260" s="100"/>
      <c r="BA1260" s="100"/>
      <c r="BB1260" s="100"/>
      <c r="BC1260" s="100"/>
    </row>
    <row r="1261" spans="17:55" x14ac:dyDescent="0.35">
      <c r="Q1261" s="100"/>
      <c r="R1261" s="100"/>
      <c r="S1261" s="100"/>
      <c r="T1261" s="100"/>
      <c r="U1261" s="100"/>
      <c r="V1261" s="100"/>
      <c r="W1261" s="100"/>
      <c r="X1261" s="100"/>
      <c r="Y1261" s="100"/>
      <c r="Z1261" s="100"/>
      <c r="AA1261" s="100"/>
      <c r="AB1261" s="100"/>
      <c r="AC1261" s="100"/>
      <c r="AD1261" s="100"/>
      <c r="AE1261" s="100"/>
      <c r="AF1261" s="101"/>
      <c r="AG1261" s="101"/>
      <c r="AH1261" s="101"/>
      <c r="AI1261" s="101"/>
      <c r="AJ1261" s="101"/>
      <c r="AK1261" s="101"/>
      <c r="AL1261" s="101"/>
      <c r="AM1261" s="101"/>
      <c r="AN1261" s="101"/>
      <c r="AO1261" s="101"/>
      <c r="AP1261" s="101"/>
      <c r="AQ1261" s="101"/>
      <c r="AR1261" s="100"/>
      <c r="AS1261" s="100"/>
      <c r="AT1261" s="100"/>
      <c r="AU1261" s="100"/>
      <c r="AV1261" s="100"/>
      <c r="AW1261" s="100"/>
      <c r="AX1261" s="100"/>
      <c r="AY1261" s="100"/>
      <c r="AZ1261" s="100"/>
      <c r="BA1261" s="100"/>
      <c r="BB1261" s="100"/>
      <c r="BC1261" s="100"/>
    </row>
    <row r="1262" spans="17:55" x14ac:dyDescent="0.35">
      <c r="Q1262" s="100"/>
      <c r="R1262" s="100"/>
      <c r="S1262" s="100"/>
      <c r="T1262" s="100"/>
      <c r="U1262" s="100"/>
      <c r="V1262" s="100"/>
      <c r="W1262" s="100"/>
      <c r="X1262" s="100"/>
      <c r="Y1262" s="100"/>
      <c r="Z1262" s="100"/>
      <c r="AA1262" s="100"/>
      <c r="AB1262" s="100"/>
      <c r="AC1262" s="100"/>
      <c r="AD1262" s="100"/>
      <c r="AE1262" s="100"/>
      <c r="AF1262" s="101"/>
      <c r="AG1262" s="101"/>
      <c r="AH1262" s="101"/>
      <c r="AI1262" s="101"/>
      <c r="AJ1262" s="101"/>
      <c r="AK1262" s="101"/>
      <c r="AL1262" s="101"/>
      <c r="AM1262" s="101"/>
      <c r="AN1262" s="101"/>
      <c r="AO1262" s="101"/>
      <c r="AP1262" s="101"/>
      <c r="AQ1262" s="101"/>
      <c r="AR1262" s="100"/>
      <c r="AS1262" s="100"/>
      <c r="AT1262" s="100"/>
      <c r="AU1262" s="100"/>
      <c r="AV1262" s="100"/>
      <c r="AW1262" s="100"/>
      <c r="AX1262" s="100"/>
      <c r="AY1262" s="100"/>
      <c r="AZ1262" s="100"/>
      <c r="BA1262" s="100"/>
      <c r="BB1262" s="100"/>
      <c r="BC1262" s="100"/>
    </row>
    <row r="1263" spans="17:55" x14ac:dyDescent="0.35">
      <c r="Q1263" s="100"/>
      <c r="R1263" s="100"/>
      <c r="S1263" s="100"/>
      <c r="T1263" s="100"/>
      <c r="U1263" s="100"/>
      <c r="V1263" s="100"/>
      <c r="W1263" s="100"/>
      <c r="X1263" s="100"/>
      <c r="Y1263" s="100"/>
      <c r="Z1263" s="100"/>
      <c r="AA1263" s="100"/>
      <c r="AB1263" s="100"/>
      <c r="AC1263" s="100"/>
      <c r="AD1263" s="100"/>
      <c r="AE1263" s="100"/>
      <c r="AF1263" s="101"/>
      <c r="AG1263" s="101"/>
      <c r="AH1263" s="101"/>
      <c r="AI1263" s="101"/>
      <c r="AJ1263" s="101"/>
      <c r="AK1263" s="101"/>
      <c r="AL1263" s="101"/>
      <c r="AM1263" s="101"/>
      <c r="AN1263" s="101"/>
      <c r="AO1263" s="101"/>
      <c r="AP1263" s="101"/>
      <c r="AQ1263" s="101"/>
      <c r="AR1263" s="100"/>
      <c r="AS1263" s="100"/>
      <c r="AT1263" s="100"/>
      <c r="AU1263" s="100"/>
      <c r="AV1263" s="100"/>
      <c r="AW1263" s="100"/>
      <c r="AX1263" s="100"/>
      <c r="AY1263" s="100"/>
      <c r="AZ1263" s="100"/>
      <c r="BA1263" s="100"/>
      <c r="BB1263" s="100"/>
      <c r="BC1263" s="100"/>
    </row>
    <row r="1264" spans="17:55" x14ac:dyDescent="0.35">
      <c r="Q1264" s="100"/>
      <c r="R1264" s="100"/>
      <c r="S1264" s="100"/>
      <c r="T1264" s="100"/>
      <c r="U1264" s="100"/>
      <c r="V1264" s="100"/>
      <c r="W1264" s="100"/>
      <c r="X1264" s="100"/>
      <c r="Y1264" s="100"/>
      <c r="Z1264" s="100"/>
      <c r="AA1264" s="100"/>
      <c r="AB1264" s="100"/>
      <c r="AC1264" s="100"/>
      <c r="AD1264" s="100"/>
      <c r="AE1264" s="100"/>
      <c r="AF1264" s="101"/>
      <c r="AG1264" s="101"/>
      <c r="AH1264" s="101"/>
      <c r="AI1264" s="101"/>
      <c r="AJ1264" s="101"/>
      <c r="AK1264" s="101"/>
      <c r="AL1264" s="101"/>
      <c r="AM1264" s="101"/>
      <c r="AN1264" s="101"/>
      <c r="AO1264" s="101"/>
      <c r="AP1264" s="101"/>
      <c r="AQ1264" s="101"/>
      <c r="AR1264" s="100"/>
      <c r="AS1264" s="100"/>
      <c r="AT1264" s="100"/>
      <c r="AU1264" s="100"/>
      <c r="AV1264" s="100"/>
      <c r="AW1264" s="100"/>
      <c r="AX1264" s="100"/>
      <c r="AY1264" s="100"/>
      <c r="AZ1264" s="100"/>
      <c r="BA1264" s="100"/>
      <c r="BB1264" s="100"/>
      <c r="BC1264" s="100"/>
    </row>
    <row r="1265" spans="17:55" x14ac:dyDescent="0.35">
      <c r="Q1265" s="100"/>
      <c r="R1265" s="100"/>
      <c r="S1265" s="100"/>
      <c r="T1265" s="100"/>
      <c r="U1265" s="100"/>
      <c r="V1265" s="100"/>
      <c r="W1265" s="100"/>
      <c r="X1265" s="100"/>
      <c r="Y1265" s="100"/>
      <c r="Z1265" s="100"/>
      <c r="AA1265" s="100"/>
      <c r="AB1265" s="100"/>
      <c r="AC1265" s="100"/>
      <c r="AD1265" s="100"/>
      <c r="AE1265" s="100"/>
      <c r="AF1265" s="101"/>
      <c r="AG1265" s="101"/>
      <c r="AH1265" s="101"/>
      <c r="AI1265" s="101"/>
      <c r="AJ1265" s="101"/>
      <c r="AK1265" s="101"/>
      <c r="AL1265" s="101"/>
      <c r="AM1265" s="101"/>
      <c r="AN1265" s="101"/>
      <c r="AO1265" s="101"/>
      <c r="AP1265" s="101"/>
      <c r="AQ1265" s="101"/>
      <c r="AR1265" s="100"/>
      <c r="AS1265" s="100"/>
      <c r="AT1265" s="100"/>
      <c r="AU1265" s="100"/>
      <c r="AV1265" s="100"/>
      <c r="AW1265" s="100"/>
      <c r="AX1265" s="100"/>
      <c r="AY1265" s="100"/>
      <c r="AZ1265" s="100"/>
      <c r="BA1265" s="100"/>
      <c r="BB1265" s="100"/>
      <c r="BC1265" s="100"/>
    </row>
    <row r="1266" spans="17:55" x14ac:dyDescent="0.35">
      <c r="Q1266" s="100"/>
      <c r="R1266" s="100"/>
      <c r="S1266" s="100"/>
      <c r="T1266" s="100"/>
      <c r="U1266" s="100"/>
      <c r="V1266" s="100"/>
      <c r="W1266" s="100"/>
      <c r="X1266" s="100"/>
      <c r="Y1266" s="100"/>
      <c r="Z1266" s="100"/>
      <c r="AA1266" s="100"/>
      <c r="AB1266" s="100"/>
      <c r="AC1266" s="100"/>
      <c r="AD1266" s="100"/>
      <c r="AE1266" s="100"/>
      <c r="AF1266" s="101"/>
      <c r="AG1266" s="101"/>
      <c r="AH1266" s="101"/>
      <c r="AI1266" s="101"/>
      <c r="AJ1266" s="101"/>
      <c r="AK1266" s="101"/>
      <c r="AL1266" s="101"/>
      <c r="AM1266" s="101"/>
      <c r="AN1266" s="101"/>
      <c r="AO1266" s="101"/>
      <c r="AP1266" s="101"/>
      <c r="AQ1266" s="101"/>
      <c r="AR1266" s="100"/>
      <c r="AS1266" s="100"/>
      <c r="AT1266" s="100"/>
      <c r="AU1266" s="100"/>
      <c r="AV1266" s="100"/>
      <c r="AW1266" s="100"/>
      <c r="AX1266" s="100"/>
      <c r="AY1266" s="100"/>
      <c r="AZ1266" s="100"/>
      <c r="BA1266" s="100"/>
      <c r="BB1266" s="100"/>
      <c r="BC1266" s="100"/>
    </row>
    <row r="1267" spans="17:55" x14ac:dyDescent="0.35">
      <c r="Q1267" s="100"/>
      <c r="R1267" s="100"/>
      <c r="S1267" s="100"/>
      <c r="T1267" s="100"/>
      <c r="U1267" s="100"/>
      <c r="V1267" s="100"/>
      <c r="W1267" s="100"/>
      <c r="X1267" s="100"/>
      <c r="Y1267" s="100"/>
      <c r="Z1267" s="100"/>
      <c r="AA1267" s="100"/>
      <c r="AB1267" s="100"/>
      <c r="AC1267" s="100"/>
      <c r="AD1267" s="100"/>
      <c r="AE1267" s="100"/>
      <c r="AF1267" s="101"/>
      <c r="AG1267" s="101"/>
      <c r="AH1267" s="101"/>
      <c r="AI1267" s="101"/>
      <c r="AJ1267" s="101"/>
      <c r="AK1267" s="101"/>
      <c r="AL1267" s="101"/>
      <c r="AM1267" s="101"/>
      <c r="AN1267" s="101"/>
      <c r="AO1267" s="101"/>
      <c r="AP1267" s="101"/>
      <c r="AQ1267" s="101"/>
      <c r="AR1267" s="100"/>
      <c r="AS1267" s="100"/>
      <c r="AT1267" s="100"/>
      <c r="AU1267" s="100"/>
      <c r="AV1267" s="100"/>
      <c r="AW1267" s="100"/>
      <c r="AX1267" s="100"/>
      <c r="AY1267" s="100"/>
      <c r="AZ1267" s="100"/>
      <c r="BA1267" s="100"/>
      <c r="BB1267" s="100"/>
      <c r="BC1267" s="100"/>
    </row>
    <row r="1268" spans="17:55" x14ac:dyDescent="0.35">
      <c r="Q1268" s="100"/>
      <c r="R1268" s="100"/>
      <c r="S1268" s="100"/>
      <c r="T1268" s="100"/>
      <c r="U1268" s="100"/>
      <c r="V1268" s="100"/>
      <c r="W1268" s="100"/>
      <c r="X1268" s="100"/>
      <c r="Y1268" s="100"/>
      <c r="Z1268" s="100"/>
      <c r="AA1268" s="100"/>
      <c r="AB1268" s="100"/>
      <c r="AC1268" s="100"/>
      <c r="AD1268" s="100"/>
      <c r="AE1268" s="100"/>
      <c r="AF1268" s="101"/>
      <c r="AG1268" s="101"/>
      <c r="AH1268" s="101"/>
      <c r="AI1268" s="101"/>
      <c r="AJ1268" s="101"/>
      <c r="AK1268" s="101"/>
      <c r="AL1268" s="101"/>
      <c r="AM1268" s="101"/>
      <c r="AN1268" s="101"/>
      <c r="AO1268" s="101"/>
      <c r="AP1268" s="101"/>
      <c r="AQ1268" s="101"/>
      <c r="AR1268" s="100"/>
      <c r="AS1268" s="100"/>
      <c r="AT1268" s="100"/>
      <c r="AU1268" s="100"/>
      <c r="AV1268" s="100"/>
      <c r="AW1268" s="100"/>
      <c r="AX1268" s="100"/>
      <c r="AY1268" s="100"/>
      <c r="AZ1268" s="100"/>
      <c r="BA1268" s="100"/>
      <c r="BB1268" s="100"/>
      <c r="BC1268" s="100"/>
    </row>
    <row r="1269" spans="17:55" x14ac:dyDescent="0.35">
      <c r="Q1269" s="100"/>
      <c r="R1269" s="100"/>
      <c r="S1269" s="100"/>
      <c r="T1269" s="100"/>
      <c r="U1269" s="100"/>
      <c r="V1269" s="100"/>
      <c r="W1269" s="100"/>
      <c r="X1269" s="100"/>
      <c r="Y1269" s="100"/>
      <c r="Z1269" s="100"/>
      <c r="AA1269" s="100"/>
      <c r="AB1269" s="100"/>
      <c r="AC1269" s="100"/>
      <c r="AD1269" s="100"/>
      <c r="AE1269" s="100"/>
      <c r="AF1269" s="101"/>
      <c r="AG1269" s="101"/>
      <c r="AH1269" s="101"/>
      <c r="AI1269" s="101"/>
      <c r="AJ1269" s="101"/>
      <c r="AK1269" s="101"/>
      <c r="AL1269" s="101"/>
      <c r="AM1269" s="101"/>
      <c r="AN1269" s="101"/>
      <c r="AO1269" s="101"/>
      <c r="AP1269" s="101"/>
      <c r="AQ1269" s="101"/>
      <c r="AR1269" s="100"/>
      <c r="AS1269" s="100"/>
      <c r="AT1269" s="100"/>
      <c r="AU1269" s="100"/>
      <c r="AV1269" s="100"/>
      <c r="AW1269" s="100"/>
      <c r="AX1269" s="100"/>
      <c r="AY1269" s="100"/>
      <c r="AZ1269" s="100"/>
      <c r="BA1269" s="100"/>
      <c r="BB1269" s="100"/>
      <c r="BC1269" s="100"/>
    </row>
    <row r="1270" spans="17:55" x14ac:dyDescent="0.35">
      <c r="Q1270" s="100"/>
      <c r="R1270" s="100"/>
      <c r="S1270" s="100"/>
      <c r="T1270" s="100"/>
      <c r="U1270" s="100"/>
      <c r="V1270" s="100"/>
      <c r="W1270" s="100"/>
      <c r="X1270" s="100"/>
      <c r="Y1270" s="100"/>
      <c r="Z1270" s="100"/>
      <c r="AA1270" s="100"/>
      <c r="AB1270" s="100"/>
      <c r="AC1270" s="100"/>
      <c r="AD1270" s="100"/>
      <c r="AE1270" s="100"/>
      <c r="AF1270" s="101"/>
      <c r="AG1270" s="101"/>
      <c r="AH1270" s="101"/>
      <c r="AI1270" s="101"/>
      <c r="AJ1270" s="101"/>
      <c r="AK1270" s="101"/>
      <c r="AL1270" s="101"/>
      <c r="AM1270" s="101"/>
      <c r="AN1270" s="101"/>
      <c r="AO1270" s="101"/>
      <c r="AP1270" s="101"/>
      <c r="AQ1270" s="101"/>
      <c r="AR1270" s="100"/>
      <c r="AS1270" s="100"/>
      <c r="AT1270" s="100"/>
      <c r="AU1270" s="100"/>
      <c r="AV1270" s="100"/>
      <c r="AW1270" s="100"/>
      <c r="AX1270" s="100"/>
      <c r="AY1270" s="100"/>
      <c r="AZ1270" s="100"/>
      <c r="BA1270" s="100"/>
      <c r="BB1270" s="100"/>
      <c r="BC1270" s="100"/>
    </row>
    <row r="1271" spans="17:55" x14ac:dyDescent="0.35">
      <c r="Q1271" s="100"/>
      <c r="R1271" s="100"/>
      <c r="S1271" s="100"/>
      <c r="T1271" s="100"/>
      <c r="U1271" s="100"/>
      <c r="V1271" s="100"/>
      <c r="W1271" s="100"/>
      <c r="X1271" s="100"/>
      <c r="Y1271" s="100"/>
      <c r="Z1271" s="100"/>
      <c r="AA1271" s="100"/>
      <c r="AB1271" s="100"/>
      <c r="AC1271" s="100"/>
      <c r="AD1271" s="100"/>
      <c r="AE1271" s="100"/>
      <c r="AF1271" s="101"/>
      <c r="AG1271" s="101"/>
      <c r="AH1271" s="101"/>
      <c r="AI1271" s="101"/>
      <c r="AJ1271" s="101"/>
      <c r="AK1271" s="101"/>
      <c r="AL1271" s="101"/>
      <c r="AM1271" s="101"/>
      <c r="AN1271" s="101"/>
      <c r="AO1271" s="101"/>
      <c r="AP1271" s="101"/>
      <c r="AQ1271" s="101"/>
      <c r="AR1271" s="100"/>
      <c r="AS1271" s="100"/>
      <c r="AT1271" s="100"/>
      <c r="AU1271" s="100"/>
      <c r="AV1271" s="100"/>
      <c r="AW1271" s="100"/>
      <c r="AX1271" s="100"/>
      <c r="AY1271" s="100"/>
      <c r="AZ1271" s="100"/>
      <c r="BA1271" s="100"/>
      <c r="BB1271" s="100"/>
      <c r="BC1271" s="100"/>
    </row>
    <row r="1272" spans="17:55" x14ac:dyDescent="0.35">
      <c r="Q1272" s="100"/>
      <c r="R1272" s="100"/>
      <c r="S1272" s="100"/>
      <c r="T1272" s="100"/>
      <c r="U1272" s="100"/>
      <c r="V1272" s="100"/>
      <c r="W1272" s="100"/>
      <c r="X1272" s="100"/>
      <c r="Y1272" s="100"/>
      <c r="Z1272" s="100"/>
      <c r="AA1272" s="100"/>
      <c r="AB1272" s="100"/>
      <c r="AC1272" s="100"/>
      <c r="AD1272" s="100"/>
      <c r="AE1272" s="100"/>
      <c r="AF1272" s="101"/>
      <c r="AG1272" s="101"/>
      <c r="AH1272" s="101"/>
      <c r="AI1272" s="101"/>
      <c r="AJ1272" s="101"/>
      <c r="AK1272" s="101"/>
      <c r="AL1272" s="101"/>
      <c r="AM1272" s="101"/>
      <c r="AN1272" s="101"/>
      <c r="AO1272" s="101"/>
      <c r="AP1272" s="101"/>
      <c r="AQ1272" s="101"/>
      <c r="AR1272" s="100"/>
      <c r="AS1272" s="100"/>
      <c r="AT1272" s="100"/>
      <c r="AU1272" s="100"/>
      <c r="AV1272" s="100"/>
      <c r="AW1272" s="100"/>
      <c r="AX1272" s="100"/>
      <c r="AY1272" s="100"/>
      <c r="AZ1272" s="100"/>
      <c r="BA1272" s="100"/>
      <c r="BB1272" s="100"/>
      <c r="BC1272" s="100"/>
    </row>
    <row r="1273" spans="17:55" x14ac:dyDescent="0.35">
      <c r="Q1273" s="100"/>
      <c r="R1273" s="100"/>
      <c r="S1273" s="100"/>
      <c r="T1273" s="100"/>
      <c r="U1273" s="100"/>
      <c r="V1273" s="100"/>
      <c r="W1273" s="100"/>
      <c r="X1273" s="100"/>
      <c r="Y1273" s="100"/>
      <c r="Z1273" s="100"/>
      <c r="AA1273" s="100"/>
      <c r="AB1273" s="100"/>
      <c r="AC1273" s="100"/>
      <c r="AD1273" s="100"/>
      <c r="AE1273" s="100"/>
      <c r="AF1273" s="101"/>
      <c r="AG1273" s="101"/>
      <c r="AH1273" s="101"/>
      <c r="AI1273" s="101"/>
      <c r="AJ1273" s="101"/>
      <c r="AK1273" s="101"/>
      <c r="AL1273" s="101"/>
      <c r="AM1273" s="101"/>
      <c r="AN1273" s="101"/>
      <c r="AO1273" s="101"/>
      <c r="AP1273" s="101"/>
      <c r="AQ1273" s="101"/>
      <c r="AR1273" s="100"/>
      <c r="AS1273" s="100"/>
      <c r="AT1273" s="100"/>
      <c r="AU1273" s="100"/>
      <c r="AV1273" s="100"/>
      <c r="AW1273" s="100"/>
      <c r="AX1273" s="100"/>
      <c r="AY1273" s="100"/>
      <c r="AZ1273" s="100"/>
      <c r="BA1273" s="100"/>
      <c r="BB1273" s="100"/>
      <c r="BC1273" s="100"/>
    </row>
    <row r="1274" spans="17:55" x14ac:dyDescent="0.35">
      <c r="Q1274" s="100"/>
      <c r="R1274" s="100"/>
      <c r="S1274" s="100"/>
      <c r="T1274" s="100"/>
      <c r="U1274" s="100"/>
      <c r="V1274" s="100"/>
      <c r="W1274" s="100"/>
      <c r="X1274" s="100"/>
      <c r="Y1274" s="100"/>
      <c r="Z1274" s="100"/>
      <c r="AA1274" s="100"/>
      <c r="AB1274" s="100"/>
      <c r="AC1274" s="100"/>
      <c r="AD1274" s="100"/>
      <c r="AE1274" s="100"/>
      <c r="AF1274" s="101"/>
      <c r="AG1274" s="101"/>
      <c r="AH1274" s="101"/>
      <c r="AI1274" s="101"/>
      <c r="AJ1274" s="101"/>
      <c r="AK1274" s="101"/>
      <c r="AL1274" s="101"/>
      <c r="AM1274" s="101"/>
      <c r="AN1274" s="101"/>
      <c r="AO1274" s="101"/>
      <c r="AP1274" s="101"/>
      <c r="AQ1274" s="101"/>
      <c r="AR1274" s="100"/>
      <c r="AS1274" s="100"/>
      <c r="AT1274" s="100"/>
      <c r="AU1274" s="100"/>
      <c r="AV1274" s="100"/>
      <c r="AW1274" s="100"/>
      <c r="AX1274" s="100"/>
      <c r="AY1274" s="100"/>
      <c r="AZ1274" s="100"/>
      <c r="BA1274" s="100"/>
      <c r="BB1274" s="100"/>
      <c r="BC1274" s="100"/>
    </row>
    <row r="1275" spans="17:55" x14ac:dyDescent="0.35">
      <c r="Q1275" s="100"/>
      <c r="R1275" s="100"/>
      <c r="S1275" s="100"/>
      <c r="T1275" s="100"/>
      <c r="U1275" s="100"/>
      <c r="V1275" s="100"/>
      <c r="W1275" s="100"/>
      <c r="X1275" s="100"/>
      <c r="Y1275" s="100"/>
      <c r="Z1275" s="100"/>
      <c r="AA1275" s="100"/>
      <c r="AB1275" s="100"/>
      <c r="AC1275" s="100"/>
      <c r="AD1275" s="100"/>
      <c r="AE1275" s="100"/>
      <c r="AF1275" s="101"/>
      <c r="AG1275" s="101"/>
      <c r="AH1275" s="101"/>
      <c r="AI1275" s="101"/>
      <c r="AJ1275" s="101"/>
      <c r="AK1275" s="101"/>
      <c r="AL1275" s="101"/>
      <c r="AM1275" s="101"/>
      <c r="AN1275" s="101"/>
      <c r="AO1275" s="101"/>
      <c r="AP1275" s="101"/>
      <c r="AQ1275" s="101"/>
      <c r="AR1275" s="100"/>
      <c r="AS1275" s="100"/>
      <c r="AT1275" s="100"/>
      <c r="AU1275" s="100"/>
      <c r="AV1275" s="100"/>
      <c r="AW1275" s="100"/>
      <c r="AX1275" s="100"/>
      <c r="AY1275" s="100"/>
      <c r="AZ1275" s="100"/>
      <c r="BA1275" s="100"/>
      <c r="BB1275" s="100"/>
      <c r="BC1275" s="100"/>
    </row>
    <row r="1276" spans="17:55" x14ac:dyDescent="0.35">
      <c r="Q1276" s="100"/>
      <c r="R1276" s="100"/>
      <c r="S1276" s="100"/>
      <c r="T1276" s="100"/>
      <c r="U1276" s="100"/>
      <c r="V1276" s="100"/>
      <c r="W1276" s="100"/>
      <c r="X1276" s="100"/>
      <c r="Y1276" s="100"/>
      <c r="Z1276" s="100"/>
      <c r="AA1276" s="100"/>
      <c r="AB1276" s="100"/>
      <c r="AC1276" s="100"/>
      <c r="AD1276" s="100"/>
      <c r="AE1276" s="100"/>
      <c r="AF1276" s="101"/>
      <c r="AG1276" s="101"/>
      <c r="AH1276" s="101"/>
      <c r="AI1276" s="101"/>
      <c r="AJ1276" s="101"/>
      <c r="AK1276" s="101"/>
      <c r="AL1276" s="101"/>
      <c r="AM1276" s="101"/>
      <c r="AN1276" s="101"/>
      <c r="AO1276" s="101"/>
      <c r="AP1276" s="101"/>
      <c r="AQ1276" s="101"/>
      <c r="AR1276" s="100"/>
      <c r="AS1276" s="100"/>
      <c r="AT1276" s="100"/>
      <c r="AU1276" s="100"/>
      <c r="AV1276" s="100"/>
      <c r="AW1276" s="100"/>
      <c r="AX1276" s="100"/>
      <c r="AY1276" s="100"/>
      <c r="AZ1276" s="100"/>
      <c r="BA1276" s="100"/>
      <c r="BB1276" s="100"/>
      <c r="BC1276" s="100"/>
    </row>
    <row r="1277" spans="17:55" x14ac:dyDescent="0.35">
      <c r="Q1277" s="100"/>
      <c r="R1277" s="100"/>
      <c r="S1277" s="100"/>
      <c r="T1277" s="100"/>
      <c r="U1277" s="100"/>
      <c r="V1277" s="100"/>
      <c r="W1277" s="100"/>
      <c r="X1277" s="100"/>
      <c r="Y1277" s="100"/>
      <c r="Z1277" s="100"/>
      <c r="AA1277" s="100"/>
      <c r="AB1277" s="100"/>
      <c r="AC1277" s="100"/>
      <c r="AD1277" s="100"/>
      <c r="AE1277" s="100"/>
      <c r="AF1277" s="101"/>
      <c r="AG1277" s="101"/>
      <c r="AH1277" s="101"/>
      <c r="AI1277" s="101"/>
      <c r="AJ1277" s="101"/>
      <c r="AK1277" s="101"/>
      <c r="AL1277" s="101"/>
      <c r="AM1277" s="101"/>
      <c r="AN1277" s="101"/>
      <c r="AO1277" s="101"/>
      <c r="AP1277" s="101"/>
      <c r="AQ1277" s="101"/>
      <c r="AR1277" s="100"/>
      <c r="AS1277" s="100"/>
      <c r="AT1277" s="100"/>
      <c r="AU1277" s="100"/>
      <c r="AV1277" s="100"/>
      <c r="AW1277" s="100"/>
      <c r="AX1277" s="100"/>
      <c r="AY1277" s="100"/>
      <c r="AZ1277" s="100"/>
      <c r="BA1277" s="100"/>
      <c r="BB1277" s="100"/>
      <c r="BC1277" s="100"/>
    </row>
    <row r="1278" spans="17:55" x14ac:dyDescent="0.35">
      <c r="Q1278" s="100"/>
      <c r="R1278" s="100"/>
      <c r="S1278" s="100"/>
      <c r="T1278" s="100"/>
      <c r="U1278" s="100"/>
      <c r="V1278" s="100"/>
      <c r="W1278" s="100"/>
      <c r="X1278" s="100"/>
      <c r="Y1278" s="100"/>
      <c r="Z1278" s="100"/>
      <c r="AA1278" s="100"/>
      <c r="AB1278" s="100"/>
      <c r="AC1278" s="100"/>
      <c r="AD1278" s="100"/>
      <c r="AE1278" s="100"/>
      <c r="AF1278" s="101"/>
      <c r="AG1278" s="101"/>
      <c r="AH1278" s="101"/>
      <c r="AI1278" s="101"/>
      <c r="AJ1278" s="101"/>
      <c r="AK1278" s="101"/>
      <c r="AL1278" s="101"/>
      <c r="AM1278" s="101"/>
      <c r="AN1278" s="101"/>
      <c r="AO1278" s="101"/>
      <c r="AP1278" s="101"/>
      <c r="AQ1278" s="101"/>
      <c r="AR1278" s="100"/>
      <c r="AS1278" s="100"/>
      <c r="AT1278" s="100"/>
      <c r="AU1278" s="100"/>
      <c r="AV1278" s="100"/>
      <c r="AW1278" s="100"/>
      <c r="AX1278" s="100"/>
      <c r="AY1278" s="100"/>
      <c r="AZ1278" s="100"/>
      <c r="BA1278" s="100"/>
      <c r="BB1278" s="100"/>
      <c r="BC1278" s="100"/>
    </row>
    <row r="1279" spans="17:55" x14ac:dyDescent="0.35">
      <c r="Q1279" s="100"/>
      <c r="R1279" s="100"/>
      <c r="S1279" s="100"/>
      <c r="T1279" s="100"/>
      <c r="U1279" s="100"/>
      <c r="V1279" s="100"/>
      <c r="W1279" s="100"/>
      <c r="X1279" s="100"/>
      <c r="Y1279" s="100"/>
      <c r="Z1279" s="100"/>
      <c r="AA1279" s="100"/>
      <c r="AB1279" s="100"/>
      <c r="AC1279" s="100"/>
      <c r="AD1279" s="100"/>
      <c r="AE1279" s="100"/>
      <c r="AF1279" s="101"/>
      <c r="AG1279" s="101"/>
      <c r="AH1279" s="101"/>
      <c r="AI1279" s="101"/>
      <c r="AJ1279" s="101"/>
      <c r="AK1279" s="101"/>
      <c r="AL1279" s="101"/>
      <c r="AM1279" s="101"/>
      <c r="AN1279" s="101"/>
      <c r="AO1279" s="101"/>
      <c r="AP1279" s="101"/>
      <c r="AQ1279" s="101"/>
      <c r="AR1279" s="100"/>
      <c r="AS1279" s="100"/>
      <c r="AT1279" s="100"/>
      <c r="AU1279" s="100"/>
      <c r="AV1279" s="100"/>
      <c r="AW1279" s="100"/>
      <c r="AX1279" s="100"/>
      <c r="AY1279" s="100"/>
      <c r="AZ1279" s="100"/>
      <c r="BA1279" s="100"/>
      <c r="BB1279" s="100"/>
      <c r="BC1279" s="100"/>
    </row>
    <row r="1280" spans="17:55" x14ac:dyDescent="0.35">
      <c r="Q1280" s="100"/>
      <c r="R1280" s="100"/>
      <c r="S1280" s="100"/>
      <c r="T1280" s="100"/>
      <c r="U1280" s="100"/>
      <c r="V1280" s="100"/>
      <c r="W1280" s="100"/>
      <c r="X1280" s="100"/>
      <c r="Y1280" s="100"/>
      <c r="Z1280" s="100"/>
      <c r="AA1280" s="100"/>
      <c r="AB1280" s="100"/>
      <c r="AC1280" s="100"/>
      <c r="AD1280" s="100"/>
      <c r="AE1280" s="100"/>
      <c r="AF1280" s="101"/>
      <c r="AG1280" s="101"/>
      <c r="AH1280" s="101"/>
      <c r="AI1280" s="101"/>
      <c r="AJ1280" s="101"/>
      <c r="AK1280" s="101"/>
      <c r="AL1280" s="101"/>
      <c r="AM1280" s="101"/>
      <c r="AN1280" s="101"/>
      <c r="AO1280" s="101"/>
      <c r="AP1280" s="101"/>
      <c r="AQ1280" s="101"/>
      <c r="AR1280" s="100"/>
      <c r="AS1280" s="100"/>
      <c r="AT1280" s="100"/>
      <c r="AU1280" s="100"/>
      <c r="AV1280" s="100"/>
      <c r="AW1280" s="100"/>
      <c r="AX1280" s="100"/>
      <c r="AY1280" s="100"/>
      <c r="AZ1280" s="100"/>
      <c r="BA1280" s="100"/>
      <c r="BB1280" s="100"/>
      <c r="BC1280" s="100"/>
    </row>
    <row r="1281" spans="17:55" x14ac:dyDescent="0.35">
      <c r="Q1281" s="100"/>
      <c r="R1281" s="100"/>
      <c r="S1281" s="100"/>
      <c r="T1281" s="100"/>
      <c r="U1281" s="100"/>
      <c r="V1281" s="100"/>
      <c r="W1281" s="100"/>
      <c r="X1281" s="100"/>
      <c r="Y1281" s="100"/>
      <c r="Z1281" s="100"/>
      <c r="AA1281" s="100"/>
      <c r="AB1281" s="100"/>
      <c r="AC1281" s="100"/>
      <c r="AD1281" s="100"/>
      <c r="AE1281" s="100"/>
      <c r="AF1281" s="101"/>
      <c r="AG1281" s="101"/>
      <c r="AH1281" s="101"/>
      <c r="AI1281" s="101"/>
      <c r="AJ1281" s="101"/>
      <c r="AK1281" s="101"/>
      <c r="AL1281" s="101"/>
      <c r="AM1281" s="101"/>
      <c r="AN1281" s="101"/>
      <c r="AO1281" s="101"/>
      <c r="AP1281" s="101"/>
      <c r="AQ1281" s="101"/>
      <c r="AR1281" s="100"/>
      <c r="AS1281" s="100"/>
      <c r="AT1281" s="100"/>
      <c r="AU1281" s="100"/>
      <c r="AV1281" s="100"/>
      <c r="AW1281" s="100"/>
      <c r="AX1281" s="100"/>
      <c r="AY1281" s="100"/>
      <c r="AZ1281" s="100"/>
      <c r="BA1281" s="100"/>
      <c r="BB1281" s="100"/>
      <c r="BC1281" s="100"/>
    </row>
    <row r="1282" spans="17:55" x14ac:dyDescent="0.35">
      <c r="Q1282" s="100"/>
      <c r="R1282" s="100"/>
      <c r="S1282" s="100"/>
      <c r="T1282" s="100"/>
      <c r="U1282" s="100"/>
      <c r="V1282" s="100"/>
      <c r="W1282" s="100"/>
      <c r="X1282" s="100"/>
      <c r="Y1282" s="100"/>
      <c r="Z1282" s="100"/>
      <c r="AA1282" s="100"/>
      <c r="AB1282" s="100"/>
      <c r="AC1282" s="100"/>
      <c r="AD1282" s="100"/>
      <c r="AE1282" s="100"/>
      <c r="AF1282" s="101"/>
      <c r="AG1282" s="101"/>
      <c r="AH1282" s="101"/>
      <c r="AI1282" s="101"/>
      <c r="AJ1282" s="101"/>
      <c r="AK1282" s="101"/>
      <c r="AL1282" s="101"/>
      <c r="AM1282" s="101"/>
      <c r="AN1282" s="101"/>
      <c r="AO1282" s="101"/>
      <c r="AP1282" s="101"/>
      <c r="AQ1282" s="101"/>
      <c r="AR1282" s="100"/>
      <c r="AS1282" s="100"/>
      <c r="AT1282" s="100"/>
      <c r="AU1282" s="100"/>
      <c r="AV1282" s="100"/>
      <c r="AW1282" s="100"/>
      <c r="AX1282" s="100"/>
      <c r="AY1282" s="100"/>
      <c r="AZ1282" s="100"/>
      <c r="BA1282" s="100"/>
      <c r="BB1282" s="100"/>
      <c r="BC1282" s="100"/>
    </row>
    <row r="1283" spans="17:55" x14ac:dyDescent="0.35">
      <c r="Q1283" s="100"/>
      <c r="R1283" s="100"/>
      <c r="S1283" s="100"/>
      <c r="T1283" s="100"/>
      <c r="U1283" s="100"/>
      <c r="V1283" s="100"/>
      <c r="W1283" s="100"/>
      <c r="X1283" s="100"/>
      <c r="Y1283" s="100"/>
      <c r="Z1283" s="100"/>
      <c r="AA1283" s="100"/>
      <c r="AB1283" s="100"/>
      <c r="AC1283" s="100"/>
      <c r="AD1283" s="100"/>
      <c r="AE1283" s="100"/>
      <c r="AF1283" s="101"/>
      <c r="AG1283" s="101"/>
      <c r="AH1283" s="101"/>
      <c r="AI1283" s="101"/>
      <c r="AJ1283" s="101"/>
      <c r="AK1283" s="101"/>
      <c r="AL1283" s="101"/>
      <c r="AM1283" s="101"/>
      <c r="AN1283" s="101"/>
      <c r="AO1283" s="101"/>
      <c r="AP1283" s="101"/>
      <c r="AQ1283" s="101"/>
      <c r="AR1283" s="100"/>
      <c r="AS1283" s="100"/>
      <c r="AT1283" s="100"/>
      <c r="AU1283" s="100"/>
      <c r="AV1283" s="100"/>
      <c r="AW1283" s="100"/>
      <c r="AX1283" s="100"/>
      <c r="AY1283" s="100"/>
      <c r="AZ1283" s="100"/>
      <c r="BA1283" s="100"/>
      <c r="BB1283" s="100"/>
      <c r="BC1283" s="100"/>
    </row>
    <row r="1284" spans="17:55" x14ac:dyDescent="0.35">
      <c r="Q1284" s="100"/>
      <c r="R1284" s="100"/>
      <c r="S1284" s="100"/>
      <c r="T1284" s="100"/>
      <c r="U1284" s="100"/>
      <c r="V1284" s="100"/>
      <c r="W1284" s="100"/>
      <c r="X1284" s="100"/>
      <c r="Y1284" s="100"/>
      <c r="Z1284" s="100"/>
      <c r="AA1284" s="100"/>
      <c r="AB1284" s="100"/>
      <c r="AC1284" s="100"/>
      <c r="AD1284" s="100"/>
      <c r="AE1284" s="100"/>
      <c r="AF1284" s="101"/>
      <c r="AG1284" s="101"/>
      <c r="AH1284" s="101"/>
      <c r="AI1284" s="101"/>
      <c r="AJ1284" s="101"/>
      <c r="AK1284" s="101"/>
      <c r="AL1284" s="101"/>
      <c r="AM1284" s="101"/>
      <c r="AN1284" s="101"/>
      <c r="AO1284" s="101"/>
      <c r="AP1284" s="101"/>
      <c r="AQ1284" s="101"/>
      <c r="AR1284" s="100"/>
      <c r="AS1284" s="100"/>
      <c r="AT1284" s="100"/>
      <c r="AU1284" s="100"/>
      <c r="AV1284" s="100"/>
      <c r="AW1284" s="100"/>
      <c r="AX1284" s="100"/>
      <c r="AY1284" s="100"/>
      <c r="AZ1284" s="100"/>
      <c r="BA1284" s="100"/>
      <c r="BB1284" s="100"/>
      <c r="BC1284" s="100"/>
    </row>
    <row r="1285" spans="17:55" x14ac:dyDescent="0.35">
      <c r="Q1285" s="100"/>
      <c r="R1285" s="100"/>
      <c r="S1285" s="100"/>
      <c r="T1285" s="100"/>
      <c r="U1285" s="100"/>
      <c r="V1285" s="100"/>
      <c r="W1285" s="100"/>
      <c r="X1285" s="100"/>
      <c r="Y1285" s="100"/>
      <c r="Z1285" s="100"/>
      <c r="AA1285" s="100"/>
      <c r="AB1285" s="100"/>
      <c r="AC1285" s="100"/>
      <c r="AD1285" s="100"/>
      <c r="AE1285" s="100"/>
      <c r="AF1285" s="101"/>
      <c r="AG1285" s="101"/>
      <c r="AH1285" s="101"/>
      <c r="AI1285" s="101"/>
      <c r="AJ1285" s="101"/>
      <c r="AK1285" s="101"/>
      <c r="AL1285" s="101"/>
      <c r="AM1285" s="101"/>
      <c r="AN1285" s="101"/>
      <c r="AO1285" s="101"/>
      <c r="AP1285" s="101"/>
      <c r="AQ1285" s="101"/>
      <c r="AR1285" s="100"/>
      <c r="AS1285" s="100"/>
      <c r="AT1285" s="100"/>
      <c r="AU1285" s="100"/>
      <c r="AV1285" s="100"/>
      <c r="AW1285" s="100"/>
      <c r="AX1285" s="100"/>
      <c r="AY1285" s="100"/>
      <c r="AZ1285" s="100"/>
      <c r="BA1285" s="100"/>
      <c r="BB1285" s="100"/>
      <c r="BC1285" s="100"/>
    </row>
    <row r="1286" spans="17:55" x14ac:dyDescent="0.35">
      <c r="Q1286" s="100"/>
      <c r="R1286" s="100"/>
      <c r="S1286" s="100"/>
      <c r="T1286" s="100"/>
      <c r="U1286" s="100"/>
      <c r="V1286" s="100"/>
      <c r="W1286" s="100"/>
      <c r="X1286" s="100"/>
      <c r="Y1286" s="100"/>
      <c r="Z1286" s="100"/>
      <c r="AA1286" s="100"/>
      <c r="AB1286" s="100"/>
      <c r="AC1286" s="100"/>
      <c r="AD1286" s="100"/>
      <c r="AE1286" s="100"/>
      <c r="AF1286" s="101"/>
      <c r="AG1286" s="101"/>
      <c r="AH1286" s="101"/>
      <c r="AI1286" s="101"/>
      <c r="AJ1286" s="101"/>
      <c r="AK1286" s="101"/>
      <c r="AL1286" s="101"/>
      <c r="AM1286" s="101"/>
      <c r="AN1286" s="101"/>
      <c r="AO1286" s="101"/>
      <c r="AP1286" s="101"/>
      <c r="AQ1286" s="101"/>
      <c r="AR1286" s="100"/>
      <c r="AS1286" s="100"/>
      <c r="AT1286" s="100"/>
      <c r="AU1286" s="100"/>
      <c r="AV1286" s="100"/>
      <c r="AW1286" s="100"/>
      <c r="AX1286" s="100"/>
      <c r="AY1286" s="100"/>
      <c r="AZ1286" s="100"/>
      <c r="BA1286" s="100"/>
      <c r="BB1286" s="100"/>
      <c r="BC1286" s="100"/>
    </row>
    <row r="1287" spans="17:55" x14ac:dyDescent="0.35">
      <c r="Q1287" s="100"/>
      <c r="R1287" s="100"/>
      <c r="S1287" s="100"/>
      <c r="T1287" s="100"/>
      <c r="U1287" s="100"/>
      <c r="V1287" s="100"/>
      <c r="W1287" s="100"/>
      <c r="X1287" s="100"/>
      <c r="Y1287" s="100"/>
      <c r="Z1287" s="100"/>
      <c r="AA1287" s="100"/>
      <c r="AB1287" s="100"/>
      <c r="AC1287" s="100"/>
      <c r="AD1287" s="100"/>
      <c r="AE1287" s="100"/>
      <c r="AF1287" s="101"/>
      <c r="AG1287" s="101"/>
      <c r="AH1287" s="101"/>
      <c r="AI1287" s="101"/>
      <c r="AJ1287" s="101"/>
      <c r="AK1287" s="101"/>
      <c r="AL1287" s="101"/>
      <c r="AM1287" s="101"/>
      <c r="AN1287" s="101"/>
      <c r="AO1287" s="101"/>
      <c r="AP1287" s="101"/>
      <c r="AQ1287" s="101"/>
      <c r="AR1287" s="100"/>
      <c r="AS1287" s="100"/>
      <c r="AT1287" s="100"/>
      <c r="AU1287" s="100"/>
      <c r="AV1287" s="100"/>
      <c r="AW1287" s="100"/>
      <c r="AX1287" s="100"/>
      <c r="AY1287" s="100"/>
      <c r="AZ1287" s="100"/>
      <c r="BA1287" s="100"/>
      <c r="BB1287" s="100"/>
      <c r="BC1287" s="100"/>
    </row>
    <row r="1288" spans="17:55" x14ac:dyDescent="0.35">
      <c r="Q1288" s="100"/>
      <c r="R1288" s="100"/>
      <c r="S1288" s="100"/>
      <c r="T1288" s="100"/>
      <c r="U1288" s="100"/>
      <c r="V1288" s="100"/>
      <c r="W1288" s="100"/>
      <c r="X1288" s="100"/>
      <c r="Y1288" s="100"/>
      <c r="Z1288" s="100"/>
      <c r="AA1288" s="100"/>
      <c r="AB1288" s="100"/>
      <c r="AC1288" s="100"/>
      <c r="AD1288" s="100"/>
      <c r="AE1288" s="100"/>
      <c r="AF1288" s="101"/>
      <c r="AG1288" s="101"/>
      <c r="AH1288" s="101"/>
      <c r="AI1288" s="101"/>
      <c r="AJ1288" s="101"/>
      <c r="AK1288" s="101"/>
      <c r="AL1288" s="101"/>
      <c r="AM1288" s="101"/>
      <c r="AN1288" s="101"/>
      <c r="AO1288" s="101"/>
      <c r="AP1288" s="101"/>
      <c r="AQ1288" s="101"/>
      <c r="AR1288" s="100"/>
      <c r="AS1288" s="100"/>
      <c r="AT1288" s="100"/>
      <c r="AU1288" s="100"/>
      <c r="AV1288" s="100"/>
      <c r="AW1288" s="100"/>
      <c r="AX1288" s="100"/>
      <c r="AY1288" s="100"/>
      <c r="AZ1288" s="100"/>
      <c r="BA1288" s="100"/>
      <c r="BB1288" s="100"/>
      <c r="BC1288" s="100"/>
    </row>
    <row r="1289" spans="17:55" x14ac:dyDescent="0.35">
      <c r="Q1289" s="100"/>
      <c r="R1289" s="100"/>
      <c r="S1289" s="100"/>
      <c r="T1289" s="100"/>
      <c r="U1289" s="100"/>
      <c r="V1289" s="100"/>
      <c r="W1289" s="100"/>
      <c r="X1289" s="100"/>
      <c r="Y1289" s="100"/>
      <c r="Z1289" s="100"/>
      <c r="AA1289" s="100"/>
      <c r="AB1289" s="100"/>
      <c r="AC1289" s="100"/>
      <c r="AD1289" s="100"/>
      <c r="AE1289" s="100"/>
      <c r="AF1289" s="101"/>
      <c r="AG1289" s="101"/>
      <c r="AH1289" s="101"/>
      <c r="AI1289" s="101"/>
      <c r="AJ1289" s="101"/>
      <c r="AK1289" s="101"/>
      <c r="AL1289" s="101"/>
      <c r="AM1289" s="101"/>
      <c r="AN1289" s="101"/>
      <c r="AO1289" s="101"/>
      <c r="AP1289" s="101"/>
      <c r="AQ1289" s="101"/>
      <c r="AR1289" s="100"/>
      <c r="AS1289" s="100"/>
      <c r="AT1289" s="100"/>
      <c r="AU1289" s="100"/>
      <c r="AV1289" s="100"/>
      <c r="AW1289" s="100"/>
      <c r="AX1289" s="100"/>
      <c r="AY1289" s="100"/>
      <c r="AZ1289" s="100"/>
      <c r="BA1289" s="100"/>
      <c r="BB1289" s="100"/>
      <c r="BC1289" s="100"/>
    </row>
    <row r="1290" spans="17:55" x14ac:dyDescent="0.35">
      <c r="Q1290" s="100"/>
      <c r="R1290" s="100"/>
      <c r="S1290" s="100"/>
      <c r="T1290" s="100"/>
      <c r="U1290" s="100"/>
      <c r="V1290" s="100"/>
      <c r="W1290" s="100"/>
      <c r="X1290" s="100"/>
      <c r="Y1290" s="100"/>
      <c r="Z1290" s="100"/>
      <c r="AA1290" s="100"/>
      <c r="AB1290" s="100"/>
      <c r="AC1290" s="100"/>
      <c r="AD1290" s="100"/>
      <c r="AE1290" s="100"/>
      <c r="AF1290" s="101"/>
      <c r="AG1290" s="101"/>
      <c r="AH1290" s="101"/>
      <c r="AI1290" s="101"/>
      <c r="AJ1290" s="101"/>
      <c r="AK1290" s="101"/>
      <c r="AL1290" s="101"/>
      <c r="AM1290" s="101"/>
      <c r="AN1290" s="101"/>
      <c r="AO1290" s="101"/>
      <c r="AP1290" s="101"/>
      <c r="AQ1290" s="101"/>
      <c r="AR1290" s="100"/>
      <c r="AS1290" s="100"/>
      <c r="AT1290" s="100"/>
      <c r="AU1290" s="100"/>
      <c r="AV1290" s="100"/>
      <c r="AW1290" s="100"/>
      <c r="AX1290" s="100"/>
      <c r="AY1290" s="100"/>
      <c r="AZ1290" s="100"/>
      <c r="BA1290" s="100"/>
      <c r="BB1290" s="100"/>
      <c r="BC1290" s="100"/>
    </row>
    <row r="1291" spans="17:55" x14ac:dyDescent="0.35">
      <c r="Q1291" s="100"/>
      <c r="R1291" s="100"/>
      <c r="S1291" s="100"/>
      <c r="T1291" s="100"/>
      <c r="U1291" s="100"/>
      <c r="V1291" s="100"/>
      <c r="W1291" s="100"/>
      <c r="X1291" s="100"/>
      <c r="Y1291" s="100"/>
      <c r="Z1291" s="100"/>
      <c r="AA1291" s="100"/>
      <c r="AB1291" s="100"/>
      <c r="AC1291" s="100"/>
      <c r="AD1291" s="100"/>
      <c r="AE1291" s="100"/>
      <c r="AF1291" s="101"/>
      <c r="AG1291" s="101"/>
      <c r="AH1291" s="101"/>
      <c r="AI1291" s="101"/>
      <c r="AJ1291" s="101"/>
      <c r="AK1291" s="101"/>
      <c r="AL1291" s="101"/>
      <c r="AM1291" s="101"/>
      <c r="AN1291" s="101"/>
      <c r="AO1291" s="101"/>
      <c r="AP1291" s="101"/>
      <c r="AQ1291" s="101"/>
      <c r="AR1291" s="100"/>
      <c r="AS1291" s="100"/>
      <c r="AT1291" s="100"/>
      <c r="AU1291" s="100"/>
      <c r="AV1291" s="100"/>
      <c r="AW1291" s="100"/>
      <c r="AX1291" s="100"/>
      <c r="AY1291" s="100"/>
      <c r="AZ1291" s="100"/>
      <c r="BA1291" s="100"/>
      <c r="BB1291" s="100"/>
      <c r="BC1291" s="100"/>
    </row>
    <row r="1292" spans="17:55" x14ac:dyDescent="0.35">
      <c r="Q1292" s="100"/>
      <c r="R1292" s="100"/>
      <c r="S1292" s="100"/>
      <c r="T1292" s="100"/>
      <c r="U1292" s="100"/>
      <c r="V1292" s="100"/>
      <c r="W1292" s="100"/>
      <c r="X1292" s="100"/>
      <c r="Y1292" s="100"/>
      <c r="Z1292" s="100"/>
      <c r="AA1292" s="100"/>
      <c r="AB1292" s="100"/>
      <c r="AC1292" s="100"/>
      <c r="AD1292" s="100"/>
      <c r="AE1292" s="100"/>
      <c r="AF1292" s="101"/>
      <c r="AG1292" s="101"/>
      <c r="AH1292" s="101"/>
      <c r="AI1292" s="101"/>
      <c r="AJ1292" s="101"/>
      <c r="AK1292" s="101"/>
      <c r="AL1292" s="101"/>
      <c r="AM1292" s="101"/>
      <c r="AN1292" s="101"/>
      <c r="AO1292" s="101"/>
      <c r="AP1292" s="101"/>
      <c r="AQ1292" s="101"/>
      <c r="AR1292" s="100"/>
      <c r="AS1292" s="100"/>
      <c r="AT1292" s="100"/>
      <c r="AU1292" s="100"/>
      <c r="AV1292" s="100"/>
      <c r="AW1292" s="100"/>
      <c r="AX1292" s="100"/>
      <c r="AY1292" s="100"/>
      <c r="AZ1292" s="100"/>
      <c r="BA1292" s="100"/>
      <c r="BB1292" s="100"/>
      <c r="BC1292" s="100"/>
    </row>
    <row r="1293" spans="17:55" x14ac:dyDescent="0.35">
      <c r="Q1293" s="100"/>
      <c r="R1293" s="100"/>
      <c r="S1293" s="100"/>
      <c r="T1293" s="100"/>
      <c r="U1293" s="100"/>
      <c r="V1293" s="100"/>
      <c r="W1293" s="100"/>
      <c r="X1293" s="100"/>
      <c r="Y1293" s="100"/>
      <c r="Z1293" s="100"/>
      <c r="AA1293" s="100"/>
      <c r="AB1293" s="100"/>
      <c r="AC1293" s="100"/>
      <c r="AD1293" s="100"/>
      <c r="AE1293" s="100"/>
      <c r="AF1293" s="101"/>
      <c r="AG1293" s="101"/>
      <c r="AH1293" s="101"/>
      <c r="AI1293" s="101"/>
      <c r="AJ1293" s="101"/>
      <c r="AK1293" s="101"/>
      <c r="AL1293" s="101"/>
      <c r="AM1293" s="101"/>
      <c r="AN1293" s="101"/>
      <c r="AO1293" s="101"/>
      <c r="AP1293" s="101"/>
      <c r="AQ1293" s="101"/>
      <c r="AR1293" s="100"/>
      <c r="AS1293" s="100"/>
      <c r="AT1293" s="100"/>
      <c r="AU1293" s="100"/>
      <c r="AV1293" s="100"/>
      <c r="AW1293" s="100"/>
      <c r="AX1293" s="100"/>
      <c r="AY1293" s="100"/>
      <c r="AZ1293" s="100"/>
      <c r="BA1293" s="100"/>
      <c r="BB1293" s="100"/>
      <c r="BC1293" s="100"/>
    </row>
    <row r="1294" spans="17:55" x14ac:dyDescent="0.35">
      <c r="Q1294" s="100"/>
      <c r="R1294" s="100"/>
      <c r="S1294" s="100"/>
      <c r="T1294" s="100"/>
      <c r="U1294" s="100"/>
      <c r="V1294" s="100"/>
      <c r="W1294" s="100"/>
      <c r="X1294" s="100"/>
      <c r="Y1294" s="100"/>
      <c r="Z1294" s="100"/>
      <c r="AA1294" s="100"/>
      <c r="AB1294" s="100"/>
      <c r="AC1294" s="100"/>
      <c r="AD1294" s="100"/>
      <c r="AE1294" s="100"/>
      <c r="AF1294" s="101"/>
      <c r="AG1294" s="101"/>
      <c r="AH1294" s="101"/>
      <c r="AI1294" s="101"/>
      <c r="AJ1294" s="101"/>
      <c r="AK1294" s="101"/>
      <c r="AL1294" s="101"/>
      <c r="AM1294" s="101"/>
      <c r="AN1294" s="101"/>
      <c r="AO1294" s="101"/>
      <c r="AP1294" s="101"/>
      <c r="AQ1294" s="101"/>
      <c r="AR1294" s="100"/>
      <c r="AS1294" s="100"/>
      <c r="AT1294" s="100"/>
      <c r="AU1294" s="100"/>
      <c r="AV1294" s="100"/>
      <c r="AW1294" s="100"/>
      <c r="AX1294" s="100"/>
      <c r="AY1294" s="100"/>
      <c r="AZ1294" s="100"/>
      <c r="BA1294" s="100"/>
      <c r="BB1294" s="100"/>
      <c r="BC1294" s="100"/>
    </row>
    <row r="1295" spans="17:55" x14ac:dyDescent="0.35">
      <c r="Q1295" s="100"/>
      <c r="R1295" s="100"/>
      <c r="S1295" s="100"/>
      <c r="T1295" s="100"/>
      <c r="U1295" s="100"/>
      <c r="V1295" s="100"/>
      <c r="W1295" s="100"/>
      <c r="X1295" s="100"/>
      <c r="Y1295" s="100"/>
      <c r="Z1295" s="100"/>
      <c r="AA1295" s="100"/>
      <c r="AB1295" s="100"/>
      <c r="AC1295" s="100"/>
      <c r="AD1295" s="100"/>
      <c r="AE1295" s="100"/>
      <c r="AF1295" s="101"/>
      <c r="AG1295" s="101"/>
      <c r="AH1295" s="101"/>
      <c r="AI1295" s="101"/>
      <c r="AJ1295" s="101"/>
      <c r="AK1295" s="101"/>
      <c r="AL1295" s="101"/>
      <c r="AM1295" s="101"/>
      <c r="AN1295" s="101"/>
      <c r="AO1295" s="101"/>
      <c r="AP1295" s="101"/>
      <c r="AQ1295" s="101"/>
      <c r="AR1295" s="100"/>
      <c r="AS1295" s="100"/>
      <c r="AT1295" s="100"/>
      <c r="AU1295" s="100"/>
      <c r="AV1295" s="100"/>
      <c r="AW1295" s="100"/>
      <c r="AX1295" s="100"/>
      <c r="AY1295" s="100"/>
      <c r="AZ1295" s="100"/>
      <c r="BA1295" s="100"/>
      <c r="BB1295" s="100"/>
      <c r="BC1295" s="100"/>
    </row>
    <row r="1296" spans="17:55" x14ac:dyDescent="0.35">
      <c r="Q1296" s="100"/>
      <c r="R1296" s="100"/>
      <c r="S1296" s="100"/>
      <c r="T1296" s="100"/>
      <c r="U1296" s="100"/>
      <c r="V1296" s="100"/>
      <c r="W1296" s="100"/>
      <c r="X1296" s="100"/>
      <c r="Y1296" s="100"/>
      <c r="Z1296" s="100"/>
      <c r="AA1296" s="100"/>
      <c r="AB1296" s="100"/>
      <c r="AC1296" s="100"/>
      <c r="AD1296" s="100"/>
      <c r="AE1296" s="100"/>
      <c r="AF1296" s="101"/>
      <c r="AG1296" s="101"/>
      <c r="AH1296" s="101"/>
      <c r="AI1296" s="101"/>
      <c r="AJ1296" s="101"/>
      <c r="AK1296" s="101"/>
      <c r="AL1296" s="101"/>
      <c r="AM1296" s="101"/>
      <c r="AN1296" s="101"/>
      <c r="AO1296" s="101"/>
      <c r="AP1296" s="101"/>
      <c r="AQ1296" s="101"/>
      <c r="AR1296" s="100"/>
      <c r="AS1296" s="100"/>
      <c r="AT1296" s="100"/>
      <c r="AU1296" s="100"/>
      <c r="AV1296" s="100"/>
      <c r="AW1296" s="100"/>
      <c r="AX1296" s="100"/>
      <c r="AY1296" s="100"/>
      <c r="AZ1296" s="100"/>
      <c r="BA1296" s="100"/>
      <c r="BB1296" s="100"/>
      <c r="BC1296" s="100"/>
    </row>
    <row r="1297" spans="17:55" x14ac:dyDescent="0.35">
      <c r="Q1297" s="100"/>
      <c r="R1297" s="100"/>
      <c r="S1297" s="100"/>
      <c r="T1297" s="100"/>
      <c r="U1297" s="100"/>
      <c r="V1297" s="100"/>
      <c r="W1297" s="100"/>
      <c r="X1297" s="100"/>
      <c r="Y1297" s="100"/>
      <c r="Z1297" s="100"/>
      <c r="AA1297" s="100"/>
      <c r="AB1297" s="100"/>
      <c r="AC1297" s="100"/>
      <c r="AD1297" s="100"/>
      <c r="AE1297" s="100"/>
      <c r="AF1297" s="101"/>
      <c r="AG1297" s="101"/>
      <c r="AH1297" s="101"/>
      <c r="AI1297" s="101"/>
      <c r="AJ1297" s="101"/>
      <c r="AK1297" s="101"/>
      <c r="AL1297" s="101"/>
      <c r="AM1297" s="101"/>
      <c r="AN1297" s="101"/>
      <c r="AO1297" s="101"/>
      <c r="AP1297" s="101"/>
      <c r="AQ1297" s="101"/>
      <c r="AR1297" s="100"/>
      <c r="AS1297" s="100"/>
      <c r="AT1297" s="100"/>
      <c r="AU1297" s="100"/>
      <c r="AV1297" s="100"/>
      <c r="AW1297" s="100"/>
      <c r="AX1297" s="100"/>
      <c r="AY1297" s="100"/>
      <c r="AZ1297" s="100"/>
      <c r="BA1297" s="100"/>
      <c r="BB1297" s="100"/>
      <c r="BC1297" s="100"/>
    </row>
    <row r="1298" spans="17:55" x14ac:dyDescent="0.35">
      <c r="Q1298" s="100"/>
      <c r="R1298" s="100"/>
      <c r="S1298" s="100"/>
      <c r="T1298" s="100"/>
      <c r="U1298" s="100"/>
      <c r="V1298" s="100"/>
      <c r="W1298" s="100"/>
      <c r="X1298" s="100"/>
      <c r="Y1298" s="100"/>
      <c r="Z1298" s="100"/>
      <c r="AA1298" s="100"/>
      <c r="AB1298" s="100"/>
      <c r="AC1298" s="100"/>
      <c r="AD1298" s="100"/>
      <c r="AE1298" s="100"/>
      <c r="AF1298" s="101"/>
      <c r="AG1298" s="101"/>
      <c r="AH1298" s="101"/>
      <c r="AI1298" s="101"/>
      <c r="AJ1298" s="101"/>
      <c r="AK1298" s="101"/>
      <c r="AL1298" s="101"/>
      <c r="AM1298" s="101"/>
      <c r="AN1298" s="101"/>
      <c r="AO1298" s="101"/>
      <c r="AP1298" s="101"/>
      <c r="AQ1298" s="101"/>
      <c r="AR1298" s="100"/>
      <c r="AS1298" s="100"/>
      <c r="AT1298" s="100"/>
      <c r="AU1298" s="100"/>
      <c r="AV1298" s="100"/>
      <c r="AW1298" s="100"/>
      <c r="AX1298" s="100"/>
      <c r="AY1298" s="100"/>
      <c r="AZ1298" s="100"/>
      <c r="BA1298" s="100"/>
      <c r="BB1298" s="100"/>
      <c r="BC1298" s="100"/>
    </row>
    <row r="1299" spans="17:55" x14ac:dyDescent="0.35">
      <c r="Q1299" s="100"/>
      <c r="R1299" s="100"/>
      <c r="S1299" s="100"/>
      <c r="T1299" s="100"/>
      <c r="U1299" s="100"/>
      <c r="V1299" s="100"/>
      <c r="W1299" s="100"/>
      <c r="X1299" s="100"/>
      <c r="Y1299" s="100"/>
      <c r="Z1299" s="100"/>
      <c r="AA1299" s="100"/>
      <c r="AB1299" s="100"/>
      <c r="AC1299" s="100"/>
      <c r="AD1299" s="100"/>
      <c r="AE1299" s="100"/>
      <c r="AF1299" s="101"/>
      <c r="AG1299" s="101"/>
      <c r="AH1299" s="101"/>
      <c r="AI1299" s="101"/>
      <c r="AJ1299" s="101"/>
      <c r="AK1299" s="101"/>
      <c r="AL1299" s="101"/>
      <c r="AM1299" s="101"/>
      <c r="AN1299" s="101"/>
      <c r="AO1299" s="101"/>
      <c r="AP1299" s="101"/>
      <c r="AQ1299" s="101"/>
      <c r="AR1299" s="100"/>
      <c r="AS1299" s="100"/>
      <c r="AT1299" s="100"/>
      <c r="AU1299" s="100"/>
      <c r="AV1299" s="100"/>
      <c r="AW1299" s="100"/>
      <c r="AX1299" s="100"/>
      <c r="AY1299" s="100"/>
      <c r="AZ1299" s="100"/>
      <c r="BA1299" s="100"/>
      <c r="BB1299" s="100"/>
      <c r="BC1299" s="100"/>
    </row>
    <row r="1300" spans="17:55" x14ac:dyDescent="0.35">
      <c r="Q1300" s="100"/>
      <c r="R1300" s="100"/>
      <c r="S1300" s="100"/>
      <c r="T1300" s="100"/>
      <c r="U1300" s="100"/>
      <c r="V1300" s="100"/>
      <c r="W1300" s="100"/>
      <c r="X1300" s="100"/>
      <c r="Y1300" s="100"/>
      <c r="Z1300" s="100"/>
      <c r="AA1300" s="100"/>
      <c r="AB1300" s="100"/>
      <c r="AC1300" s="100"/>
      <c r="AD1300" s="100"/>
      <c r="AE1300" s="100"/>
      <c r="AF1300" s="101"/>
      <c r="AG1300" s="101"/>
      <c r="AH1300" s="101"/>
      <c r="AI1300" s="101"/>
      <c r="AJ1300" s="101"/>
      <c r="AK1300" s="101"/>
      <c r="AL1300" s="101"/>
      <c r="AM1300" s="101"/>
      <c r="AN1300" s="101"/>
      <c r="AO1300" s="101"/>
      <c r="AP1300" s="101"/>
      <c r="AQ1300" s="101"/>
      <c r="AR1300" s="100"/>
      <c r="AS1300" s="100"/>
      <c r="AT1300" s="100"/>
      <c r="AU1300" s="100"/>
      <c r="AV1300" s="100"/>
      <c r="AW1300" s="100"/>
      <c r="AX1300" s="100"/>
      <c r="AY1300" s="100"/>
      <c r="AZ1300" s="100"/>
      <c r="BA1300" s="100"/>
      <c r="BB1300" s="100"/>
      <c r="BC1300" s="100"/>
    </row>
    <row r="1301" spans="17:55" x14ac:dyDescent="0.35">
      <c r="Q1301" s="100"/>
      <c r="R1301" s="100"/>
      <c r="S1301" s="100"/>
      <c r="T1301" s="100"/>
      <c r="U1301" s="100"/>
      <c r="V1301" s="100"/>
      <c r="W1301" s="100"/>
      <c r="X1301" s="100"/>
      <c r="Y1301" s="100"/>
      <c r="Z1301" s="100"/>
      <c r="AA1301" s="100"/>
      <c r="AB1301" s="100"/>
      <c r="AC1301" s="100"/>
      <c r="AD1301" s="100"/>
      <c r="AE1301" s="100"/>
      <c r="AF1301" s="101"/>
      <c r="AG1301" s="101"/>
      <c r="AH1301" s="101"/>
      <c r="AI1301" s="101"/>
      <c r="AJ1301" s="101"/>
      <c r="AK1301" s="101"/>
      <c r="AL1301" s="101"/>
      <c r="AM1301" s="101"/>
      <c r="AN1301" s="101"/>
      <c r="AO1301" s="101"/>
      <c r="AP1301" s="101"/>
      <c r="AQ1301" s="101"/>
      <c r="AR1301" s="100"/>
      <c r="AS1301" s="100"/>
      <c r="AT1301" s="100"/>
      <c r="AU1301" s="100"/>
      <c r="AV1301" s="100"/>
      <c r="AW1301" s="100"/>
      <c r="AX1301" s="100"/>
      <c r="AY1301" s="100"/>
      <c r="AZ1301" s="100"/>
      <c r="BA1301" s="100"/>
      <c r="BB1301" s="100"/>
      <c r="BC1301" s="100"/>
    </row>
    <row r="1302" spans="17:55" x14ac:dyDescent="0.35">
      <c r="Q1302" s="100"/>
      <c r="R1302" s="100"/>
      <c r="S1302" s="100"/>
      <c r="T1302" s="100"/>
      <c r="U1302" s="100"/>
      <c r="V1302" s="100"/>
      <c r="W1302" s="100"/>
      <c r="X1302" s="100"/>
      <c r="Y1302" s="100"/>
      <c r="Z1302" s="100"/>
      <c r="AA1302" s="100"/>
      <c r="AB1302" s="100"/>
      <c r="AC1302" s="100"/>
      <c r="AD1302" s="100"/>
      <c r="AE1302" s="100"/>
      <c r="AF1302" s="101"/>
      <c r="AG1302" s="101"/>
      <c r="AH1302" s="101"/>
      <c r="AI1302" s="101"/>
      <c r="AJ1302" s="101"/>
      <c r="AK1302" s="101"/>
      <c r="AL1302" s="101"/>
      <c r="AM1302" s="101"/>
      <c r="AN1302" s="101"/>
      <c r="AO1302" s="101"/>
      <c r="AP1302" s="101"/>
      <c r="AQ1302" s="101"/>
      <c r="AR1302" s="100"/>
      <c r="AS1302" s="100"/>
      <c r="AT1302" s="100"/>
      <c r="AU1302" s="100"/>
      <c r="AV1302" s="100"/>
      <c r="AW1302" s="100"/>
      <c r="AX1302" s="100"/>
      <c r="AY1302" s="100"/>
      <c r="AZ1302" s="100"/>
      <c r="BA1302" s="100"/>
      <c r="BB1302" s="100"/>
      <c r="BC1302" s="100"/>
    </row>
    <row r="1303" spans="17:55" x14ac:dyDescent="0.35">
      <c r="Q1303" s="100"/>
      <c r="R1303" s="100"/>
      <c r="S1303" s="100"/>
      <c r="T1303" s="100"/>
      <c r="U1303" s="100"/>
      <c r="V1303" s="100"/>
      <c r="W1303" s="100"/>
      <c r="X1303" s="100"/>
      <c r="Y1303" s="100"/>
      <c r="Z1303" s="100"/>
      <c r="AA1303" s="100"/>
      <c r="AB1303" s="100"/>
      <c r="AC1303" s="100"/>
      <c r="AD1303" s="100"/>
      <c r="AE1303" s="100"/>
      <c r="AF1303" s="101"/>
      <c r="AG1303" s="101"/>
      <c r="AH1303" s="101"/>
      <c r="AI1303" s="101"/>
      <c r="AJ1303" s="101"/>
      <c r="AK1303" s="101"/>
      <c r="AL1303" s="101"/>
      <c r="AM1303" s="101"/>
      <c r="AN1303" s="101"/>
      <c r="AO1303" s="101"/>
      <c r="AP1303" s="101"/>
      <c r="AQ1303" s="101"/>
      <c r="AR1303" s="100"/>
      <c r="AS1303" s="100"/>
      <c r="AT1303" s="100"/>
      <c r="AU1303" s="100"/>
      <c r="AV1303" s="100"/>
      <c r="AW1303" s="100"/>
      <c r="AX1303" s="100"/>
      <c r="AY1303" s="100"/>
      <c r="AZ1303" s="100"/>
      <c r="BA1303" s="100"/>
      <c r="BB1303" s="100"/>
      <c r="BC1303" s="100"/>
    </row>
    <row r="1304" spans="17:55" x14ac:dyDescent="0.35">
      <c r="Q1304" s="100"/>
      <c r="R1304" s="100"/>
      <c r="S1304" s="100"/>
      <c r="T1304" s="100"/>
      <c r="U1304" s="100"/>
      <c r="V1304" s="100"/>
      <c r="W1304" s="100"/>
      <c r="X1304" s="100"/>
      <c r="Y1304" s="100"/>
      <c r="Z1304" s="100"/>
      <c r="AA1304" s="100"/>
      <c r="AB1304" s="100"/>
      <c r="AC1304" s="100"/>
      <c r="AD1304" s="100"/>
      <c r="AE1304" s="100"/>
      <c r="AF1304" s="101"/>
      <c r="AG1304" s="101"/>
      <c r="AH1304" s="101"/>
      <c r="AI1304" s="101"/>
      <c r="AJ1304" s="101"/>
      <c r="AK1304" s="101"/>
      <c r="AL1304" s="101"/>
      <c r="AM1304" s="101"/>
      <c r="AN1304" s="101"/>
      <c r="AO1304" s="101"/>
      <c r="AP1304" s="101"/>
      <c r="AQ1304" s="101"/>
      <c r="AR1304" s="100"/>
      <c r="AS1304" s="100"/>
      <c r="AT1304" s="100"/>
      <c r="AU1304" s="100"/>
      <c r="AV1304" s="100"/>
      <c r="AW1304" s="100"/>
      <c r="AX1304" s="100"/>
      <c r="AY1304" s="100"/>
      <c r="AZ1304" s="100"/>
      <c r="BA1304" s="100"/>
      <c r="BB1304" s="100"/>
      <c r="BC1304" s="100"/>
    </row>
    <row r="1305" spans="17:55" x14ac:dyDescent="0.35">
      <c r="Q1305" s="100"/>
      <c r="R1305" s="100"/>
      <c r="S1305" s="100"/>
      <c r="T1305" s="100"/>
      <c r="U1305" s="100"/>
      <c r="V1305" s="100"/>
      <c r="W1305" s="100"/>
      <c r="X1305" s="100"/>
      <c r="Y1305" s="100"/>
      <c r="Z1305" s="100"/>
      <c r="AA1305" s="100"/>
      <c r="AB1305" s="100"/>
      <c r="AC1305" s="100"/>
      <c r="AD1305" s="100"/>
      <c r="AE1305" s="100"/>
      <c r="AF1305" s="101"/>
      <c r="AG1305" s="101"/>
      <c r="AH1305" s="101"/>
      <c r="AI1305" s="101"/>
      <c r="AJ1305" s="101"/>
      <c r="AK1305" s="101"/>
      <c r="AL1305" s="101"/>
      <c r="AM1305" s="101"/>
      <c r="AN1305" s="101"/>
      <c r="AO1305" s="101"/>
      <c r="AP1305" s="101"/>
      <c r="AQ1305" s="101"/>
      <c r="AR1305" s="100"/>
      <c r="AS1305" s="100"/>
      <c r="AT1305" s="100"/>
      <c r="AU1305" s="100"/>
      <c r="AV1305" s="100"/>
      <c r="AW1305" s="100"/>
      <c r="AX1305" s="100"/>
      <c r="AY1305" s="100"/>
      <c r="AZ1305" s="100"/>
      <c r="BA1305" s="100"/>
      <c r="BB1305" s="100"/>
      <c r="BC1305" s="100"/>
    </row>
    <row r="1306" spans="17:55" x14ac:dyDescent="0.35">
      <c r="Q1306" s="100"/>
      <c r="R1306" s="100"/>
      <c r="S1306" s="100"/>
      <c r="T1306" s="100"/>
      <c r="U1306" s="100"/>
      <c r="V1306" s="100"/>
      <c r="W1306" s="100"/>
      <c r="X1306" s="100"/>
      <c r="Y1306" s="100"/>
      <c r="Z1306" s="100"/>
      <c r="AA1306" s="100"/>
      <c r="AB1306" s="100"/>
      <c r="AC1306" s="100"/>
      <c r="AD1306" s="100"/>
      <c r="AE1306" s="100"/>
      <c r="AF1306" s="101"/>
      <c r="AG1306" s="101"/>
      <c r="AH1306" s="101"/>
      <c r="AI1306" s="101"/>
      <c r="AJ1306" s="101"/>
      <c r="AK1306" s="101"/>
      <c r="AL1306" s="101"/>
      <c r="AM1306" s="101"/>
      <c r="AN1306" s="101"/>
      <c r="AO1306" s="101"/>
      <c r="AP1306" s="101"/>
      <c r="AQ1306" s="101"/>
      <c r="AR1306" s="100"/>
      <c r="AS1306" s="100"/>
      <c r="AT1306" s="100"/>
      <c r="AU1306" s="100"/>
      <c r="AV1306" s="100"/>
      <c r="AW1306" s="100"/>
      <c r="AX1306" s="100"/>
      <c r="AY1306" s="100"/>
      <c r="AZ1306" s="100"/>
      <c r="BA1306" s="100"/>
      <c r="BB1306" s="100"/>
      <c r="BC1306" s="100"/>
    </row>
    <row r="1307" spans="17:55" x14ac:dyDescent="0.35">
      <c r="Q1307" s="100"/>
      <c r="R1307" s="100"/>
      <c r="S1307" s="100"/>
      <c r="T1307" s="100"/>
      <c r="U1307" s="100"/>
      <c r="V1307" s="100"/>
      <c r="W1307" s="100"/>
      <c r="X1307" s="100"/>
      <c r="Y1307" s="100"/>
      <c r="Z1307" s="100"/>
      <c r="AA1307" s="100"/>
      <c r="AB1307" s="100"/>
      <c r="AC1307" s="100"/>
      <c r="AD1307" s="100"/>
      <c r="AE1307" s="100"/>
      <c r="AF1307" s="101"/>
      <c r="AG1307" s="101"/>
      <c r="AH1307" s="101"/>
      <c r="AI1307" s="101"/>
      <c r="AJ1307" s="101"/>
      <c r="AK1307" s="101"/>
      <c r="AL1307" s="101"/>
      <c r="AM1307" s="101"/>
      <c r="AN1307" s="101"/>
      <c r="AO1307" s="101"/>
      <c r="AP1307" s="101"/>
      <c r="AQ1307" s="101"/>
      <c r="AR1307" s="100"/>
      <c r="AS1307" s="100"/>
      <c r="AT1307" s="100"/>
      <c r="AU1307" s="100"/>
      <c r="AV1307" s="100"/>
      <c r="AW1307" s="100"/>
      <c r="AX1307" s="100"/>
      <c r="AY1307" s="100"/>
      <c r="AZ1307" s="100"/>
      <c r="BA1307" s="100"/>
      <c r="BB1307" s="100"/>
      <c r="BC1307" s="100"/>
    </row>
    <row r="1308" spans="17:55" x14ac:dyDescent="0.35">
      <c r="Q1308" s="100"/>
      <c r="R1308" s="100"/>
      <c r="S1308" s="100"/>
      <c r="T1308" s="100"/>
      <c r="U1308" s="100"/>
      <c r="V1308" s="100"/>
      <c r="W1308" s="100"/>
      <c r="X1308" s="100"/>
      <c r="Y1308" s="100"/>
      <c r="Z1308" s="100"/>
      <c r="AA1308" s="100"/>
      <c r="AB1308" s="100"/>
      <c r="AC1308" s="100"/>
      <c r="AD1308" s="100"/>
      <c r="AE1308" s="100"/>
      <c r="AF1308" s="101"/>
      <c r="AG1308" s="101"/>
      <c r="AH1308" s="101"/>
      <c r="AI1308" s="101"/>
      <c r="AJ1308" s="101"/>
      <c r="AK1308" s="101"/>
      <c r="AL1308" s="101"/>
      <c r="AM1308" s="101"/>
      <c r="AN1308" s="101"/>
      <c r="AO1308" s="101"/>
      <c r="AP1308" s="101"/>
      <c r="AQ1308" s="101"/>
      <c r="AR1308" s="100"/>
      <c r="AS1308" s="100"/>
      <c r="AT1308" s="100"/>
      <c r="AU1308" s="100"/>
      <c r="AV1308" s="100"/>
      <c r="AW1308" s="100"/>
      <c r="AX1308" s="100"/>
      <c r="AY1308" s="100"/>
      <c r="AZ1308" s="100"/>
      <c r="BA1308" s="100"/>
      <c r="BB1308" s="100"/>
      <c r="BC1308" s="100"/>
    </row>
    <row r="1309" spans="17:55" x14ac:dyDescent="0.35">
      <c r="Q1309" s="100"/>
      <c r="R1309" s="100"/>
      <c r="S1309" s="100"/>
      <c r="T1309" s="100"/>
      <c r="U1309" s="100"/>
      <c r="V1309" s="100"/>
      <c r="W1309" s="100"/>
      <c r="X1309" s="100"/>
      <c r="Y1309" s="100"/>
      <c r="Z1309" s="100"/>
      <c r="AA1309" s="100"/>
      <c r="AB1309" s="100"/>
      <c r="AC1309" s="100"/>
      <c r="AD1309" s="100"/>
      <c r="AE1309" s="100"/>
      <c r="AF1309" s="101"/>
      <c r="AG1309" s="101"/>
      <c r="AH1309" s="101"/>
      <c r="AI1309" s="101"/>
      <c r="AJ1309" s="101"/>
      <c r="AK1309" s="101"/>
      <c r="AL1309" s="101"/>
      <c r="AM1309" s="101"/>
      <c r="AN1309" s="101"/>
      <c r="AO1309" s="101"/>
      <c r="AP1309" s="101"/>
      <c r="AQ1309" s="101"/>
      <c r="AR1309" s="100"/>
      <c r="AS1309" s="100"/>
      <c r="AT1309" s="100"/>
      <c r="AU1309" s="100"/>
      <c r="AV1309" s="100"/>
      <c r="AW1309" s="100"/>
      <c r="AX1309" s="100"/>
      <c r="AY1309" s="100"/>
      <c r="AZ1309" s="100"/>
      <c r="BA1309" s="100"/>
      <c r="BB1309" s="100"/>
      <c r="BC1309" s="100"/>
    </row>
    <row r="1310" spans="17:55" x14ac:dyDescent="0.35">
      <c r="Q1310" s="100"/>
      <c r="R1310" s="100"/>
      <c r="S1310" s="100"/>
      <c r="T1310" s="100"/>
      <c r="U1310" s="100"/>
      <c r="V1310" s="100"/>
      <c r="W1310" s="100"/>
      <c r="X1310" s="100"/>
      <c r="Y1310" s="100"/>
      <c r="Z1310" s="100"/>
      <c r="AA1310" s="100"/>
      <c r="AB1310" s="100"/>
      <c r="AC1310" s="100"/>
      <c r="AD1310" s="100"/>
      <c r="AE1310" s="100"/>
      <c r="AF1310" s="101"/>
      <c r="AG1310" s="101"/>
      <c r="AH1310" s="101"/>
      <c r="AI1310" s="101"/>
      <c r="AJ1310" s="101"/>
      <c r="AK1310" s="101"/>
      <c r="AL1310" s="101"/>
      <c r="AM1310" s="101"/>
      <c r="AN1310" s="101"/>
      <c r="AO1310" s="101"/>
      <c r="AP1310" s="101"/>
      <c r="AQ1310" s="101"/>
      <c r="AR1310" s="100"/>
      <c r="AS1310" s="100"/>
      <c r="AT1310" s="100"/>
      <c r="AU1310" s="100"/>
      <c r="AV1310" s="100"/>
      <c r="AW1310" s="100"/>
      <c r="AX1310" s="100"/>
      <c r="AY1310" s="100"/>
      <c r="AZ1310" s="100"/>
      <c r="BA1310" s="100"/>
      <c r="BB1310" s="100"/>
      <c r="BC1310" s="100"/>
    </row>
    <row r="1311" spans="17:55" x14ac:dyDescent="0.35">
      <c r="Q1311" s="100"/>
      <c r="R1311" s="100"/>
      <c r="S1311" s="100"/>
      <c r="T1311" s="100"/>
      <c r="U1311" s="100"/>
      <c r="V1311" s="100"/>
      <c r="W1311" s="100"/>
      <c r="X1311" s="100"/>
      <c r="Y1311" s="100"/>
      <c r="Z1311" s="100"/>
      <c r="AA1311" s="100"/>
      <c r="AB1311" s="100"/>
      <c r="AC1311" s="100"/>
      <c r="AD1311" s="100"/>
      <c r="AE1311" s="100"/>
      <c r="AF1311" s="101"/>
      <c r="AG1311" s="101"/>
      <c r="AH1311" s="101"/>
      <c r="AI1311" s="101"/>
      <c r="AJ1311" s="101"/>
      <c r="AK1311" s="101"/>
      <c r="AL1311" s="101"/>
      <c r="AM1311" s="101"/>
      <c r="AN1311" s="101"/>
      <c r="AO1311" s="101"/>
      <c r="AP1311" s="101"/>
      <c r="AQ1311" s="101"/>
      <c r="AR1311" s="100"/>
      <c r="AS1311" s="100"/>
      <c r="AT1311" s="100"/>
      <c r="AU1311" s="100"/>
      <c r="AV1311" s="100"/>
      <c r="AW1311" s="100"/>
      <c r="AX1311" s="100"/>
      <c r="AY1311" s="100"/>
      <c r="AZ1311" s="100"/>
      <c r="BA1311" s="100"/>
      <c r="BB1311" s="100"/>
      <c r="BC1311" s="100"/>
    </row>
    <row r="1312" spans="17:55" x14ac:dyDescent="0.35">
      <c r="Q1312" s="100"/>
      <c r="R1312" s="100"/>
      <c r="S1312" s="100"/>
      <c r="T1312" s="100"/>
      <c r="U1312" s="100"/>
      <c r="V1312" s="100"/>
      <c r="W1312" s="100"/>
      <c r="X1312" s="100"/>
      <c r="Y1312" s="100"/>
      <c r="Z1312" s="100"/>
      <c r="AA1312" s="100"/>
      <c r="AB1312" s="100"/>
      <c r="AC1312" s="100"/>
      <c r="AD1312" s="100"/>
      <c r="AE1312" s="100"/>
      <c r="AF1312" s="101"/>
      <c r="AG1312" s="101"/>
      <c r="AH1312" s="101"/>
      <c r="AI1312" s="101"/>
      <c r="AJ1312" s="101"/>
      <c r="AK1312" s="101"/>
      <c r="AL1312" s="101"/>
      <c r="AM1312" s="101"/>
      <c r="AN1312" s="101"/>
      <c r="AO1312" s="101"/>
      <c r="AP1312" s="101"/>
      <c r="AQ1312" s="101"/>
      <c r="AR1312" s="100"/>
      <c r="AS1312" s="100"/>
      <c r="AT1312" s="100"/>
      <c r="AU1312" s="100"/>
      <c r="AV1312" s="100"/>
      <c r="AW1312" s="100"/>
      <c r="AX1312" s="100"/>
      <c r="AY1312" s="100"/>
      <c r="AZ1312" s="100"/>
      <c r="BA1312" s="100"/>
      <c r="BB1312" s="100"/>
      <c r="BC1312" s="100"/>
    </row>
    <row r="1313" spans="17:55" x14ac:dyDescent="0.35">
      <c r="Q1313" s="100"/>
      <c r="R1313" s="100"/>
      <c r="S1313" s="100"/>
      <c r="T1313" s="100"/>
      <c r="U1313" s="100"/>
      <c r="V1313" s="100"/>
      <c r="W1313" s="100"/>
      <c r="X1313" s="100"/>
      <c r="Y1313" s="100"/>
      <c r="Z1313" s="100"/>
      <c r="AA1313" s="100"/>
      <c r="AB1313" s="100"/>
      <c r="AC1313" s="100"/>
      <c r="AD1313" s="100"/>
      <c r="AE1313" s="100"/>
      <c r="AF1313" s="101"/>
      <c r="AG1313" s="101"/>
      <c r="AH1313" s="101"/>
      <c r="AI1313" s="101"/>
      <c r="AJ1313" s="101"/>
      <c r="AK1313" s="101"/>
      <c r="AL1313" s="101"/>
      <c r="AM1313" s="101"/>
      <c r="AN1313" s="101"/>
      <c r="AO1313" s="101"/>
      <c r="AP1313" s="101"/>
      <c r="AQ1313" s="101"/>
      <c r="AR1313" s="100"/>
      <c r="AS1313" s="100"/>
      <c r="AT1313" s="100"/>
      <c r="AU1313" s="100"/>
      <c r="AV1313" s="100"/>
      <c r="AW1313" s="100"/>
      <c r="AX1313" s="100"/>
      <c r="AY1313" s="100"/>
      <c r="AZ1313" s="100"/>
      <c r="BA1313" s="100"/>
      <c r="BB1313" s="100"/>
      <c r="BC1313" s="100"/>
    </row>
    <row r="1314" spans="17:55" x14ac:dyDescent="0.35">
      <c r="Q1314" s="100"/>
      <c r="R1314" s="100"/>
      <c r="S1314" s="100"/>
      <c r="T1314" s="100"/>
      <c r="U1314" s="100"/>
      <c r="V1314" s="100"/>
      <c r="W1314" s="100"/>
      <c r="X1314" s="100"/>
      <c r="Y1314" s="100"/>
      <c r="Z1314" s="100"/>
      <c r="AA1314" s="100"/>
      <c r="AB1314" s="100"/>
      <c r="AC1314" s="100"/>
      <c r="AD1314" s="100"/>
      <c r="AE1314" s="100"/>
      <c r="AF1314" s="101"/>
      <c r="AG1314" s="101"/>
      <c r="AH1314" s="101"/>
      <c r="AI1314" s="101"/>
      <c r="AJ1314" s="101"/>
      <c r="AK1314" s="101"/>
      <c r="AL1314" s="101"/>
      <c r="AM1314" s="101"/>
      <c r="AN1314" s="101"/>
      <c r="AO1314" s="101"/>
      <c r="AP1314" s="101"/>
      <c r="AQ1314" s="101"/>
      <c r="AR1314" s="100"/>
      <c r="AS1314" s="100"/>
      <c r="AT1314" s="100"/>
      <c r="AU1314" s="100"/>
      <c r="AV1314" s="100"/>
      <c r="AW1314" s="100"/>
      <c r="AX1314" s="100"/>
      <c r="AY1314" s="100"/>
      <c r="AZ1314" s="100"/>
      <c r="BA1314" s="100"/>
      <c r="BB1314" s="100"/>
      <c r="BC1314" s="100"/>
    </row>
    <row r="1315" spans="17:55" x14ac:dyDescent="0.35">
      <c r="Q1315" s="100"/>
      <c r="R1315" s="100"/>
      <c r="S1315" s="100"/>
      <c r="T1315" s="100"/>
      <c r="U1315" s="100"/>
      <c r="V1315" s="100"/>
      <c r="W1315" s="100"/>
      <c r="X1315" s="100"/>
      <c r="Y1315" s="100"/>
      <c r="Z1315" s="100"/>
      <c r="AA1315" s="100"/>
      <c r="AB1315" s="100"/>
      <c r="AC1315" s="100"/>
      <c r="AD1315" s="100"/>
      <c r="AE1315" s="100"/>
      <c r="AF1315" s="101"/>
      <c r="AG1315" s="101"/>
      <c r="AH1315" s="101"/>
      <c r="AI1315" s="101"/>
      <c r="AJ1315" s="101"/>
      <c r="AK1315" s="101"/>
      <c r="AL1315" s="101"/>
      <c r="AM1315" s="101"/>
      <c r="AN1315" s="101"/>
      <c r="AO1315" s="101"/>
      <c r="AP1315" s="101"/>
      <c r="AQ1315" s="101"/>
      <c r="AR1315" s="100"/>
      <c r="AS1315" s="100"/>
      <c r="AT1315" s="100"/>
      <c r="AU1315" s="100"/>
      <c r="AV1315" s="100"/>
      <c r="AW1315" s="100"/>
      <c r="AX1315" s="100"/>
      <c r="AY1315" s="100"/>
      <c r="AZ1315" s="100"/>
      <c r="BA1315" s="100"/>
      <c r="BB1315" s="100"/>
      <c r="BC1315" s="100"/>
    </row>
    <row r="1316" spans="17:55" x14ac:dyDescent="0.35">
      <c r="Q1316" s="100"/>
      <c r="R1316" s="100"/>
      <c r="S1316" s="100"/>
      <c r="T1316" s="100"/>
      <c r="U1316" s="100"/>
      <c r="V1316" s="100"/>
      <c r="W1316" s="100"/>
      <c r="X1316" s="100"/>
      <c r="Y1316" s="100"/>
      <c r="Z1316" s="100"/>
      <c r="AA1316" s="100"/>
      <c r="AB1316" s="100"/>
      <c r="AC1316" s="100"/>
      <c r="AD1316" s="100"/>
      <c r="AE1316" s="100"/>
      <c r="AF1316" s="101"/>
      <c r="AG1316" s="101"/>
      <c r="AH1316" s="101"/>
      <c r="AI1316" s="101"/>
      <c r="AJ1316" s="101"/>
      <c r="AK1316" s="101"/>
      <c r="AL1316" s="101"/>
      <c r="AM1316" s="101"/>
      <c r="AN1316" s="101"/>
      <c r="AO1316" s="101"/>
      <c r="AP1316" s="101"/>
      <c r="AQ1316" s="101"/>
      <c r="AR1316" s="100"/>
      <c r="AS1316" s="100"/>
      <c r="AT1316" s="100"/>
      <c r="AU1316" s="100"/>
      <c r="AV1316" s="100"/>
      <c r="AW1316" s="100"/>
      <c r="AX1316" s="100"/>
      <c r="AY1316" s="100"/>
      <c r="AZ1316" s="100"/>
      <c r="BA1316" s="100"/>
      <c r="BB1316" s="100"/>
      <c r="BC1316" s="100"/>
    </row>
    <row r="1317" spans="17:55" x14ac:dyDescent="0.35">
      <c r="Q1317" s="100"/>
      <c r="R1317" s="100"/>
      <c r="S1317" s="100"/>
      <c r="T1317" s="100"/>
      <c r="U1317" s="100"/>
      <c r="V1317" s="100"/>
      <c r="W1317" s="100"/>
      <c r="X1317" s="100"/>
      <c r="Y1317" s="100"/>
      <c r="Z1317" s="100"/>
      <c r="AA1317" s="100"/>
      <c r="AB1317" s="100"/>
      <c r="AC1317" s="100"/>
      <c r="AD1317" s="100"/>
      <c r="AE1317" s="100"/>
      <c r="AF1317" s="101"/>
      <c r="AG1317" s="101"/>
      <c r="AH1317" s="101"/>
      <c r="AI1317" s="101"/>
      <c r="AJ1317" s="101"/>
      <c r="AK1317" s="101"/>
      <c r="AL1317" s="101"/>
      <c r="AM1317" s="101"/>
      <c r="AN1317" s="101"/>
      <c r="AO1317" s="101"/>
      <c r="AP1317" s="101"/>
      <c r="AQ1317" s="101"/>
      <c r="AR1317" s="100"/>
      <c r="AS1317" s="100"/>
      <c r="AT1317" s="100"/>
      <c r="AU1317" s="100"/>
      <c r="AV1317" s="100"/>
      <c r="AW1317" s="100"/>
      <c r="AX1317" s="100"/>
      <c r="AY1317" s="100"/>
      <c r="AZ1317" s="100"/>
      <c r="BA1317" s="100"/>
      <c r="BB1317" s="100"/>
      <c r="BC1317" s="100"/>
    </row>
    <row r="1318" spans="17:55" x14ac:dyDescent="0.35">
      <c r="Q1318" s="100"/>
      <c r="R1318" s="100"/>
      <c r="S1318" s="100"/>
      <c r="T1318" s="100"/>
      <c r="U1318" s="100"/>
      <c r="V1318" s="100"/>
      <c r="W1318" s="100"/>
      <c r="X1318" s="100"/>
      <c r="Y1318" s="100"/>
      <c r="Z1318" s="100"/>
      <c r="AA1318" s="100"/>
      <c r="AB1318" s="100"/>
      <c r="AC1318" s="100"/>
      <c r="AD1318" s="100"/>
      <c r="AE1318" s="100"/>
      <c r="AF1318" s="101"/>
      <c r="AG1318" s="101"/>
      <c r="AH1318" s="101"/>
      <c r="AI1318" s="101"/>
      <c r="AJ1318" s="101"/>
      <c r="AK1318" s="101"/>
      <c r="AL1318" s="101"/>
      <c r="AM1318" s="101"/>
      <c r="AN1318" s="101"/>
      <c r="AO1318" s="101"/>
      <c r="AP1318" s="101"/>
      <c r="AQ1318" s="101"/>
      <c r="AR1318" s="100"/>
      <c r="AS1318" s="100"/>
      <c r="AT1318" s="100"/>
      <c r="AU1318" s="100"/>
      <c r="AV1318" s="100"/>
      <c r="AW1318" s="100"/>
      <c r="AX1318" s="100"/>
      <c r="AY1318" s="100"/>
      <c r="AZ1318" s="100"/>
      <c r="BA1318" s="100"/>
      <c r="BB1318" s="100"/>
      <c r="BC1318" s="100"/>
    </row>
    <row r="1319" spans="17:55" x14ac:dyDescent="0.35">
      <c r="Q1319" s="100"/>
      <c r="R1319" s="100"/>
      <c r="S1319" s="100"/>
      <c r="T1319" s="100"/>
      <c r="U1319" s="100"/>
      <c r="V1319" s="100"/>
      <c r="W1319" s="100"/>
      <c r="X1319" s="100"/>
      <c r="Y1319" s="100"/>
      <c r="Z1319" s="100"/>
      <c r="AA1319" s="100"/>
      <c r="AB1319" s="100"/>
      <c r="AC1319" s="100"/>
      <c r="AD1319" s="100"/>
      <c r="AE1319" s="100"/>
      <c r="AF1319" s="101"/>
      <c r="AG1319" s="101"/>
      <c r="AH1319" s="101"/>
      <c r="AI1319" s="101"/>
      <c r="AJ1319" s="101"/>
      <c r="AK1319" s="101"/>
      <c r="AL1319" s="101"/>
      <c r="AM1319" s="101"/>
      <c r="AN1319" s="101"/>
      <c r="AO1319" s="101"/>
      <c r="AP1319" s="101"/>
      <c r="AQ1319" s="101"/>
      <c r="AR1319" s="100"/>
      <c r="AS1319" s="100"/>
      <c r="AT1319" s="100"/>
      <c r="AU1319" s="100"/>
      <c r="AV1319" s="100"/>
      <c r="AW1319" s="100"/>
      <c r="AX1319" s="100"/>
      <c r="AY1319" s="100"/>
      <c r="AZ1319" s="100"/>
      <c r="BA1319" s="100"/>
      <c r="BB1319" s="100"/>
      <c r="BC1319" s="100"/>
    </row>
    <row r="1320" spans="17:55" x14ac:dyDescent="0.35">
      <c r="Q1320" s="100"/>
      <c r="R1320" s="100"/>
      <c r="S1320" s="100"/>
      <c r="T1320" s="100"/>
      <c r="U1320" s="100"/>
      <c r="V1320" s="100"/>
      <c r="W1320" s="100"/>
      <c r="X1320" s="100"/>
      <c r="Y1320" s="100"/>
      <c r="Z1320" s="100"/>
      <c r="AA1320" s="100"/>
      <c r="AB1320" s="100"/>
      <c r="AC1320" s="100"/>
      <c r="AD1320" s="100"/>
      <c r="AE1320" s="100"/>
      <c r="AF1320" s="101"/>
      <c r="AG1320" s="101"/>
      <c r="AH1320" s="101"/>
      <c r="AI1320" s="101"/>
      <c r="AJ1320" s="101"/>
      <c r="AK1320" s="101"/>
      <c r="AL1320" s="101"/>
      <c r="AM1320" s="101"/>
      <c r="AN1320" s="101"/>
      <c r="AO1320" s="101"/>
      <c r="AP1320" s="101"/>
      <c r="AQ1320" s="101"/>
      <c r="AR1320" s="100"/>
      <c r="AS1320" s="100"/>
      <c r="AT1320" s="100"/>
      <c r="AU1320" s="100"/>
      <c r="AV1320" s="100"/>
      <c r="AW1320" s="100"/>
      <c r="AX1320" s="100"/>
      <c r="AY1320" s="100"/>
      <c r="AZ1320" s="100"/>
      <c r="BA1320" s="100"/>
      <c r="BB1320" s="100"/>
      <c r="BC1320" s="100"/>
    </row>
    <row r="1321" spans="17:55" x14ac:dyDescent="0.35">
      <c r="Q1321" s="100"/>
      <c r="R1321" s="100"/>
      <c r="S1321" s="100"/>
      <c r="T1321" s="100"/>
      <c r="U1321" s="100"/>
      <c r="V1321" s="100"/>
      <c r="W1321" s="100"/>
      <c r="X1321" s="100"/>
      <c r="Y1321" s="100"/>
      <c r="Z1321" s="100"/>
      <c r="AA1321" s="100"/>
      <c r="AB1321" s="100"/>
      <c r="AC1321" s="100"/>
      <c r="AD1321" s="100"/>
      <c r="AE1321" s="100"/>
      <c r="AF1321" s="101"/>
      <c r="AG1321" s="101"/>
      <c r="AH1321" s="101"/>
      <c r="AI1321" s="101"/>
      <c r="AJ1321" s="101"/>
      <c r="AK1321" s="101"/>
      <c r="AL1321" s="101"/>
      <c r="AM1321" s="101"/>
      <c r="AN1321" s="101"/>
      <c r="AO1321" s="101"/>
      <c r="AP1321" s="101"/>
      <c r="AQ1321" s="101"/>
      <c r="AR1321" s="100"/>
      <c r="AS1321" s="100"/>
      <c r="AT1321" s="100"/>
      <c r="AU1321" s="100"/>
      <c r="AV1321" s="100"/>
      <c r="AW1321" s="100"/>
      <c r="AX1321" s="100"/>
      <c r="AY1321" s="100"/>
      <c r="AZ1321" s="100"/>
      <c r="BA1321" s="100"/>
      <c r="BB1321" s="100"/>
      <c r="BC1321" s="100"/>
    </row>
    <row r="1322" spans="17:55" x14ac:dyDescent="0.35">
      <c r="Q1322" s="100"/>
      <c r="R1322" s="100"/>
      <c r="S1322" s="100"/>
      <c r="T1322" s="100"/>
      <c r="U1322" s="100"/>
      <c r="V1322" s="100"/>
      <c r="W1322" s="100"/>
      <c r="X1322" s="100"/>
      <c r="Y1322" s="100"/>
      <c r="Z1322" s="100"/>
      <c r="AA1322" s="100"/>
      <c r="AB1322" s="100"/>
      <c r="AC1322" s="100"/>
      <c r="AD1322" s="100"/>
      <c r="AE1322" s="100"/>
      <c r="AF1322" s="101"/>
      <c r="AG1322" s="101"/>
      <c r="AH1322" s="101"/>
      <c r="AI1322" s="101"/>
      <c r="AJ1322" s="101"/>
      <c r="AK1322" s="101"/>
      <c r="AL1322" s="101"/>
      <c r="AM1322" s="101"/>
      <c r="AN1322" s="101"/>
      <c r="AO1322" s="101"/>
      <c r="AP1322" s="101"/>
      <c r="AQ1322" s="101"/>
      <c r="AR1322" s="100"/>
      <c r="AS1322" s="100"/>
      <c r="AT1322" s="100"/>
      <c r="AU1322" s="100"/>
      <c r="AV1322" s="100"/>
      <c r="AW1322" s="100"/>
      <c r="AX1322" s="100"/>
      <c r="AY1322" s="100"/>
      <c r="AZ1322" s="100"/>
      <c r="BA1322" s="100"/>
      <c r="BB1322" s="100"/>
      <c r="BC1322" s="100"/>
    </row>
    <row r="1323" spans="17:55" x14ac:dyDescent="0.35">
      <c r="Q1323" s="100"/>
      <c r="R1323" s="100"/>
      <c r="S1323" s="100"/>
      <c r="T1323" s="100"/>
      <c r="U1323" s="100"/>
      <c r="V1323" s="100"/>
      <c r="W1323" s="100"/>
      <c r="X1323" s="100"/>
      <c r="Y1323" s="100"/>
      <c r="Z1323" s="100"/>
      <c r="AA1323" s="100"/>
      <c r="AB1323" s="100"/>
      <c r="AC1323" s="100"/>
      <c r="AD1323" s="100"/>
      <c r="AE1323" s="100"/>
      <c r="AF1323" s="101"/>
      <c r="AG1323" s="101"/>
      <c r="AH1323" s="101"/>
      <c r="AI1323" s="101"/>
      <c r="AJ1323" s="101"/>
      <c r="AK1323" s="101"/>
      <c r="AL1323" s="101"/>
      <c r="AM1323" s="101"/>
      <c r="AN1323" s="101"/>
      <c r="AO1323" s="101"/>
      <c r="AP1323" s="101"/>
      <c r="AQ1323" s="101"/>
      <c r="AR1323" s="100"/>
      <c r="AS1323" s="100"/>
      <c r="AT1323" s="100"/>
      <c r="AU1323" s="100"/>
      <c r="AV1323" s="100"/>
      <c r="AW1323" s="100"/>
      <c r="AX1323" s="100"/>
      <c r="AY1323" s="100"/>
      <c r="AZ1323" s="100"/>
      <c r="BA1323" s="100"/>
      <c r="BB1323" s="100"/>
      <c r="BC1323" s="100"/>
    </row>
    <row r="1324" spans="17:55" x14ac:dyDescent="0.35">
      <c r="Q1324" s="100"/>
      <c r="R1324" s="100"/>
      <c r="S1324" s="100"/>
      <c r="T1324" s="100"/>
      <c r="U1324" s="100"/>
      <c r="V1324" s="100"/>
      <c r="W1324" s="100"/>
      <c r="X1324" s="100"/>
      <c r="Y1324" s="100"/>
      <c r="Z1324" s="100"/>
      <c r="AA1324" s="100"/>
      <c r="AB1324" s="100"/>
      <c r="AC1324" s="100"/>
      <c r="AD1324" s="100"/>
      <c r="AE1324" s="100"/>
      <c r="AF1324" s="101"/>
      <c r="AG1324" s="101"/>
      <c r="AH1324" s="101"/>
      <c r="AI1324" s="101"/>
      <c r="AJ1324" s="101"/>
      <c r="AK1324" s="101"/>
      <c r="AL1324" s="101"/>
      <c r="AM1324" s="101"/>
      <c r="AN1324" s="101"/>
      <c r="AO1324" s="101"/>
      <c r="AP1324" s="101"/>
      <c r="AQ1324" s="101"/>
      <c r="AR1324" s="100"/>
      <c r="AS1324" s="100"/>
      <c r="AT1324" s="100"/>
      <c r="AU1324" s="100"/>
      <c r="AV1324" s="100"/>
      <c r="AW1324" s="100"/>
      <c r="AX1324" s="100"/>
      <c r="AY1324" s="100"/>
      <c r="AZ1324" s="100"/>
      <c r="BA1324" s="100"/>
      <c r="BB1324" s="100"/>
      <c r="BC1324" s="100"/>
    </row>
    <row r="1325" spans="17:55" x14ac:dyDescent="0.35">
      <c r="Q1325" s="100"/>
      <c r="R1325" s="100"/>
      <c r="S1325" s="100"/>
      <c r="T1325" s="100"/>
      <c r="U1325" s="100"/>
      <c r="V1325" s="100"/>
      <c r="W1325" s="100"/>
      <c r="X1325" s="100"/>
      <c r="Y1325" s="100"/>
      <c r="Z1325" s="100"/>
      <c r="AA1325" s="100"/>
      <c r="AB1325" s="100"/>
      <c r="AC1325" s="100"/>
      <c r="AD1325" s="100"/>
      <c r="AE1325" s="100"/>
      <c r="AF1325" s="101"/>
      <c r="AG1325" s="101"/>
      <c r="AH1325" s="101"/>
      <c r="AI1325" s="101"/>
      <c r="AJ1325" s="101"/>
      <c r="AK1325" s="101"/>
      <c r="AL1325" s="101"/>
      <c r="AM1325" s="101"/>
      <c r="AN1325" s="101"/>
      <c r="AO1325" s="101"/>
      <c r="AP1325" s="101"/>
      <c r="AQ1325" s="101"/>
      <c r="AR1325" s="100"/>
      <c r="AS1325" s="100"/>
      <c r="AT1325" s="100"/>
      <c r="AU1325" s="100"/>
      <c r="AV1325" s="100"/>
      <c r="AW1325" s="100"/>
      <c r="AX1325" s="100"/>
      <c r="AY1325" s="100"/>
      <c r="AZ1325" s="100"/>
      <c r="BA1325" s="100"/>
      <c r="BB1325" s="100"/>
      <c r="BC1325" s="100"/>
    </row>
    <row r="1326" spans="17:55" x14ac:dyDescent="0.35">
      <c r="Q1326" s="100"/>
      <c r="R1326" s="100"/>
      <c r="S1326" s="100"/>
      <c r="T1326" s="100"/>
      <c r="U1326" s="100"/>
      <c r="V1326" s="100"/>
      <c r="W1326" s="100"/>
      <c r="X1326" s="100"/>
      <c r="Y1326" s="100"/>
      <c r="Z1326" s="100"/>
      <c r="AA1326" s="100"/>
      <c r="AB1326" s="100"/>
      <c r="AC1326" s="100"/>
      <c r="AD1326" s="100"/>
      <c r="AE1326" s="100"/>
      <c r="AF1326" s="101"/>
      <c r="AG1326" s="101"/>
      <c r="AH1326" s="101"/>
      <c r="AI1326" s="101"/>
      <c r="AJ1326" s="101"/>
      <c r="AK1326" s="101"/>
      <c r="AL1326" s="101"/>
      <c r="AM1326" s="101"/>
      <c r="AN1326" s="101"/>
      <c r="AO1326" s="101"/>
      <c r="AP1326" s="101"/>
      <c r="AQ1326" s="101"/>
      <c r="AR1326" s="100"/>
      <c r="AS1326" s="100"/>
      <c r="AT1326" s="100"/>
      <c r="AU1326" s="100"/>
      <c r="AV1326" s="100"/>
      <c r="AW1326" s="100"/>
      <c r="AX1326" s="100"/>
      <c r="AY1326" s="100"/>
      <c r="AZ1326" s="100"/>
      <c r="BA1326" s="100"/>
      <c r="BB1326" s="100"/>
      <c r="BC1326" s="100"/>
    </row>
    <row r="1327" spans="17:55" x14ac:dyDescent="0.35">
      <c r="Q1327" s="100"/>
      <c r="R1327" s="100"/>
      <c r="S1327" s="100"/>
      <c r="T1327" s="100"/>
      <c r="U1327" s="100"/>
      <c r="V1327" s="100"/>
      <c r="W1327" s="100"/>
      <c r="X1327" s="100"/>
      <c r="Y1327" s="100"/>
      <c r="Z1327" s="100"/>
      <c r="AA1327" s="100"/>
      <c r="AB1327" s="100"/>
      <c r="AC1327" s="100"/>
      <c r="AD1327" s="100"/>
      <c r="AE1327" s="100"/>
      <c r="AF1327" s="101"/>
      <c r="AG1327" s="101"/>
      <c r="AH1327" s="101"/>
      <c r="AI1327" s="101"/>
      <c r="AJ1327" s="101"/>
      <c r="AK1327" s="101"/>
      <c r="AL1327" s="101"/>
      <c r="AM1327" s="101"/>
      <c r="AN1327" s="101"/>
      <c r="AO1327" s="101"/>
      <c r="AP1327" s="101"/>
      <c r="AQ1327" s="101"/>
      <c r="AR1327" s="100"/>
      <c r="AS1327" s="100"/>
      <c r="AT1327" s="100"/>
      <c r="AU1327" s="100"/>
      <c r="AV1327" s="100"/>
      <c r="AW1327" s="100"/>
      <c r="AX1327" s="100"/>
      <c r="AY1327" s="100"/>
      <c r="AZ1327" s="100"/>
      <c r="BA1327" s="100"/>
      <c r="BB1327" s="100"/>
      <c r="BC1327" s="100"/>
    </row>
    <row r="1328" spans="17:55" x14ac:dyDescent="0.35">
      <c r="Q1328" s="100"/>
      <c r="R1328" s="100"/>
      <c r="S1328" s="100"/>
      <c r="T1328" s="100"/>
      <c r="U1328" s="100"/>
      <c r="V1328" s="100"/>
      <c r="W1328" s="100"/>
      <c r="X1328" s="100"/>
      <c r="Y1328" s="100"/>
      <c r="Z1328" s="100"/>
      <c r="AA1328" s="100"/>
      <c r="AB1328" s="100"/>
      <c r="AC1328" s="100"/>
      <c r="AD1328" s="100"/>
      <c r="AE1328" s="100"/>
      <c r="AF1328" s="101"/>
      <c r="AG1328" s="101"/>
      <c r="AH1328" s="101"/>
      <c r="AI1328" s="101"/>
      <c r="AJ1328" s="101"/>
      <c r="AK1328" s="101"/>
      <c r="AL1328" s="101"/>
      <c r="AM1328" s="101"/>
      <c r="AN1328" s="101"/>
      <c r="AO1328" s="101"/>
      <c r="AP1328" s="101"/>
      <c r="AQ1328" s="101"/>
      <c r="AR1328" s="100"/>
      <c r="AS1328" s="100"/>
      <c r="AT1328" s="100"/>
      <c r="AU1328" s="100"/>
      <c r="AV1328" s="100"/>
      <c r="AW1328" s="100"/>
      <c r="AX1328" s="100"/>
      <c r="AY1328" s="100"/>
      <c r="AZ1328" s="100"/>
      <c r="BA1328" s="100"/>
      <c r="BB1328" s="100"/>
      <c r="BC1328" s="100"/>
    </row>
    <row r="1329" spans="17:55" x14ac:dyDescent="0.35">
      <c r="Q1329" s="100"/>
      <c r="R1329" s="100"/>
      <c r="S1329" s="100"/>
      <c r="T1329" s="100"/>
      <c r="U1329" s="100"/>
      <c r="V1329" s="100"/>
      <c r="W1329" s="100"/>
      <c r="X1329" s="100"/>
      <c r="Y1329" s="100"/>
      <c r="Z1329" s="100"/>
      <c r="AA1329" s="100"/>
      <c r="AB1329" s="100"/>
      <c r="AC1329" s="100"/>
      <c r="AD1329" s="100"/>
      <c r="AE1329" s="100"/>
      <c r="AF1329" s="101"/>
      <c r="AG1329" s="101"/>
      <c r="AH1329" s="101"/>
      <c r="AI1329" s="101"/>
      <c r="AJ1329" s="101"/>
      <c r="AK1329" s="101"/>
      <c r="AL1329" s="101"/>
      <c r="AM1329" s="101"/>
      <c r="AN1329" s="101"/>
      <c r="AO1329" s="101"/>
      <c r="AP1329" s="101"/>
      <c r="AQ1329" s="101"/>
      <c r="AR1329" s="100"/>
      <c r="AS1329" s="100"/>
      <c r="AT1329" s="100"/>
      <c r="AU1329" s="100"/>
      <c r="AV1329" s="100"/>
      <c r="AW1329" s="100"/>
      <c r="AX1329" s="100"/>
      <c r="AY1329" s="100"/>
      <c r="AZ1329" s="100"/>
      <c r="BA1329" s="100"/>
      <c r="BB1329" s="100"/>
      <c r="BC1329" s="100"/>
    </row>
    <row r="1330" spans="17:55" x14ac:dyDescent="0.35">
      <c r="Q1330" s="100"/>
      <c r="R1330" s="100"/>
      <c r="S1330" s="100"/>
      <c r="T1330" s="100"/>
      <c r="U1330" s="100"/>
      <c r="V1330" s="100"/>
      <c r="W1330" s="100"/>
      <c r="X1330" s="100"/>
      <c r="Y1330" s="100"/>
      <c r="Z1330" s="100"/>
      <c r="AA1330" s="100"/>
      <c r="AB1330" s="100"/>
      <c r="AC1330" s="100"/>
      <c r="AD1330" s="100"/>
      <c r="AE1330" s="100"/>
      <c r="AF1330" s="101"/>
      <c r="AG1330" s="101"/>
      <c r="AH1330" s="101"/>
      <c r="AI1330" s="101"/>
      <c r="AJ1330" s="101"/>
      <c r="AK1330" s="101"/>
      <c r="AL1330" s="101"/>
      <c r="AM1330" s="101"/>
      <c r="AN1330" s="101"/>
      <c r="AO1330" s="101"/>
      <c r="AP1330" s="101"/>
      <c r="AQ1330" s="101"/>
      <c r="AR1330" s="100"/>
      <c r="AS1330" s="100"/>
      <c r="AT1330" s="100"/>
      <c r="AU1330" s="100"/>
      <c r="AV1330" s="100"/>
      <c r="AW1330" s="100"/>
      <c r="AX1330" s="100"/>
      <c r="AY1330" s="100"/>
      <c r="AZ1330" s="100"/>
      <c r="BA1330" s="100"/>
      <c r="BB1330" s="100"/>
      <c r="BC1330" s="100"/>
    </row>
    <row r="1331" spans="17:55" x14ac:dyDescent="0.35">
      <c r="Q1331" s="100"/>
      <c r="R1331" s="100"/>
      <c r="S1331" s="100"/>
      <c r="T1331" s="100"/>
      <c r="U1331" s="100"/>
      <c r="V1331" s="100"/>
      <c r="W1331" s="100"/>
      <c r="X1331" s="100"/>
      <c r="Y1331" s="100"/>
      <c r="Z1331" s="100"/>
      <c r="AA1331" s="100"/>
      <c r="AB1331" s="100"/>
      <c r="AC1331" s="100"/>
      <c r="AD1331" s="100"/>
      <c r="AE1331" s="100"/>
      <c r="AF1331" s="101"/>
      <c r="AG1331" s="101"/>
      <c r="AH1331" s="101"/>
      <c r="AI1331" s="101"/>
      <c r="AJ1331" s="101"/>
      <c r="AK1331" s="101"/>
      <c r="AL1331" s="101"/>
      <c r="AM1331" s="101"/>
      <c r="AN1331" s="101"/>
      <c r="AO1331" s="101"/>
      <c r="AP1331" s="101"/>
      <c r="AQ1331" s="101"/>
      <c r="AR1331" s="100"/>
      <c r="AS1331" s="100"/>
      <c r="AT1331" s="100"/>
      <c r="AU1331" s="100"/>
      <c r="AV1331" s="100"/>
      <c r="AW1331" s="100"/>
      <c r="AX1331" s="100"/>
      <c r="AY1331" s="100"/>
      <c r="AZ1331" s="100"/>
      <c r="BA1331" s="100"/>
      <c r="BB1331" s="100"/>
      <c r="BC1331" s="100"/>
    </row>
    <row r="1332" spans="17:55" x14ac:dyDescent="0.35">
      <c r="Q1332" s="100"/>
      <c r="R1332" s="100"/>
      <c r="S1332" s="100"/>
      <c r="T1332" s="100"/>
      <c r="U1332" s="100"/>
      <c r="V1332" s="100"/>
      <c r="W1332" s="100"/>
      <c r="X1332" s="100"/>
      <c r="Y1332" s="100"/>
      <c r="Z1332" s="100"/>
      <c r="AA1332" s="100"/>
      <c r="AB1332" s="100"/>
      <c r="AC1332" s="100"/>
      <c r="AD1332" s="100"/>
      <c r="AE1332" s="100"/>
      <c r="AF1332" s="101"/>
      <c r="AG1332" s="101"/>
      <c r="AH1332" s="101"/>
      <c r="AI1332" s="101"/>
      <c r="AJ1332" s="101"/>
      <c r="AK1332" s="101"/>
      <c r="AL1332" s="101"/>
      <c r="AM1332" s="101"/>
      <c r="AN1332" s="101"/>
      <c r="AO1332" s="101"/>
      <c r="AP1332" s="101"/>
      <c r="AQ1332" s="101"/>
      <c r="AR1332" s="100"/>
      <c r="AS1332" s="100"/>
      <c r="AT1332" s="100"/>
      <c r="AU1332" s="100"/>
      <c r="AV1332" s="100"/>
      <c r="AW1332" s="100"/>
      <c r="AX1332" s="100"/>
      <c r="AY1332" s="100"/>
      <c r="AZ1332" s="100"/>
      <c r="BA1332" s="100"/>
      <c r="BB1332" s="100"/>
      <c r="BC1332" s="100"/>
    </row>
    <row r="1333" spans="17:55" x14ac:dyDescent="0.35">
      <c r="Q1333" s="100"/>
      <c r="R1333" s="100"/>
      <c r="S1333" s="100"/>
      <c r="T1333" s="100"/>
      <c r="U1333" s="100"/>
      <c r="V1333" s="100"/>
      <c r="W1333" s="100"/>
      <c r="X1333" s="100"/>
      <c r="Y1333" s="100"/>
      <c r="Z1333" s="100"/>
      <c r="AA1333" s="100"/>
      <c r="AB1333" s="100"/>
      <c r="AC1333" s="100"/>
      <c r="AD1333" s="100"/>
      <c r="AE1333" s="100"/>
      <c r="AF1333" s="101"/>
      <c r="AG1333" s="101"/>
      <c r="AH1333" s="101"/>
      <c r="AI1333" s="101"/>
      <c r="AJ1333" s="101"/>
      <c r="AK1333" s="101"/>
      <c r="AL1333" s="101"/>
      <c r="AM1333" s="101"/>
      <c r="AN1333" s="101"/>
      <c r="AO1333" s="101"/>
      <c r="AP1333" s="101"/>
      <c r="AQ1333" s="101"/>
      <c r="AR1333" s="100"/>
      <c r="AS1333" s="100"/>
      <c r="AT1333" s="100"/>
      <c r="AU1333" s="100"/>
      <c r="AV1333" s="100"/>
      <c r="AW1333" s="100"/>
      <c r="AX1333" s="100"/>
      <c r="AY1333" s="100"/>
      <c r="AZ1333" s="100"/>
      <c r="BA1333" s="100"/>
      <c r="BB1333" s="100"/>
      <c r="BC1333" s="100"/>
    </row>
    <row r="1334" spans="17:55" x14ac:dyDescent="0.35">
      <c r="Q1334" s="100"/>
      <c r="R1334" s="100"/>
      <c r="S1334" s="100"/>
      <c r="T1334" s="100"/>
      <c r="U1334" s="100"/>
      <c r="V1334" s="100"/>
      <c r="W1334" s="100"/>
      <c r="X1334" s="100"/>
      <c r="Y1334" s="100"/>
      <c r="Z1334" s="100"/>
      <c r="AA1334" s="100"/>
      <c r="AB1334" s="100"/>
      <c r="AC1334" s="100"/>
      <c r="AD1334" s="100"/>
      <c r="AE1334" s="100"/>
      <c r="AF1334" s="101"/>
      <c r="AG1334" s="101"/>
      <c r="AH1334" s="101"/>
      <c r="AI1334" s="101"/>
      <c r="AJ1334" s="101"/>
      <c r="AK1334" s="101"/>
      <c r="AL1334" s="101"/>
      <c r="AM1334" s="101"/>
      <c r="AN1334" s="101"/>
      <c r="AO1334" s="101"/>
      <c r="AP1334" s="101"/>
      <c r="AQ1334" s="101"/>
      <c r="AR1334" s="100"/>
      <c r="AS1334" s="100"/>
      <c r="AT1334" s="100"/>
      <c r="AU1334" s="100"/>
      <c r="AV1334" s="100"/>
      <c r="AW1334" s="100"/>
      <c r="AX1334" s="100"/>
      <c r="AY1334" s="100"/>
      <c r="AZ1334" s="100"/>
      <c r="BA1334" s="100"/>
      <c r="BB1334" s="100"/>
      <c r="BC1334" s="100"/>
    </row>
    <row r="1335" spans="17:55" x14ac:dyDescent="0.35">
      <c r="Q1335" s="100"/>
      <c r="R1335" s="100"/>
      <c r="S1335" s="100"/>
      <c r="T1335" s="100"/>
      <c r="U1335" s="100"/>
      <c r="V1335" s="100"/>
      <c r="W1335" s="100"/>
      <c r="X1335" s="100"/>
      <c r="Y1335" s="100"/>
      <c r="Z1335" s="100"/>
      <c r="AA1335" s="100"/>
      <c r="AB1335" s="100"/>
      <c r="AC1335" s="100"/>
      <c r="AD1335" s="100"/>
      <c r="AE1335" s="100"/>
      <c r="AF1335" s="101"/>
      <c r="AG1335" s="101"/>
      <c r="AH1335" s="101"/>
      <c r="AI1335" s="101"/>
      <c r="AJ1335" s="101"/>
      <c r="AK1335" s="101"/>
      <c r="AL1335" s="101"/>
      <c r="AM1335" s="101"/>
      <c r="AN1335" s="101"/>
      <c r="AO1335" s="101"/>
      <c r="AP1335" s="101"/>
      <c r="AQ1335" s="101"/>
      <c r="AR1335" s="100"/>
      <c r="AS1335" s="100"/>
      <c r="AT1335" s="100"/>
      <c r="AU1335" s="100"/>
      <c r="AV1335" s="100"/>
      <c r="AW1335" s="100"/>
      <c r="AX1335" s="100"/>
      <c r="AY1335" s="100"/>
      <c r="AZ1335" s="100"/>
      <c r="BA1335" s="100"/>
      <c r="BB1335" s="100"/>
      <c r="BC1335" s="100"/>
    </row>
    <row r="1336" spans="17:55" x14ac:dyDescent="0.35">
      <c r="Q1336" s="100"/>
      <c r="R1336" s="100"/>
      <c r="S1336" s="100"/>
      <c r="T1336" s="100"/>
      <c r="U1336" s="100"/>
      <c r="V1336" s="100"/>
      <c r="W1336" s="100"/>
      <c r="X1336" s="100"/>
      <c r="Y1336" s="100"/>
      <c r="Z1336" s="100"/>
      <c r="AA1336" s="100"/>
      <c r="AB1336" s="100"/>
      <c r="AC1336" s="100"/>
      <c r="AD1336" s="100"/>
      <c r="AE1336" s="100"/>
      <c r="AF1336" s="101"/>
      <c r="AG1336" s="101"/>
      <c r="AH1336" s="101"/>
      <c r="AI1336" s="101"/>
      <c r="AJ1336" s="101"/>
      <c r="AK1336" s="101"/>
      <c r="AL1336" s="101"/>
      <c r="AM1336" s="101"/>
      <c r="AN1336" s="101"/>
      <c r="AO1336" s="101"/>
      <c r="AP1336" s="101"/>
      <c r="AQ1336" s="101"/>
      <c r="AR1336" s="100"/>
      <c r="AS1336" s="100"/>
      <c r="AT1336" s="100"/>
      <c r="AU1336" s="100"/>
      <c r="AV1336" s="100"/>
      <c r="AW1336" s="100"/>
      <c r="AX1336" s="100"/>
      <c r="AY1336" s="100"/>
      <c r="AZ1336" s="100"/>
      <c r="BA1336" s="100"/>
      <c r="BB1336" s="100"/>
      <c r="BC1336" s="100"/>
    </row>
    <row r="1337" spans="17:55" x14ac:dyDescent="0.35">
      <c r="Q1337" s="100"/>
      <c r="R1337" s="100"/>
      <c r="S1337" s="100"/>
      <c r="T1337" s="100"/>
      <c r="U1337" s="100"/>
      <c r="V1337" s="100"/>
      <c r="W1337" s="100"/>
      <c r="X1337" s="100"/>
      <c r="Y1337" s="100"/>
      <c r="Z1337" s="100"/>
      <c r="AA1337" s="100"/>
      <c r="AB1337" s="100"/>
      <c r="AC1337" s="100"/>
      <c r="AD1337" s="100"/>
      <c r="AE1337" s="100"/>
      <c r="AF1337" s="101"/>
      <c r="AG1337" s="101"/>
      <c r="AH1337" s="101"/>
      <c r="AI1337" s="101"/>
      <c r="AJ1337" s="101"/>
      <c r="AK1337" s="101"/>
      <c r="AL1337" s="101"/>
      <c r="AM1337" s="101"/>
      <c r="AN1337" s="101"/>
      <c r="AO1337" s="101"/>
      <c r="AP1337" s="101"/>
      <c r="AQ1337" s="101"/>
      <c r="AR1337" s="100"/>
      <c r="AS1337" s="100"/>
      <c r="AT1337" s="100"/>
      <c r="AU1337" s="100"/>
      <c r="AV1337" s="100"/>
      <c r="AW1337" s="100"/>
      <c r="AX1337" s="100"/>
      <c r="AY1337" s="100"/>
      <c r="AZ1337" s="100"/>
      <c r="BA1337" s="100"/>
      <c r="BB1337" s="100"/>
      <c r="BC1337" s="100"/>
    </row>
    <row r="1338" spans="17:55" x14ac:dyDescent="0.35">
      <c r="Q1338" s="100"/>
      <c r="R1338" s="100"/>
      <c r="S1338" s="100"/>
      <c r="T1338" s="100"/>
      <c r="U1338" s="100"/>
      <c r="V1338" s="100"/>
      <c r="W1338" s="100"/>
      <c r="X1338" s="100"/>
      <c r="Y1338" s="100"/>
      <c r="Z1338" s="100"/>
      <c r="AA1338" s="100"/>
      <c r="AB1338" s="100"/>
      <c r="AC1338" s="100"/>
      <c r="AD1338" s="100"/>
      <c r="AE1338" s="100"/>
      <c r="AF1338" s="101"/>
      <c r="AG1338" s="101"/>
      <c r="AH1338" s="101"/>
      <c r="AI1338" s="101"/>
      <c r="AJ1338" s="101"/>
      <c r="AK1338" s="101"/>
      <c r="AL1338" s="101"/>
      <c r="AM1338" s="101"/>
      <c r="AN1338" s="101"/>
      <c r="AO1338" s="101"/>
      <c r="AP1338" s="101"/>
      <c r="AQ1338" s="101"/>
      <c r="AR1338" s="100"/>
      <c r="AS1338" s="100"/>
      <c r="AT1338" s="100"/>
      <c r="AU1338" s="100"/>
      <c r="AV1338" s="100"/>
      <c r="AW1338" s="100"/>
      <c r="AX1338" s="100"/>
      <c r="AY1338" s="100"/>
      <c r="AZ1338" s="100"/>
      <c r="BA1338" s="100"/>
      <c r="BB1338" s="100"/>
      <c r="BC1338" s="100"/>
    </row>
    <row r="1339" spans="17:55" x14ac:dyDescent="0.35">
      <c r="Q1339" s="100"/>
      <c r="R1339" s="100"/>
      <c r="S1339" s="100"/>
      <c r="T1339" s="100"/>
      <c r="U1339" s="100"/>
      <c r="V1339" s="100"/>
      <c r="W1339" s="100"/>
      <c r="X1339" s="100"/>
      <c r="Y1339" s="100"/>
      <c r="Z1339" s="100"/>
      <c r="AA1339" s="100"/>
      <c r="AB1339" s="100"/>
      <c r="AC1339" s="100"/>
      <c r="AD1339" s="100"/>
      <c r="AE1339" s="100"/>
      <c r="AF1339" s="101"/>
      <c r="AG1339" s="101"/>
      <c r="AH1339" s="101"/>
      <c r="AI1339" s="101"/>
      <c r="AJ1339" s="101"/>
      <c r="AK1339" s="101"/>
      <c r="AL1339" s="101"/>
      <c r="AM1339" s="101"/>
      <c r="AN1339" s="101"/>
      <c r="AO1339" s="101"/>
      <c r="AP1339" s="101"/>
      <c r="AQ1339" s="101"/>
      <c r="AR1339" s="100"/>
      <c r="AS1339" s="100"/>
      <c r="AT1339" s="100"/>
      <c r="AU1339" s="100"/>
      <c r="AV1339" s="100"/>
      <c r="AW1339" s="100"/>
      <c r="AX1339" s="100"/>
      <c r="AY1339" s="100"/>
      <c r="AZ1339" s="100"/>
      <c r="BA1339" s="100"/>
      <c r="BB1339" s="100"/>
      <c r="BC1339" s="100"/>
    </row>
    <row r="1340" spans="17:55" x14ac:dyDescent="0.35">
      <c r="Q1340" s="100"/>
      <c r="R1340" s="100"/>
      <c r="S1340" s="100"/>
      <c r="T1340" s="100"/>
      <c r="U1340" s="100"/>
      <c r="V1340" s="100"/>
      <c r="W1340" s="100"/>
      <c r="X1340" s="100"/>
      <c r="Y1340" s="100"/>
      <c r="Z1340" s="100"/>
      <c r="AA1340" s="100"/>
      <c r="AB1340" s="100"/>
      <c r="AC1340" s="100"/>
      <c r="AD1340" s="100"/>
      <c r="AE1340" s="100"/>
      <c r="AF1340" s="101"/>
      <c r="AG1340" s="101"/>
      <c r="AH1340" s="101"/>
      <c r="AI1340" s="101"/>
      <c r="AJ1340" s="101"/>
      <c r="AK1340" s="101"/>
      <c r="AL1340" s="101"/>
      <c r="AM1340" s="101"/>
      <c r="AN1340" s="101"/>
      <c r="AO1340" s="101"/>
      <c r="AP1340" s="101"/>
      <c r="AQ1340" s="101"/>
      <c r="AR1340" s="100"/>
      <c r="AS1340" s="100"/>
      <c r="AT1340" s="100"/>
      <c r="AU1340" s="100"/>
      <c r="AV1340" s="100"/>
      <c r="AW1340" s="100"/>
      <c r="AX1340" s="100"/>
      <c r="AY1340" s="100"/>
      <c r="AZ1340" s="100"/>
      <c r="BA1340" s="100"/>
      <c r="BB1340" s="100"/>
      <c r="BC1340" s="100"/>
    </row>
    <row r="1341" spans="17:55" x14ac:dyDescent="0.35">
      <c r="Q1341" s="100"/>
      <c r="R1341" s="100"/>
      <c r="S1341" s="100"/>
      <c r="T1341" s="100"/>
      <c r="U1341" s="100"/>
      <c r="V1341" s="100"/>
      <c r="W1341" s="100"/>
      <c r="X1341" s="100"/>
      <c r="Y1341" s="100"/>
      <c r="Z1341" s="100"/>
      <c r="AA1341" s="100"/>
      <c r="AB1341" s="100"/>
      <c r="AC1341" s="100"/>
      <c r="AD1341" s="100"/>
      <c r="AE1341" s="100"/>
      <c r="AF1341" s="101"/>
      <c r="AG1341" s="101"/>
      <c r="AH1341" s="101"/>
      <c r="AI1341" s="101"/>
      <c r="AJ1341" s="101"/>
      <c r="AK1341" s="101"/>
      <c r="AL1341" s="101"/>
      <c r="AM1341" s="101"/>
      <c r="AN1341" s="101"/>
      <c r="AO1341" s="101"/>
      <c r="AP1341" s="101"/>
      <c r="AQ1341" s="101"/>
      <c r="AR1341" s="100"/>
      <c r="AS1341" s="100"/>
      <c r="AT1341" s="100"/>
      <c r="AU1341" s="100"/>
      <c r="AV1341" s="100"/>
      <c r="AW1341" s="100"/>
      <c r="AX1341" s="100"/>
      <c r="AY1341" s="100"/>
      <c r="AZ1341" s="100"/>
      <c r="BA1341" s="100"/>
      <c r="BB1341" s="100"/>
      <c r="BC1341" s="100"/>
    </row>
    <row r="1342" spans="17:55" x14ac:dyDescent="0.35">
      <c r="Q1342" s="100"/>
      <c r="R1342" s="100"/>
      <c r="S1342" s="100"/>
      <c r="T1342" s="100"/>
      <c r="U1342" s="100"/>
      <c r="V1342" s="100"/>
      <c r="W1342" s="100"/>
      <c r="X1342" s="100"/>
      <c r="Y1342" s="100"/>
      <c r="Z1342" s="100"/>
      <c r="AA1342" s="100"/>
      <c r="AB1342" s="100"/>
      <c r="AC1342" s="100"/>
      <c r="AD1342" s="100"/>
      <c r="AE1342" s="100"/>
      <c r="AF1342" s="101"/>
      <c r="AG1342" s="101"/>
      <c r="AH1342" s="101"/>
      <c r="AI1342" s="101"/>
      <c r="AJ1342" s="101"/>
      <c r="AK1342" s="101"/>
      <c r="AL1342" s="101"/>
      <c r="AM1342" s="101"/>
      <c r="AN1342" s="101"/>
      <c r="AO1342" s="101"/>
      <c r="AP1342" s="101"/>
      <c r="AQ1342" s="101"/>
      <c r="AR1342" s="100"/>
      <c r="AS1342" s="100"/>
      <c r="AT1342" s="100"/>
      <c r="AU1342" s="100"/>
      <c r="AV1342" s="100"/>
      <c r="AW1342" s="100"/>
      <c r="AX1342" s="100"/>
      <c r="AY1342" s="100"/>
      <c r="AZ1342" s="100"/>
      <c r="BA1342" s="100"/>
      <c r="BB1342" s="100"/>
      <c r="BC1342" s="100"/>
    </row>
    <row r="1343" spans="17:55" x14ac:dyDescent="0.35">
      <c r="Q1343" s="100"/>
      <c r="R1343" s="100"/>
      <c r="S1343" s="100"/>
      <c r="T1343" s="100"/>
      <c r="U1343" s="100"/>
      <c r="V1343" s="100"/>
      <c r="W1343" s="100"/>
      <c r="X1343" s="100"/>
      <c r="Y1343" s="100"/>
      <c r="Z1343" s="100"/>
      <c r="AA1343" s="100"/>
      <c r="AB1343" s="100"/>
      <c r="AC1343" s="100"/>
      <c r="AD1343" s="100"/>
      <c r="AE1343" s="100"/>
      <c r="AF1343" s="101"/>
      <c r="AG1343" s="101"/>
      <c r="AH1343" s="101"/>
      <c r="AI1343" s="101"/>
      <c r="AJ1343" s="101"/>
      <c r="AK1343" s="101"/>
      <c r="AL1343" s="101"/>
      <c r="AM1343" s="101"/>
      <c r="AN1343" s="101"/>
      <c r="AO1343" s="101"/>
      <c r="AP1343" s="101"/>
      <c r="AQ1343" s="101"/>
      <c r="AR1343" s="100"/>
      <c r="AS1343" s="100"/>
      <c r="AT1343" s="100"/>
      <c r="AU1343" s="100"/>
      <c r="AV1343" s="100"/>
      <c r="AW1343" s="100"/>
      <c r="AX1343" s="100"/>
      <c r="AY1343" s="100"/>
      <c r="AZ1343" s="100"/>
      <c r="BA1343" s="100"/>
      <c r="BB1343" s="100"/>
      <c r="BC1343" s="100"/>
    </row>
    <row r="1344" spans="17:55" x14ac:dyDescent="0.35">
      <c r="Q1344" s="100"/>
      <c r="R1344" s="100"/>
      <c r="S1344" s="100"/>
      <c r="T1344" s="100"/>
      <c r="U1344" s="100"/>
      <c r="V1344" s="100"/>
      <c r="W1344" s="100"/>
      <c r="X1344" s="100"/>
      <c r="Y1344" s="100"/>
      <c r="Z1344" s="100"/>
      <c r="AA1344" s="100"/>
      <c r="AB1344" s="100"/>
      <c r="AC1344" s="100"/>
      <c r="AD1344" s="100"/>
      <c r="AE1344" s="100"/>
      <c r="AF1344" s="101"/>
      <c r="AG1344" s="101"/>
      <c r="AH1344" s="101"/>
      <c r="AI1344" s="101"/>
      <c r="AJ1344" s="101"/>
      <c r="AK1344" s="101"/>
      <c r="AL1344" s="101"/>
      <c r="AM1344" s="101"/>
      <c r="AN1344" s="101"/>
      <c r="AO1344" s="101"/>
      <c r="AP1344" s="101"/>
      <c r="AQ1344" s="101"/>
      <c r="AR1344" s="100"/>
      <c r="AS1344" s="100"/>
      <c r="AT1344" s="100"/>
      <c r="AU1344" s="100"/>
      <c r="AV1344" s="100"/>
      <c r="AW1344" s="100"/>
      <c r="AX1344" s="100"/>
      <c r="AY1344" s="100"/>
      <c r="AZ1344" s="100"/>
      <c r="BA1344" s="100"/>
      <c r="BB1344" s="100"/>
      <c r="BC1344" s="100"/>
    </row>
    <row r="1345" spans="17:55" x14ac:dyDescent="0.35">
      <c r="Q1345" s="100"/>
      <c r="R1345" s="100"/>
      <c r="S1345" s="100"/>
      <c r="T1345" s="100"/>
      <c r="U1345" s="100"/>
      <c r="V1345" s="100"/>
      <c r="W1345" s="100"/>
      <c r="X1345" s="100"/>
      <c r="Y1345" s="100"/>
      <c r="Z1345" s="100"/>
      <c r="AA1345" s="100"/>
      <c r="AB1345" s="100"/>
      <c r="AC1345" s="100"/>
      <c r="AD1345" s="100"/>
      <c r="AE1345" s="100"/>
      <c r="AF1345" s="101"/>
      <c r="AG1345" s="101"/>
      <c r="AH1345" s="101"/>
      <c r="AI1345" s="101"/>
      <c r="AJ1345" s="101"/>
      <c r="AK1345" s="101"/>
      <c r="AL1345" s="101"/>
      <c r="AM1345" s="101"/>
      <c r="AN1345" s="101"/>
      <c r="AO1345" s="101"/>
      <c r="AP1345" s="101"/>
      <c r="AQ1345" s="101"/>
      <c r="AR1345" s="100"/>
      <c r="AS1345" s="100"/>
      <c r="AT1345" s="100"/>
      <c r="AU1345" s="100"/>
      <c r="AV1345" s="100"/>
      <c r="AW1345" s="100"/>
      <c r="AX1345" s="100"/>
      <c r="AY1345" s="100"/>
      <c r="AZ1345" s="100"/>
      <c r="BA1345" s="100"/>
      <c r="BB1345" s="100"/>
      <c r="BC1345" s="100"/>
    </row>
    <row r="1346" spans="17:55" x14ac:dyDescent="0.35">
      <c r="Q1346" s="100"/>
      <c r="R1346" s="100"/>
      <c r="S1346" s="100"/>
      <c r="T1346" s="100"/>
      <c r="U1346" s="100"/>
      <c r="V1346" s="100"/>
      <c r="W1346" s="100"/>
      <c r="X1346" s="100"/>
      <c r="Y1346" s="100"/>
      <c r="Z1346" s="100"/>
      <c r="AA1346" s="100"/>
      <c r="AB1346" s="100"/>
      <c r="AC1346" s="100"/>
      <c r="AD1346" s="100"/>
      <c r="AE1346" s="100"/>
      <c r="AF1346" s="101"/>
      <c r="AG1346" s="101"/>
      <c r="AH1346" s="101"/>
      <c r="AI1346" s="101"/>
      <c r="AJ1346" s="101"/>
      <c r="AK1346" s="101"/>
      <c r="AL1346" s="101"/>
      <c r="AM1346" s="101"/>
      <c r="AN1346" s="101"/>
      <c r="AO1346" s="101"/>
      <c r="AP1346" s="101"/>
      <c r="AQ1346" s="101"/>
      <c r="AR1346" s="100"/>
      <c r="AS1346" s="100"/>
      <c r="AT1346" s="100"/>
      <c r="AU1346" s="100"/>
      <c r="AV1346" s="100"/>
      <c r="AW1346" s="100"/>
      <c r="AX1346" s="100"/>
      <c r="AY1346" s="100"/>
      <c r="AZ1346" s="100"/>
      <c r="BA1346" s="100"/>
      <c r="BB1346" s="100"/>
      <c r="BC1346" s="100"/>
    </row>
    <row r="1347" spans="17:55" x14ac:dyDescent="0.35">
      <c r="Q1347" s="100"/>
      <c r="R1347" s="100"/>
      <c r="S1347" s="100"/>
      <c r="T1347" s="100"/>
      <c r="U1347" s="100"/>
      <c r="V1347" s="100"/>
      <c r="W1347" s="100"/>
      <c r="X1347" s="100"/>
      <c r="Y1347" s="100"/>
      <c r="Z1347" s="100"/>
      <c r="AA1347" s="100"/>
      <c r="AB1347" s="100"/>
      <c r="AC1347" s="100"/>
      <c r="AD1347" s="100"/>
      <c r="AE1347" s="100"/>
      <c r="AF1347" s="101"/>
      <c r="AG1347" s="101"/>
      <c r="AH1347" s="101"/>
      <c r="AI1347" s="101"/>
      <c r="AJ1347" s="101"/>
      <c r="AK1347" s="101"/>
      <c r="AL1347" s="101"/>
      <c r="AM1347" s="101"/>
      <c r="AN1347" s="101"/>
      <c r="AO1347" s="101"/>
      <c r="AP1347" s="101"/>
      <c r="AQ1347" s="101"/>
      <c r="AR1347" s="100"/>
      <c r="AS1347" s="100"/>
      <c r="AT1347" s="100"/>
      <c r="AU1347" s="100"/>
      <c r="AV1347" s="100"/>
      <c r="AW1347" s="100"/>
      <c r="AX1347" s="100"/>
      <c r="AY1347" s="100"/>
      <c r="AZ1347" s="100"/>
      <c r="BA1347" s="100"/>
      <c r="BB1347" s="100"/>
      <c r="BC1347" s="100"/>
    </row>
    <row r="1348" spans="17:55" x14ac:dyDescent="0.35">
      <c r="Q1348" s="100"/>
      <c r="R1348" s="100"/>
      <c r="S1348" s="100"/>
      <c r="T1348" s="100"/>
      <c r="U1348" s="100"/>
      <c r="V1348" s="100"/>
      <c r="W1348" s="100"/>
      <c r="X1348" s="100"/>
      <c r="Y1348" s="100"/>
      <c r="Z1348" s="100"/>
      <c r="AA1348" s="100"/>
      <c r="AB1348" s="100"/>
      <c r="AC1348" s="100"/>
      <c r="AD1348" s="100"/>
      <c r="AE1348" s="100"/>
      <c r="AF1348" s="101"/>
      <c r="AG1348" s="101"/>
      <c r="AH1348" s="101"/>
      <c r="AI1348" s="101"/>
      <c r="AJ1348" s="101"/>
      <c r="AK1348" s="101"/>
      <c r="AL1348" s="101"/>
      <c r="AM1348" s="101"/>
      <c r="AN1348" s="101"/>
      <c r="AO1348" s="101"/>
      <c r="AP1348" s="101"/>
      <c r="AQ1348" s="101"/>
      <c r="AR1348" s="100"/>
      <c r="AS1348" s="100"/>
      <c r="AT1348" s="100"/>
      <c r="AU1348" s="100"/>
      <c r="AV1348" s="100"/>
      <c r="AW1348" s="100"/>
      <c r="AX1348" s="100"/>
      <c r="AY1348" s="100"/>
      <c r="AZ1348" s="100"/>
      <c r="BA1348" s="100"/>
      <c r="BB1348" s="100"/>
      <c r="BC1348" s="100"/>
    </row>
    <row r="1349" spans="17:55" x14ac:dyDescent="0.35">
      <c r="Q1349" s="100"/>
      <c r="R1349" s="100"/>
      <c r="S1349" s="100"/>
      <c r="T1349" s="100"/>
      <c r="U1349" s="100"/>
      <c r="V1349" s="100"/>
      <c r="W1349" s="100"/>
      <c r="X1349" s="100"/>
      <c r="Y1349" s="100"/>
      <c r="Z1349" s="100"/>
      <c r="AA1349" s="100"/>
      <c r="AB1349" s="100"/>
      <c r="AC1349" s="100"/>
      <c r="AD1349" s="100"/>
      <c r="AE1349" s="100"/>
      <c r="AF1349" s="101"/>
      <c r="AG1349" s="101"/>
      <c r="AH1349" s="101"/>
      <c r="AI1349" s="101"/>
      <c r="AJ1349" s="101"/>
      <c r="AK1349" s="101"/>
      <c r="AL1349" s="101"/>
      <c r="AM1349" s="101"/>
      <c r="AN1349" s="101"/>
      <c r="AO1349" s="101"/>
      <c r="AP1349" s="101"/>
      <c r="AQ1349" s="101"/>
      <c r="AR1349" s="100"/>
      <c r="AS1349" s="100"/>
      <c r="AT1349" s="100"/>
      <c r="AU1349" s="100"/>
      <c r="AV1349" s="100"/>
      <c r="AW1349" s="100"/>
      <c r="AX1349" s="100"/>
      <c r="AY1349" s="100"/>
      <c r="AZ1349" s="100"/>
      <c r="BA1349" s="100"/>
      <c r="BB1349" s="100"/>
      <c r="BC1349" s="100"/>
    </row>
    <row r="1350" spans="17:55" x14ac:dyDescent="0.35">
      <c r="Q1350" s="100"/>
      <c r="R1350" s="100"/>
      <c r="S1350" s="100"/>
      <c r="T1350" s="100"/>
      <c r="U1350" s="100"/>
      <c r="V1350" s="100"/>
      <c r="W1350" s="100"/>
      <c r="X1350" s="100"/>
      <c r="Y1350" s="100"/>
      <c r="Z1350" s="100"/>
      <c r="AA1350" s="100"/>
      <c r="AB1350" s="100"/>
      <c r="AC1350" s="100"/>
      <c r="AD1350" s="100"/>
      <c r="AE1350" s="100"/>
      <c r="AF1350" s="101"/>
      <c r="AG1350" s="101"/>
      <c r="AH1350" s="101"/>
      <c r="AI1350" s="101"/>
      <c r="AJ1350" s="101"/>
      <c r="AK1350" s="101"/>
      <c r="AL1350" s="101"/>
      <c r="AM1350" s="101"/>
      <c r="AN1350" s="101"/>
      <c r="AO1350" s="101"/>
      <c r="AP1350" s="101"/>
      <c r="AQ1350" s="101"/>
      <c r="AR1350" s="100"/>
      <c r="AS1350" s="100"/>
      <c r="AT1350" s="100"/>
      <c r="AU1350" s="100"/>
      <c r="AV1350" s="100"/>
      <c r="AW1350" s="100"/>
      <c r="AX1350" s="100"/>
      <c r="AY1350" s="100"/>
      <c r="AZ1350" s="100"/>
      <c r="BA1350" s="100"/>
      <c r="BB1350" s="100"/>
      <c r="BC1350" s="100"/>
    </row>
    <row r="1351" spans="17:55" x14ac:dyDescent="0.35">
      <c r="Q1351" s="100"/>
      <c r="R1351" s="100"/>
      <c r="S1351" s="100"/>
      <c r="T1351" s="100"/>
      <c r="U1351" s="100"/>
      <c r="V1351" s="100"/>
      <c r="W1351" s="100"/>
      <c r="X1351" s="100"/>
      <c r="Y1351" s="100"/>
      <c r="Z1351" s="100"/>
      <c r="AA1351" s="100"/>
      <c r="AB1351" s="100"/>
      <c r="AC1351" s="100"/>
      <c r="AD1351" s="100"/>
      <c r="AE1351" s="100"/>
      <c r="AF1351" s="101"/>
      <c r="AG1351" s="101"/>
      <c r="AH1351" s="101"/>
      <c r="AI1351" s="101"/>
      <c r="AJ1351" s="101"/>
      <c r="AK1351" s="101"/>
      <c r="AL1351" s="101"/>
      <c r="AM1351" s="101"/>
      <c r="AN1351" s="101"/>
      <c r="AO1351" s="101"/>
      <c r="AP1351" s="101"/>
      <c r="AQ1351" s="101"/>
      <c r="AR1351" s="100"/>
      <c r="AS1351" s="100"/>
      <c r="AT1351" s="100"/>
      <c r="AU1351" s="100"/>
      <c r="AV1351" s="100"/>
      <c r="AW1351" s="100"/>
      <c r="AX1351" s="100"/>
      <c r="AY1351" s="100"/>
      <c r="AZ1351" s="100"/>
      <c r="BA1351" s="100"/>
      <c r="BB1351" s="100"/>
      <c r="BC1351" s="100"/>
    </row>
    <row r="1352" spans="17:55" x14ac:dyDescent="0.35">
      <c r="Q1352" s="100"/>
      <c r="R1352" s="100"/>
      <c r="S1352" s="100"/>
      <c r="T1352" s="100"/>
      <c r="U1352" s="100"/>
      <c r="V1352" s="100"/>
      <c r="W1352" s="100"/>
      <c r="X1352" s="100"/>
      <c r="Y1352" s="100"/>
      <c r="Z1352" s="100"/>
      <c r="AA1352" s="100"/>
      <c r="AB1352" s="100"/>
      <c r="AC1352" s="100"/>
      <c r="AD1352" s="100"/>
      <c r="AE1352" s="100"/>
      <c r="AF1352" s="101"/>
      <c r="AG1352" s="101"/>
      <c r="AH1352" s="101"/>
      <c r="AI1352" s="101"/>
      <c r="AJ1352" s="101"/>
      <c r="AK1352" s="101"/>
      <c r="AL1352" s="101"/>
      <c r="AM1352" s="101"/>
      <c r="AN1352" s="101"/>
      <c r="AO1352" s="101"/>
      <c r="AP1352" s="101"/>
      <c r="AQ1352" s="101"/>
      <c r="AR1352" s="100"/>
      <c r="AS1352" s="100"/>
      <c r="AT1352" s="100"/>
      <c r="AU1352" s="100"/>
      <c r="AV1352" s="100"/>
      <c r="AW1352" s="100"/>
      <c r="AX1352" s="100"/>
      <c r="AY1352" s="100"/>
      <c r="AZ1352" s="100"/>
      <c r="BA1352" s="100"/>
      <c r="BB1352" s="100"/>
      <c r="BC1352" s="100"/>
    </row>
    <row r="1353" spans="17:55" x14ac:dyDescent="0.35">
      <c r="Q1353" s="100"/>
      <c r="R1353" s="100"/>
      <c r="S1353" s="100"/>
      <c r="T1353" s="100"/>
      <c r="U1353" s="100"/>
      <c r="V1353" s="100"/>
      <c r="W1353" s="100"/>
      <c r="X1353" s="100"/>
      <c r="Y1353" s="100"/>
      <c r="Z1353" s="100"/>
      <c r="AA1353" s="100"/>
      <c r="AB1353" s="100"/>
      <c r="AC1353" s="100"/>
      <c r="AD1353" s="100"/>
      <c r="AE1353" s="100"/>
      <c r="AF1353" s="101"/>
      <c r="AG1353" s="101"/>
      <c r="AH1353" s="101"/>
      <c r="AI1353" s="101"/>
      <c r="AJ1353" s="101"/>
      <c r="AK1353" s="101"/>
      <c r="AL1353" s="101"/>
      <c r="AM1353" s="101"/>
      <c r="AN1353" s="101"/>
      <c r="AO1353" s="101"/>
      <c r="AP1353" s="101"/>
      <c r="AQ1353" s="101"/>
      <c r="AR1353" s="100"/>
      <c r="AS1353" s="100"/>
      <c r="AT1353" s="100"/>
      <c r="AU1353" s="100"/>
      <c r="AV1353" s="100"/>
      <c r="AW1353" s="100"/>
      <c r="AX1353" s="100"/>
      <c r="AY1353" s="100"/>
      <c r="AZ1353" s="100"/>
      <c r="BA1353" s="100"/>
      <c r="BB1353" s="100"/>
      <c r="BC1353" s="100"/>
    </row>
    <row r="1354" spans="17:55" x14ac:dyDescent="0.35">
      <c r="Q1354" s="100"/>
      <c r="R1354" s="100"/>
      <c r="S1354" s="100"/>
      <c r="T1354" s="100"/>
      <c r="U1354" s="100"/>
      <c r="V1354" s="100"/>
      <c r="W1354" s="100"/>
      <c r="X1354" s="100"/>
      <c r="Y1354" s="100"/>
      <c r="Z1354" s="100"/>
      <c r="AA1354" s="100"/>
      <c r="AB1354" s="100"/>
      <c r="AC1354" s="100"/>
      <c r="AD1354" s="100"/>
      <c r="AE1354" s="100"/>
      <c r="AF1354" s="101"/>
      <c r="AG1354" s="101"/>
      <c r="AH1354" s="101"/>
      <c r="AI1354" s="101"/>
      <c r="AJ1354" s="101"/>
      <c r="AK1354" s="101"/>
      <c r="AL1354" s="101"/>
      <c r="AM1354" s="101"/>
      <c r="AN1354" s="101"/>
      <c r="AO1354" s="101"/>
      <c r="AP1354" s="101"/>
      <c r="AQ1354" s="101"/>
      <c r="AR1354" s="100"/>
      <c r="AS1354" s="100"/>
      <c r="AT1354" s="100"/>
      <c r="AU1354" s="100"/>
      <c r="AV1354" s="100"/>
      <c r="AW1354" s="100"/>
      <c r="AX1354" s="100"/>
      <c r="AY1354" s="100"/>
      <c r="AZ1354" s="100"/>
      <c r="BA1354" s="100"/>
      <c r="BB1354" s="100"/>
      <c r="BC1354" s="100"/>
    </row>
    <row r="1355" spans="17:55" x14ac:dyDescent="0.35">
      <c r="Q1355" s="100"/>
      <c r="R1355" s="100"/>
      <c r="S1355" s="100"/>
      <c r="T1355" s="100"/>
      <c r="U1355" s="100"/>
      <c r="V1355" s="100"/>
      <c r="W1355" s="100"/>
      <c r="X1355" s="100"/>
      <c r="Y1355" s="100"/>
      <c r="Z1355" s="100"/>
      <c r="AA1355" s="100"/>
      <c r="AB1355" s="100"/>
      <c r="AC1355" s="100"/>
      <c r="AD1355" s="100"/>
      <c r="AE1355" s="100"/>
      <c r="AF1355" s="101"/>
      <c r="AG1355" s="101"/>
      <c r="AH1355" s="101"/>
      <c r="AI1355" s="101"/>
      <c r="AJ1355" s="101"/>
      <c r="AK1355" s="101"/>
      <c r="AL1355" s="101"/>
      <c r="AM1355" s="101"/>
      <c r="AN1355" s="101"/>
      <c r="AO1355" s="101"/>
      <c r="AP1355" s="101"/>
      <c r="AQ1355" s="101"/>
      <c r="AR1355" s="100"/>
      <c r="AS1355" s="100"/>
      <c r="AT1355" s="100"/>
      <c r="AU1355" s="100"/>
      <c r="AV1355" s="100"/>
      <c r="AW1355" s="100"/>
      <c r="AX1355" s="100"/>
      <c r="AY1355" s="100"/>
      <c r="AZ1355" s="100"/>
      <c r="BA1355" s="100"/>
      <c r="BB1355" s="100"/>
      <c r="BC1355" s="100"/>
    </row>
    <row r="1356" spans="17:55" x14ac:dyDescent="0.35">
      <c r="Q1356" s="100"/>
      <c r="R1356" s="100"/>
      <c r="S1356" s="100"/>
      <c r="T1356" s="100"/>
      <c r="U1356" s="100"/>
      <c r="V1356" s="100"/>
      <c r="W1356" s="100"/>
      <c r="X1356" s="100"/>
      <c r="Y1356" s="100"/>
      <c r="Z1356" s="100"/>
      <c r="AA1356" s="100"/>
      <c r="AB1356" s="100"/>
      <c r="AC1356" s="100"/>
      <c r="AD1356" s="100"/>
      <c r="AE1356" s="100"/>
      <c r="AF1356" s="101"/>
      <c r="AG1356" s="101"/>
      <c r="AH1356" s="101"/>
      <c r="AI1356" s="101"/>
      <c r="AJ1356" s="101"/>
      <c r="AK1356" s="101"/>
      <c r="AL1356" s="101"/>
      <c r="AM1356" s="101"/>
      <c r="AN1356" s="101"/>
      <c r="AO1356" s="101"/>
      <c r="AP1356" s="101"/>
      <c r="AQ1356" s="101"/>
      <c r="AR1356" s="100"/>
      <c r="AS1356" s="100"/>
      <c r="AT1356" s="100"/>
      <c r="AU1356" s="100"/>
      <c r="AV1356" s="100"/>
      <c r="AW1356" s="100"/>
      <c r="AX1356" s="100"/>
      <c r="AY1356" s="100"/>
      <c r="AZ1356" s="100"/>
      <c r="BA1356" s="100"/>
      <c r="BB1356" s="100"/>
      <c r="BC1356" s="100"/>
    </row>
    <row r="1357" spans="17:55" x14ac:dyDescent="0.35">
      <c r="Q1357" s="100"/>
      <c r="R1357" s="100"/>
      <c r="S1357" s="100"/>
      <c r="T1357" s="100"/>
      <c r="U1357" s="100"/>
      <c r="V1357" s="100"/>
      <c r="W1357" s="100"/>
      <c r="X1357" s="100"/>
      <c r="Y1357" s="100"/>
      <c r="Z1357" s="100"/>
      <c r="AA1357" s="100"/>
      <c r="AB1357" s="100"/>
      <c r="AC1357" s="100"/>
      <c r="AD1357" s="100"/>
      <c r="AE1357" s="100"/>
      <c r="AF1357" s="101"/>
      <c r="AG1357" s="101"/>
      <c r="AH1357" s="101"/>
      <c r="AI1357" s="101"/>
      <c r="AJ1357" s="101"/>
      <c r="AK1357" s="101"/>
      <c r="AL1357" s="101"/>
      <c r="AM1357" s="101"/>
      <c r="AN1357" s="101"/>
      <c r="AO1357" s="101"/>
      <c r="AP1357" s="101"/>
      <c r="AQ1357" s="101"/>
      <c r="AR1357" s="100"/>
      <c r="AS1357" s="100"/>
      <c r="AT1357" s="100"/>
      <c r="AU1357" s="100"/>
      <c r="AV1357" s="100"/>
      <c r="AW1357" s="100"/>
      <c r="AX1357" s="100"/>
      <c r="AY1357" s="100"/>
      <c r="AZ1357" s="100"/>
      <c r="BA1357" s="100"/>
      <c r="BB1357" s="100"/>
      <c r="BC1357" s="100"/>
    </row>
    <row r="1358" spans="17:55" x14ac:dyDescent="0.35">
      <c r="Q1358" s="100"/>
      <c r="R1358" s="100"/>
      <c r="S1358" s="100"/>
      <c r="T1358" s="100"/>
      <c r="U1358" s="100"/>
      <c r="V1358" s="100"/>
      <c r="W1358" s="100"/>
      <c r="X1358" s="100"/>
      <c r="Y1358" s="100"/>
      <c r="Z1358" s="100"/>
      <c r="AA1358" s="100"/>
      <c r="AB1358" s="100"/>
      <c r="AC1358" s="100"/>
      <c r="AD1358" s="100"/>
      <c r="AE1358" s="100"/>
      <c r="AF1358" s="101"/>
      <c r="AG1358" s="101"/>
      <c r="AH1358" s="101"/>
      <c r="AI1358" s="101"/>
      <c r="AJ1358" s="101"/>
      <c r="AK1358" s="101"/>
      <c r="AL1358" s="101"/>
      <c r="AM1358" s="101"/>
      <c r="AN1358" s="101"/>
      <c r="AO1358" s="101"/>
      <c r="AP1358" s="101"/>
      <c r="AQ1358" s="101"/>
      <c r="AR1358" s="100"/>
      <c r="AS1358" s="100"/>
      <c r="AT1358" s="100"/>
      <c r="AU1358" s="100"/>
      <c r="AV1358" s="100"/>
      <c r="AW1358" s="100"/>
      <c r="AX1358" s="100"/>
      <c r="AY1358" s="100"/>
      <c r="AZ1358" s="100"/>
      <c r="BA1358" s="100"/>
      <c r="BB1358" s="100"/>
      <c r="BC1358" s="100"/>
    </row>
    <row r="1359" spans="17:55" x14ac:dyDescent="0.35">
      <c r="Q1359" s="100"/>
      <c r="R1359" s="100"/>
      <c r="S1359" s="100"/>
      <c r="T1359" s="100"/>
      <c r="U1359" s="100"/>
      <c r="V1359" s="100"/>
      <c r="W1359" s="100"/>
      <c r="X1359" s="100"/>
      <c r="Y1359" s="100"/>
      <c r="Z1359" s="100"/>
      <c r="AA1359" s="100"/>
      <c r="AB1359" s="100"/>
      <c r="AC1359" s="100"/>
      <c r="AD1359" s="100"/>
      <c r="AE1359" s="100"/>
      <c r="AF1359" s="101"/>
      <c r="AG1359" s="101"/>
      <c r="AH1359" s="101"/>
      <c r="AI1359" s="101"/>
      <c r="AJ1359" s="101"/>
      <c r="AK1359" s="101"/>
      <c r="AL1359" s="101"/>
      <c r="AM1359" s="101"/>
      <c r="AN1359" s="101"/>
      <c r="AO1359" s="101"/>
      <c r="AP1359" s="101"/>
      <c r="AQ1359" s="101"/>
      <c r="AR1359" s="100"/>
      <c r="AS1359" s="100"/>
      <c r="AT1359" s="100"/>
      <c r="AU1359" s="100"/>
      <c r="AV1359" s="100"/>
      <c r="AW1359" s="100"/>
      <c r="AX1359" s="100"/>
      <c r="AY1359" s="100"/>
      <c r="AZ1359" s="100"/>
      <c r="BA1359" s="100"/>
      <c r="BB1359" s="100"/>
      <c r="BC1359" s="100"/>
    </row>
    <row r="1360" spans="17:55" x14ac:dyDescent="0.35">
      <c r="Q1360" s="100"/>
      <c r="R1360" s="100"/>
      <c r="S1360" s="100"/>
      <c r="T1360" s="100"/>
      <c r="U1360" s="100"/>
      <c r="V1360" s="100"/>
      <c r="W1360" s="100"/>
      <c r="X1360" s="100"/>
      <c r="Y1360" s="100"/>
      <c r="Z1360" s="100"/>
      <c r="AA1360" s="100"/>
      <c r="AB1360" s="100"/>
      <c r="AC1360" s="100"/>
      <c r="AD1360" s="100"/>
      <c r="AE1360" s="100"/>
      <c r="AF1360" s="101"/>
      <c r="AG1360" s="101"/>
      <c r="AH1360" s="101"/>
      <c r="AI1360" s="101"/>
      <c r="AJ1360" s="101"/>
      <c r="AK1360" s="101"/>
      <c r="AL1360" s="101"/>
      <c r="AM1360" s="101"/>
      <c r="AN1360" s="101"/>
      <c r="AO1360" s="101"/>
      <c r="AP1360" s="101"/>
      <c r="AQ1360" s="101"/>
      <c r="AR1360" s="100"/>
      <c r="AS1360" s="100"/>
      <c r="AT1360" s="100"/>
      <c r="AU1360" s="100"/>
      <c r="AV1360" s="100"/>
      <c r="AW1360" s="100"/>
      <c r="AX1360" s="100"/>
      <c r="AY1360" s="100"/>
      <c r="AZ1360" s="100"/>
      <c r="BA1360" s="100"/>
      <c r="BB1360" s="100"/>
      <c r="BC1360" s="100"/>
    </row>
    <row r="1361" spans="17:55" x14ac:dyDescent="0.35">
      <c r="Q1361" s="100"/>
      <c r="R1361" s="100"/>
      <c r="S1361" s="100"/>
      <c r="T1361" s="100"/>
      <c r="U1361" s="100"/>
      <c r="V1361" s="100"/>
      <c r="W1361" s="100"/>
      <c r="X1361" s="100"/>
      <c r="Y1361" s="100"/>
      <c r="Z1361" s="100"/>
      <c r="AA1361" s="100"/>
      <c r="AB1361" s="100"/>
      <c r="AC1361" s="100"/>
      <c r="AD1361" s="100"/>
      <c r="AE1361" s="100"/>
      <c r="AF1361" s="101"/>
      <c r="AG1361" s="101"/>
      <c r="AH1361" s="101"/>
      <c r="AI1361" s="101"/>
      <c r="AJ1361" s="101"/>
      <c r="AK1361" s="101"/>
      <c r="AL1361" s="101"/>
      <c r="AM1361" s="101"/>
      <c r="AN1361" s="101"/>
      <c r="AO1361" s="101"/>
      <c r="AP1361" s="101"/>
      <c r="AQ1361" s="101"/>
      <c r="AR1361" s="100"/>
      <c r="AS1361" s="100"/>
      <c r="AT1361" s="100"/>
      <c r="AU1361" s="100"/>
      <c r="AV1361" s="100"/>
      <c r="AW1361" s="100"/>
      <c r="AX1361" s="100"/>
      <c r="AY1361" s="100"/>
      <c r="AZ1361" s="100"/>
      <c r="BA1361" s="100"/>
      <c r="BB1361" s="100"/>
      <c r="BC1361" s="100"/>
    </row>
    <row r="1362" spans="17:55" x14ac:dyDescent="0.35">
      <c r="Q1362" s="100"/>
      <c r="R1362" s="100"/>
      <c r="S1362" s="100"/>
      <c r="T1362" s="100"/>
      <c r="U1362" s="100"/>
      <c r="V1362" s="100"/>
      <c r="W1362" s="100"/>
      <c r="X1362" s="100"/>
      <c r="Y1362" s="100"/>
      <c r="Z1362" s="100"/>
      <c r="AA1362" s="100"/>
      <c r="AB1362" s="100"/>
      <c r="AC1362" s="100"/>
      <c r="AD1362" s="100"/>
      <c r="AE1362" s="100"/>
      <c r="AF1362" s="101"/>
      <c r="AG1362" s="101"/>
      <c r="AH1362" s="101"/>
      <c r="AI1362" s="101"/>
      <c r="AJ1362" s="101"/>
      <c r="AK1362" s="101"/>
      <c r="AL1362" s="101"/>
      <c r="AM1362" s="101"/>
      <c r="AN1362" s="101"/>
      <c r="AO1362" s="101"/>
      <c r="AP1362" s="101"/>
      <c r="AQ1362" s="101"/>
      <c r="AR1362" s="100"/>
      <c r="AS1362" s="100"/>
      <c r="AT1362" s="100"/>
      <c r="AU1362" s="100"/>
      <c r="AV1362" s="100"/>
      <c r="AW1362" s="100"/>
      <c r="AX1362" s="100"/>
      <c r="AY1362" s="100"/>
      <c r="AZ1362" s="100"/>
      <c r="BA1362" s="100"/>
      <c r="BB1362" s="100"/>
      <c r="BC1362" s="100"/>
    </row>
    <row r="1363" spans="17:55" x14ac:dyDescent="0.35">
      <c r="Q1363" s="100"/>
      <c r="R1363" s="100"/>
      <c r="S1363" s="100"/>
      <c r="T1363" s="100"/>
      <c r="U1363" s="100"/>
      <c r="V1363" s="100"/>
      <c r="W1363" s="100"/>
      <c r="X1363" s="100"/>
      <c r="Y1363" s="100"/>
      <c r="Z1363" s="100"/>
      <c r="AA1363" s="100"/>
      <c r="AB1363" s="100"/>
      <c r="AC1363" s="100"/>
      <c r="AD1363" s="100"/>
      <c r="AE1363" s="100"/>
      <c r="AF1363" s="101"/>
      <c r="AG1363" s="101"/>
      <c r="AH1363" s="101"/>
      <c r="AI1363" s="101"/>
      <c r="AJ1363" s="101"/>
      <c r="AK1363" s="101"/>
      <c r="AL1363" s="101"/>
      <c r="AM1363" s="101"/>
      <c r="AN1363" s="101"/>
      <c r="AO1363" s="101"/>
      <c r="AP1363" s="101"/>
      <c r="AQ1363" s="101"/>
      <c r="AR1363" s="100"/>
      <c r="AS1363" s="100"/>
      <c r="AT1363" s="100"/>
      <c r="AU1363" s="100"/>
      <c r="AV1363" s="100"/>
      <c r="AW1363" s="100"/>
      <c r="AX1363" s="100"/>
      <c r="AY1363" s="100"/>
      <c r="AZ1363" s="100"/>
      <c r="BA1363" s="100"/>
      <c r="BB1363" s="100"/>
      <c r="BC1363" s="100"/>
    </row>
    <row r="1364" spans="17:55" x14ac:dyDescent="0.35">
      <c r="Q1364" s="100"/>
      <c r="R1364" s="100"/>
      <c r="S1364" s="100"/>
      <c r="T1364" s="100"/>
      <c r="U1364" s="100"/>
      <c r="V1364" s="100"/>
      <c r="W1364" s="100"/>
      <c r="X1364" s="100"/>
      <c r="Y1364" s="100"/>
      <c r="Z1364" s="100"/>
      <c r="AA1364" s="100"/>
      <c r="AB1364" s="100"/>
      <c r="AC1364" s="100"/>
      <c r="AD1364" s="100"/>
      <c r="AE1364" s="100"/>
      <c r="AF1364" s="101"/>
      <c r="AG1364" s="101"/>
      <c r="AH1364" s="101"/>
      <c r="AI1364" s="101"/>
      <c r="AJ1364" s="101"/>
      <c r="AK1364" s="101"/>
      <c r="AL1364" s="101"/>
      <c r="AM1364" s="101"/>
      <c r="AN1364" s="101"/>
      <c r="AO1364" s="101"/>
      <c r="AP1364" s="101"/>
      <c r="AQ1364" s="101"/>
      <c r="AR1364" s="100"/>
      <c r="AS1364" s="100"/>
      <c r="AT1364" s="100"/>
      <c r="AU1364" s="100"/>
      <c r="AV1364" s="100"/>
      <c r="AW1364" s="100"/>
      <c r="AX1364" s="100"/>
      <c r="AY1364" s="100"/>
      <c r="AZ1364" s="100"/>
      <c r="BA1364" s="100"/>
      <c r="BB1364" s="100"/>
      <c r="BC1364" s="100"/>
    </row>
    <row r="1365" spans="17:55" x14ac:dyDescent="0.35">
      <c r="Q1365" s="100"/>
      <c r="R1365" s="100"/>
      <c r="S1365" s="100"/>
      <c r="T1365" s="100"/>
      <c r="U1365" s="100"/>
      <c r="V1365" s="100"/>
      <c r="W1365" s="100"/>
      <c r="X1365" s="100"/>
      <c r="Y1365" s="100"/>
      <c r="Z1365" s="100"/>
      <c r="AA1365" s="100"/>
      <c r="AB1365" s="100"/>
      <c r="AC1365" s="100"/>
      <c r="AD1365" s="100"/>
      <c r="AE1365" s="100"/>
      <c r="AF1365" s="101"/>
      <c r="AG1365" s="101"/>
      <c r="AH1365" s="101"/>
      <c r="AI1365" s="101"/>
      <c r="AJ1365" s="101"/>
      <c r="AK1365" s="101"/>
      <c r="AL1365" s="101"/>
      <c r="AM1365" s="101"/>
      <c r="AN1365" s="101"/>
      <c r="AO1365" s="101"/>
      <c r="AP1365" s="101"/>
      <c r="AQ1365" s="101"/>
      <c r="AR1365" s="100"/>
      <c r="AS1365" s="100"/>
      <c r="AT1365" s="100"/>
      <c r="AU1365" s="100"/>
      <c r="AV1365" s="100"/>
      <c r="AW1365" s="100"/>
      <c r="AX1365" s="100"/>
      <c r="AY1365" s="100"/>
      <c r="AZ1365" s="100"/>
      <c r="BA1365" s="100"/>
      <c r="BB1365" s="100"/>
      <c r="BC1365" s="100"/>
    </row>
    <row r="1366" spans="17:55" x14ac:dyDescent="0.35">
      <c r="Q1366" s="100"/>
      <c r="R1366" s="100"/>
      <c r="S1366" s="100"/>
      <c r="T1366" s="100"/>
      <c r="U1366" s="100"/>
      <c r="V1366" s="100"/>
      <c r="W1366" s="100"/>
      <c r="X1366" s="100"/>
      <c r="Y1366" s="100"/>
      <c r="Z1366" s="100"/>
      <c r="AA1366" s="100"/>
      <c r="AB1366" s="100"/>
      <c r="AC1366" s="100"/>
      <c r="AD1366" s="100"/>
      <c r="AE1366" s="100"/>
      <c r="AF1366" s="101"/>
      <c r="AG1366" s="101"/>
      <c r="AH1366" s="101"/>
      <c r="AI1366" s="101"/>
      <c r="AJ1366" s="101"/>
      <c r="AK1366" s="101"/>
      <c r="AL1366" s="101"/>
      <c r="AM1366" s="101"/>
      <c r="AN1366" s="101"/>
      <c r="AO1366" s="101"/>
      <c r="AP1366" s="101"/>
      <c r="AQ1366" s="101"/>
      <c r="AR1366" s="100"/>
      <c r="AS1366" s="100"/>
      <c r="AT1366" s="100"/>
      <c r="AU1366" s="100"/>
      <c r="AV1366" s="100"/>
      <c r="AW1366" s="100"/>
      <c r="AX1366" s="100"/>
      <c r="AY1366" s="100"/>
      <c r="AZ1366" s="100"/>
      <c r="BA1366" s="100"/>
      <c r="BB1366" s="100"/>
      <c r="BC1366" s="100"/>
    </row>
    <row r="1367" spans="17:55" x14ac:dyDescent="0.35">
      <c r="Q1367" s="100"/>
      <c r="R1367" s="100"/>
      <c r="S1367" s="100"/>
      <c r="T1367" s="100"/>
      <c r="U1367" s="100"/>
      <c r="V1367" s="100"/>
      <c r="W1367" s="100"/>
      <c r="X1367" s="100"/>
      <c r="Y1367" s="100"/>
      <c r="Z1367" s="100"/>
      <c r="AA1367" s="100"/>
      <c r="AB1367" s="100"/>
      <c r="AC1367" s="100"/>
      <c r="AD1367" s="100"/>
      <c r="AE1367" s="100"/>
      <c r="AF1367" s="101"/>
      <c r="AG1367" s="101"/>
      <c r="AH1367" s="101"/>
      <c r="AI1367" s="101"/>
      <c r="AJ1367" s="101"/>
      <c r="AK1367" s="101"/>
      <c r="AL1367" s="101"/>
      <c r="AM1367" s="101"/>
      <c r="AN1367" s="101"/>
      <c r="AO1367" s="101"/>
      <c r="AP1367" s="101"/>
      <c r="AQ1367" s="101"/>
      <c r="AR1367" s="100"/>
      <c r="AS1367" s="100"/>
      <c r="AT1367" s="100"/>
      <c r="AU1367" s="100"/>
      <c r="AV1367" s="100"/>
      <c r="AW1367" s="100"/>
      <c r="AX1367" s="100"/>
      <c r="AY1367" s="100"/>
      <c r="AZ1367" s="100"/>
      <c r="BA1367" s="100"/>
      <c r="BB1367" s="100"/>
      <c r="BC1367" s="100"/>
    </row>
    <row r="1368" spans="17:55" x14ac:dyDescent="0.35">
      <c r="Q1368" s="100"/>
      <c r="R1368" s="100"/>
      <c r="S1368" s="100"/>
      <c r="T1368" s="100"/>
      <c r="U1368" s="100"/>
      <c r="V1368" s="100"/>
      <c r="W1368" s="100"/>
      <c r="X1368" s="100"/>
      <c r="Y1368" s="100"/>
      <c r="Z1368" s="100"/>
      <c r="AA1368" s="100"/>
      <c r="AB1368" s="100"/>
      <c r="AC1368" s="100"/>
      <c r="AD1368" s="100"/>
      <c r="AE1368" s="100"/>
      <c r="AF1368" s="101"/>
      <c r="AG1368" s="101"/>
      <c r="AH1368" s="101"/>
      <c r="AI1368" s="101"/>
      <c r="AJ1368" s="101"/>
      <c r="AK1368" s="101"/>
      <c r="AL1368" s="101"/>
      <c r="AM1368" s="101"/>
      <c r="AN1368" s="101"/>
      <c r="AO1368" s="101"/>
      <c r="AP1368" s="101"/>
      <c r="AQ1368" s="101"/>
      <c r="AR1368" s="100"/>
      <c r="AS1368" s="100"/>
      <c r="AT1368" s="100"/>
      <c r="AU1368" s="100"/>
      <c r="AV1368" s="100"/>
      <c r="AW1368" s="100"/>
      <c r="AX1368" s="100"/>
      <c r="AY1368" s="100"/>
      <c r="AZ1368" s="100"/>
      <c r="BA1368" s="100"/>
      <c r="BB1368" s="100"/>
      <c r="BC1368" s="100"/>
    </row>
    <row r="1369" spans="17:55" x14ac:dyDescent="0.35">
      <c r="Q1369" s="100"/>
      <c r="R1369" s="100"/>
      <c r="S1369" s="100"/>
      <c r="T1369" s="100"/>
      <c r="U1369" s="100"/>
      <c r="V1369" s="100"/>
      <c r="W1369" s="100"/>
      <c r="X1369" s="100"/>
      <c r="Y1369" s="100"/>
      <c r="Z1369" s="100"/>
      <c r="AA1369" s="100"/>
      <c r="AB1369" s="100"/>
      <c r="AC1369" s="100"/>
      <c r="AD1369" s="100"/>
      <c r="AE1369" s="100"/>
      <c r="AF1369" s="101"/>
      <c r="AG1369" s="101"/>
      <c r="AH1369" s="101"/>
      <c r="AI1369" s="101"/>
      <c r="AJ1369" s="101"/>
      <c r="AK1369" s="101"/>
      <c r="AL1369" s="101"/>
      <c r="AM1369" s="101"/>
      <c r="AN1369" s="101"/>
      <c r="AO1369" s="101"/>
      <c r="AP1369" s="101"/>
      <c r="AQ1369" s="101"/>
      <c r="AR1369" s="100"/>
      <c r="AS1369" s="100"/>
      <c r="AT1369" s="100"/>
      <c r="AU1369" s="100"/>
      <c r="AV1369" s="100"/>
      <c r="AW1369" s="100"/>
      <c r="AX1369" s="100"/>
      <c r="AY1369" s="100"/>
      <c r="AZ1369" s="100"/>
      <c r="BA1369" s="100"/>
      <c r="BB1369" s="100"/>
      <c r="BC1369" s="100"/>
    </row>
    <row r="1370" spans="17:55" x14ac:dyDescent="0.35">
      <c r="Q1370" s="100"/>
      <c r="R1370" s="100"/>
      <c r="S1370" s="100"/>
      <c r="T1370" s="100"/>
      <c r="U1370" s="100"/>
      <c r="V1370" s="100"/>
      <c r="W1370" s="100"/>
      <c r="X1370" s="100"/>
      <c r="Y1370" s="100"/>
      <c r="Z1370" s="100"/>
      <c r="AA1370" s="100"/>
      <c r="AB1370" s="100"/>
      <c r="AC1370" s="100"/>
      <c r="AD1370" s="100"/>
      <c r="AE1370" s="100"/>
      <c r="AF1370" s="101"/>
      <c r="AG1370" s="101"/>
      <c r="AH1370" s="101"/>
      <c r="AI1370" s="101"/>
      <c r="AJ1370" s="101"/>
      <c r="AK1370" s="101"/>
      <c r="AL1370" s="101"/>
      <c r="AM1370" s="101"/>
      <c r="AN1370" s="101"/>
      <c r="AO1370" s="101"/>
      <c r="AP1370" s="101"/>
      <c r="AQ1370" s="101"/>
      <c r="AR1370" s="100"/>
      <c r="AS1370" s="100"/>
      <c r="AT1370" s="100"/>
      <c r="AU1370" s="100"/>
      <c r="AV1370" s="100"/>
      <c r="AW1370" s="100"/>
      <c r="AX1370" s="100"/>
      <c r="AY1370" s="100"/>
      <c r="AZ1370" s="100"/>
      <c r="BA1370" s="100"/>
      <c r="BB1370" s="100"/>
      <c r="BC1370" s="100"/>
    </row>
    <row r="1371" spans="17:55" x14ac:dyDescent="0.35">
      <c r="Q1371" s="100"/>
      <c r="R1371" s="100"/>
      <c r="S1371" s="100"/>
      <c r="T1371" s="100"/>
      <c r="U1371" s="100"/>
      <c r="V1371" s="100"/>
      <c r="W1371" s="100"/>
      <c r="X1371" s="100"/>
      <c r="Y1371" s="100"/>
      <c r="Z1371" s="100"/>
      <c r="AA1371" s="100"/>
      <c r="AB1371" s="100"/>
      <c r="AC1371" s="100"/>
      <c r="AD1371" s="100"/>
      <c r="AE1371" s="100"/>
      <c r="AF1371" s="101"/>
      <c r="AG1371" s="101"/>
      <c r="AH1371" s="101"/>
      <c r="AI1371" s="101"/>
      <c r="AJ1371" s="101"/>
      <c r="AK1371" s="101"/>
      <c r="AL1371" s="101"/>
      <c r="AM1371" s="101"/>
      <c r="AN1371" s="101"/>
      <c r="AO1371" s="101"/>
      <c r="AP1371" s="101"/>
      <c r="AQ1371" s="101"/>
      <c r="AR1371" s="100"/>
      <c r="AS1371" s="100"/>
      <c r="AT1371" s="100"/>
      <c r="AU1371" s="100"/>
      <c r="AV1371" s="100"/>
      <c r="AW1371" s="100"/>
      <c r="AX1371" s="100"/>
      <c r="AY1371" s="100"/>
      <c r="AZ1371" s="100"/>
      <c r="BA1371" s="100"/>
      <c r="BB1371" s="100"/>
      <c r="BC1371" s="100"/>
    </row>
    <row r="1372" spans="17:55" x14ac:dyDescent="0.35">
      <c r="Q1372" s="100"/>
      <c r="R1372" s="100"/>
      <c r="S1372" s="100"/>
      <c r="T1372" s="100"/>
      <c r="U1372" s="100"/>
      <c r="V1372" s="100"/>
      <c r="W1372" s="100"/>
      <c r="X1372" s="100"/>
      <c r="Y1372" s="100"/>
      <c r="Z1372" s="100"/>
      <c r="AA1372" s="100"/>
      <c r="AB1372" s="100"/>
      <c r="AC1372" s="100"/>
      <c r="AD1372" s="100"/>
      <c r="AE1372" s="100"/>
      <c r="AF1372" s="101"/>
      <c r="AG1372" s="101"/>
      <c r="AH1372" s="101"/>
      <c r="AI1372" s="101"/>
      <c r="AJ1372" s="101"/>
      <c r="AK1372" s="101"/>
      <c r="AL1372" s="101"/>
      <c r="AM1372" s="101"/>
      <c r="AN1372" s="101"/>
      <c r="AO1372" s="101"/>
      <c r="AP1372" s="101"/>
      <c r="AQ1372" s="101"/>
      <c r="AR1372" s="100"/>
      <c r="AS1372" s="100"/>
      <c r="AT1372" s="100"/>
      <c r="AU1372" s="100"/>
      <c r="AV1372" s="100"/>
      <c r="AW1372" s="100"/>
      <c r="AX1372" s="100"/>
      <c r="AY1372" s="100"/>
      <c r="AZ1372" s="100"/>
      <c r="BA1372" s="100"/>
      <c r="BB1372" s="100"/>
      <c r="BC1372" s="100"/>
    </row>
    <row r="1373" spans="17:55" x14ac:dyDescent="0.35">
      <c r="Q1373" s="100"/>
      <c r="R1373" s="100"/>
      <c r="S1373" s="100"/>
      <c r="T1373" s="100"/>
      <c r="U1373" s="100"/>
      <c r="V1373" s="100"/>
      <c r="W1373" s="100"/>
      <c r="X1373" s="100"/>
      <c r="Y1373" s="100"/>
      <c r="Z1373" s="100"/>
      <c r="AA1373" s="100"/>
      <c r="AB1373" s="100"/>
      <c r="AC1373" s="100"/>
      <c r="AD1373" s="100"/>
      <c r="AE1373" s="100"/>
      <c r="AF1373" s="101"/>
      <c r="AG1373" s="101"/>
      <c r="AH1373" s="101"/>
      <c r="AI1373" s="101"/>
      <c r="AJ1373" s="101"/>
      <c r="AK1373" s="101"/>
      <c r="AL1373" s="101"/>
      <c r="AM1373" s="101"/>
      <c r="AN1373" s="101"/>
      <c r="AO1373" s="101"/>
      <c r="AP1373" s="101"/>
      <c r="AQ1373" s="101"/>
      <c r="AR1373" s="100"/>
      <c r="AS1373" s="100"/>
      <c r="AT1373" s="100"/>
      <c r="AU1373" s="100"/>
      <c r="AV1373" s="100"/>
      <c r="AW1373" s="100"/>
      <c r="AX1373" s="100"/>
      <c r="AY1373" s="100"/>
      <c r="AZ1373" s="100"/>
      <c r="BA1373" s="100"/>
      <c r="BB1373" s="100"/>
      <c r="BC1373" s="100"/>
    </row>
    <row r="1374" spans="17:55" x14ac:dyDescent="0.35">
      <c r="Q1374" s="100"/>
      <c r="R1374" s="100"/>
      <c r="S1374" s="100"/>
      <c r="T1374" s="100"/>
      <c r="U1374" s="100"/>
      <c r="V1374" s="100"/>
      <c r="W1374" s="100"/>
      <c r="X1374" s="100"/>
      <c r="Y1374" s="100"/>
      <c r="Z1374" s="100"/>
      <c r="AA1374" s="100"/>
      <c r="AB1374" s="100"/>
      <c r="AC1374" s="100"/>
      <c r="AD1374" s="100"/>
      <c r="AE1374" s="100"/>
      <c r="AF1374" s="101"/>
      <c r="AG1374" s="101"/>
      <c r="AH1374" s="101"/>
      <c r="AI1374" s="101"/>
      <c r="AJ1374" s="101"/>
      <c r="AK1374" s="101"/>
      <c r="AL1374" s="101"/>
      <c r="AM1374" s="101"/>
      <c r="AN1374" s="101"/>
      <c r="AO1374" s="101"/>
      <c r="AP1374" s="101"/>
      <c r="AQ1374" s="101"/>
      <c r="AR1374" s="100"/>
      <c r="AS1374" s="100"/>
      <c r="AT1374" s="100"/>
      <c r="AU1374" s="100"/>
      <c r="AV1374" s="100"/>
      <c r="AW1374" s="100"/>
      <c r="AX1374" s="100"/>
      <c r="AY1374" s="100"/>
      <c r="AZ1374" s="100"/>
      <c r="BA1374" s="100"/>
      <c r="BB1374" s="100"/>
      <c r="BC1374" s="100"/>
    </row>
    <row r="1375" spans="17:55" x14ac:dyDescent="0.35">
      <c r="Q1375" s="100"/>
      <c r="R1375" s="100"/>
      <c r="S1375" s="100"/>
      <c r="T1375" s="100"/>
      <c r="U1375" s="100"/>
      <c r="V1375" s="100"/>
      <c r="W1375" s="100"/>
      <c r="X1375" s="100"/>
      <c r="Y1375" s="100"/>
      <c r="Z1375" s="100"/>
      <c r="AA1375" s="100"/>
      <c r="AB1375" s="100"/>
      <c r="AC1375" s="100"/>
      <c r="AD1375" s="100"/>
      <c r="AE1375" s="100"/>
      <c r="AF1375" s="101"/>
      <c r="AG1375" s="101"/>
      <c r="AH1375" s="101"/>
      <c r="AI1375" s="101"/>
      <c r="AJ1375" s="101"/>
      <c r="AK1375" s="101"/>
      <c r="AL1375" s="101"/>
      <c r="AM1375" s="101"/>
      <c r="AN1375" s="101"/>
      <c r="AO1375" s="101"/>
      <c r="AP1375" s="101"/>
      <c r="AQ1375" s="101"/>
      <c r="AR1375" s="100"/>
      <c r="AS1375" s="100"/>
      <c r="AT1375" s="100"/>
      <c r="AU1375" s="100"/>
      <c r="AV1375" s="100"/>
      <c r="AW1375" s="100"/>
      <c r="AX1375" s="100"/>
      <c r="AY1375" s="100"/>
      <c r="AZ1375" s="100"/>
      <c r="BA1375" s="100"/>
      <c r="BB1375" s="100"/>
      <c r="BC1375" s="100"/>
    </row>
    <row r="1376" spans="17:55" x14ac:dyDescent="0.35">
      <c r="Q1376" s="100"/>
      <c r="R1376" s="100"/>
      <c r="S1376" s="100"/>
      <c r="T1376" s="100"/>
      <c r="U1376" s="100"/>
      <c r="V1376" s="100"/>
      <c r="W1376" s="100"/>
      <c r="X1376" s="100"/>
      <c r="Y1376" s="100"/>
      <c r="Z1376" s="100"/>
      <c r="AA1376" s="100"/>
      <c r="AB1376" s="100"/>
      <c r="AC1376" s="100"/>
      <c r="AD1376" s="100"/>
      <c r="AE1376" s="100"/>
      <c r="AF1376" s="101"/>
      <c r="AG1376" s="101"/>
      <c r="AH1376" s="101"/>
      <c r="AI1376" s="101"/>
      <c r="AJ1376" s="101"/>
      <c r="AK1376" s="101"/>
      <c r="AL1376" s="101"/>
      <c r="AM1376" s="101"/>
      <c r="AN1376" s="101"/>
      <c r="AO1376" s="101"/>
      <c r="AP1376" s="101"/>
      <c r="AQ1376" s="101"/>
      <c r="AR1376" s="100"/>
      <c r="AS1376" s="100"/>
      <c r="AT1376" s="100"/>
      <c r="AU1376" s="100"/>
      <c r="AV1376" s="100"/>
      <c r="AW1376" s="100"/>
      <c r="AX1376" s="100"/>
      <c r="AY1376" s="100"/>
      <c r="AZ1376" s="100"/>
      <c r="BA1376" s="100"/>
      <c r="BB1376" s="100"/>
      <c r="BC1376" s="100"/>
    </row>
    <row r="1377" spans="17:55" x14ac:dyDescent="0.35">
      <c r="Q1377" s="100"/>
      <c r="R1377" s="100"/>
      <c r="S1377" s="100"/>
      <c r="T1377" s="100"/>
      <c r="U1377" s="100"/>
      <c r="V1377" s="100"/>
      <c r="W1377" s="100"/>
      <c r="X1377" s="100"/>
      <c r="Y1377" s="100"/>
      <c r="Z1377" s="100"/>
      <c r="AA1377" s="100"/>
      <c r="AB1377" s="100"/>
      <c r="AC1377" s="100"/>
      <c r="AD1377" s="100"/>
      <c r="AE1377" s="100"/>
      <c r="AF1377" s="101"/>
      <c r="AG1377" s="101"/>
      <c r="AH1377" s="101"/>
      <c r="AI1377" s="101"/>
      <c r="AJ1377" s="101"/>
      <c r="AK1377" s="101"/>
      <c r="AL1377" s="101"/>
      <c r="AM1377" s="101"/>
      <c r="AN1377" s="101"/>
      <c r="AO1377" s="101"/>
      <c r="AP1377" s="101"/>
      <c r="AQ1377" s="101"/>
      <c r="AR1377" s="100"/>
      <c r="AS1377" s="100"/>
      <c r="AT1377" s="100"/>
      <c r="AU1377" s="100"/>
      <c r="AV1377" s="100"/>
      <c r="AW1377" s="100"/>
      <c r="AX1377" s="100"/>
      <c r="AY1377" s="100"/>
      <c r="AZ1377" s="100"/>
      <c r="BA1377" s="100"/>
      <c r="BB1377" s="100"/>
      <c r="BC1377" s="100"/>
    </row>
    <row r="1378" spans="17:55" x14ac:dyDescent="0.35">
      <c r="Q1378" s="100"/>
      <c r="R1378" s="100"/>
      <c r="S1378" s="100"/>
      <c r="T1378" s="100"/>
      <c r="U1378" s="100"/>
      <c r="V1378" s="100"/>
      <c r="W1378" s="100"/>
      <c r="X1378" s="100"/>
      <c r="Y1378" s="100"/>
      <c r="Z1378" s="100"/>
      <c r="AA1378" s="100"/>
      <c r="AB1378" s="100"/>
      <c r="AC1378" s="100"/>
      <c r="AD1378" s="100"/>
      <c r="AE1378" s="100"/>
      <c r="AF1378" s="101"/>
      <c r="AG1378" s="101"/>
      <c r="AH1378" s="101"/>
      <c r="AI1378" s="101"/>
      <c r="AJ1378" s="101"/>
      <c r="AK1378" s="101"/>
      <c r="AL1378" s="101"/>
      <c r="AM1378" s="101"/>
      <c r="AN1378" s="101"/>
      <c r="AO1378" s="101"/>
      <c r="AP1378" s="101"/>
      <c r="AQ1378" s="101"/>
      <c r="AR1378" s="100"/>
      <c r="AS1378" s="100"/>
      <c r="AT1378" s="100"/>
      <c r="AU1378" s="100"/>
      <c r="AV1378" s="100"/>
      <c r="AW1378" s="100"/>
      <c r="AX1378" s="100"/>
      <c r="AY1378" s="100"/>
      <c r="AZ1378" s="100"/>
      <c r="BA1378" s="100"/>
      <c r="BB1378" s="100"/>
      <c r="BC1378" s="100"/>
    </row>
    <row r="1379" spans="17:55" x14ac:dyDescent="0.35">
      <c r="Q1379" s="100"/>
      <c r="R1379" s="100"/>
      <c r="S1379" s="100"/>
      <c r="T1379" s="100"/>
      <c r="U1379" s="100"/>
      <c r="V1379" s="100"/>
      <c r="W1379" s="100"/>
      <c r="X1379" s="100"/>
      <c r="Y1379" s="100"/>
      <c r="Z1379" s="100"/>
      <c r="AA1379" s="100"/>
      <c r="AB1379" s="100"/>
      <c r="AC1379" s="100"/>
      <c r="AD1379" s="100"/>
      <c r="AE1379" s="100"/>
      <c r="AF1379" s="101"/>
      <c r="AG1379" s="101"/>
      <c r="AH1379" s="101"/>
      <c r="AI1379" s="101"/>
      <c r="AJ1379" s="101"/>
      <c r="AK1379" s="101"/>
      <c r="AL1379" s="101"/>
      <c r="AM1379" s="101"/>
      <c r="AN1379" s="101"/>
      <c r="AO1379" s="101"/>
      <c r="AP1379" s="101"/>
      <c r="AQ1379" s="101"/>
      <c r="AR1379" s="100"/>
      <c r="AS1379" s="100"/>
      <c r="AT1379" s="100"/>
      <c r="AU1379" s="100"/>
      <c r="AV1379" s="100"/>
      <c r="AW1379" s="100"/>
      <c r="AX1379" s="100"/>
      <c r="AY1379" s="100"/>
      <c r="AZ1379" s="100"/>
      <c r="BA1379" s="100"/>
      <c r="BB1379" s="100"/>
      <c r="BC1379" s="100"/>
    </row>
    <row r="1380" spans="17:55" x14ac:dyDescent="0.35">
      <c r="Q1380" s="100"/>
      <c r="R1380" s="100"/>
      <c r="S1380" s="100"/>
      <c r="T1380" s="100"/>
      <c r="U1380" s="100"/>
      <c r="V1380" s="100"/>
      <c r="W1380" s="100"/>
      <c r="X1380" s="100"/>
      <c r="Y1380" s="100"/>
      <c r="Z1380" s="100"/>
      <c r="AA1380" s="100"/>
      <c r="AB1380" s="100"/>
      <c r="AC1380" s="100"/>
      <c r="AD1380" s="100"/>
      <c r="AE1380" s="100"/>
      <c r="AF1380" s="101"/>
      <c r="AG1380" s="101"/>
      <c r="AH1380" s="101"/>
      <c r="AI1380" s="101"/>
      <c r="AJ1380" s="101"/>
      <c r="AK1380" s="101"/>
      <c r="AL1380" s="101"/>
      <c r="AM1380" s="101"/>
      <c r="AN1380" s="101"/>
      <c r="AO1380" s="101"/>
      <c r="AP1380" s="101"/>
      <c r="AQ1380" s="101"/>
      <c r="AR1380" s="100"/>
      <c r="AS1380" s="100"/>
      <c r="AT1380" s="100"/>
      <c r="AU1380" s="100"/>
      <c r="AV1380" s="100"/>
      <c r="AW1380" s="100"/>
      <c r="AX1380" s="100"/>
      <c r="AY1380" s="100"/>
      <c r="AZ1380" s="100"/>
      <c r="BA1380" s="100"/>
      <c r="BB1380" s="100"/>
      <c r="BC1380" s="100"/>
    </row>
    <row r="1381" spans="17:55" x14ac:dyDescent="0.35">
      <c r="Q1381" s="100"/>
      <c r="R1381" s="100"/>
      <c r="S1381" s="100"/>
      <c r="T1381" s="100"/>
      <c r="U1381" s="100"/>
      <c r="V1381" s="100"/>
      <c r="W1381" s="100"/>
      <c r="X1381" s="100"/>
      <c r="Y1381" s="100"/>
      <c r="Z1381" s="100"/>
      <c r="AA1381" s="100"/>
      <c r="AB1381" s="100"/>
      <c r="AC1381" s="100"/>
      <c r="AD1381" s="100"/>
      <c r="AE1381" s="100"/>
      <c r="AF1381" s="101"/>
      <c r="AG1381" s="101"/>
      <c r="AH1381" s="101"/>
      <c r="AI1381" s="101"/>
      <c r="AJ1381" s="101"/>
      <c r="AK1381" s="101"/>
      <c r="AL1381" s="101"/>
      <c r="AM1381" s="101"/>
      <c r="AN1381" s="101"/>
      <c r="AO1381" s="101"/>
      <c r="AP1381" s="101"/>
      <c r="AQ1381" s="101"/>
      <c r="AR1381" s="100"/>
      <c r="AS1381" s="100"/>
      <c r="AT1381" s="100"/>
      <c r="AU1381" s="100"/>
      <c r="AV1381" s="100"/>
      <c r="AW1381" s="100"/>
      <c r="AX1381" s="100"/>
      <c r="AY1381" s="100"/>
      <c r="AZ1381" s="100"/>
      <c r="BA1381" s="100"/>
      <c r="BB1381" s="100"/>
      <c r="BC1381" s="100"/>
    </row>
    <row r="1382" spans="17:55" x14ac:dyDescent="0.35">
      <c r="Q1382" s="100"/>
      <c r="R1382" s="100"/>
      <c r="S1382" s="100"/>
      <c r="T1382" s="100"/>
      <c r="U1382" s="100"/>
      <c r="V1382" s="100"/>
      <c r="W1382" s="100"/>
      <c r="X1382" s="100"/>
      <c r="Y1382" s="100"/>
      <c r="Z1382" s="100"/>
      <c r="AA1382" s="100"/>
      <c r="AB1382" s="100"/>
      <c r="AC1382" s="100"/>
      <c r="AD1382" s="100"/>
      <c r="AE1382" s="100"/>
      <c r="AF1382" s="101"/>
      <c r="AG1382" s="101"/>
      <c r="AH1382" s="101"/>
      <c r="AI1382" s="101"/>
      <c r="AJ1382" s="101"/>
      <c r="AK1382" s="101"/>
      <c r="AL1382" s="101"/>
      <c r="AM1382" s="101"/>
      <c r="AN1382" s="101"/>
      <c r="AO1382" s="101"/>
      <c r="AP1382" s="101"/>
      <c r="AQ1382" s="101"/>
      <c r="AR1382" s="100"/>
      <c r="AS1382" s="100"/>
      <c r="AT1382" s="100"/>
      <c r="AU1382" s="100"/>
      <c r="AV1382" s="100"/>
      <c r="AW1382" s="100"/>
      <c r="AX1382" s="100"/>
      <c r="AY1382" s="100"/>
      <c r="AZ1382" s="100"/>
      <c r="BA1382" s="100"/>
      <c r="BB1382" s="100"/>
      <c r="BC1382" s="100"/>
    </row>
    <row r="1383" spans="17:55" x14ac:dyDescent="0.35">
      <c r="Q1383" s="100"/>
      <c r="R1383" s="100"/>
      <c r="S1383" s="100"/>
      <c r="T1383" s="100"/>
      <c r="U1383" s="100"/>
      <c r="V1383" s="100"/>
      <c r="W1383" s="100"/>
      <c r="X1383" s="100"/>
      <c r="Y1383" s="100"/>
      <c r="Z1383" s="100"/>
      <c r="AA1383" s="100"/>
      <c r="AB1383" s="100"/>
      <c r="AC1383" s="100"/>
      <c r="AD1383" s="100"/>
      <c r="AE1383" s="100"/>
      <c r="AF1383" s="101"/>
      <c r="AG1383" s="101"/>
      <c r="AH1383" s="101"/>
      <c r="AI1383" s="101"/>
      <c r="AJ1383" s="101"/>
      <c r="AK1383" s="101"/>
      <c r="AL1383" s="101"/>
      <c r="AM1383" s="101"/>
      <c r="AN1383" s="101"/>
      <c r="AO1383" s="101"/>
      <c r="AP1383" s="101"/>
      <c r="AQ1383" s="101"/>
      <c r="AR1383" s="100"/>
      <c r="AS1383" s="100"/>
      <c r="AT1383" s="100"/>
      <c r="AU1383" s="100"/>
      <c r="AV1383" s="100"/>
      <c r="AW1383" s="100"/>
      <c r="AX1383" s="100"/>
      <c r="AY1383" s="100"/>
      <c r="AZ1383" s="100"/>
      <c r="BA1383" s="100"/>
      <c r="BB1383" s="100"/>
      <c r="BC1383" s="100"/>
    </row>
    <row r="1384" spans="17:55" x14ac:dyDescent="0.35">
      <c r="Q1384" s="100"/>
      <c r="R1384" s="100"/>
      <c r="S1384" s="100"/>
      <c r="T1384" s="100"/>
      <c r="U1384" s="100"/>
      <c r="V1384" s="100"/>
      <c r="W1384" s="100"/>
      <c r="X1384" s="100"/>
      <c r="Y1384" s="100"/>
      <c r="Z1384" s="100"/>
      <c r="AA1384" s="100"/>
      <c r="AB1384" s="100"/>
      <c r="AC1384" s="100"/>
      <c r="AD1384" s="100"/>
      <c r="AE1384" s="100"/>
      <c r="AF1384" s="101"/>
      <c r="AG1384" s="101"/>
      <c r="AH1384" s="101"/>
      <c r="AI1384" s="101"/>
      <c r="AJ1384" s="101"/>
      <c r="AK1384" s="101"/>
      <c r="AL1384" s="101"/>
      <c r="AM1384" s="101"/>
      <c r="AN1384" s="101"/>
      <c r="AO1384" s="101"/>
      <c r="AP1384" s="101"/>
      <c r="AQ1384" s="101"/>
      <c r="AR1384" s="100"/>
      <c r="AS1384" s="100"/>
      <c r="AT1384" s="100"/>
      <c r="AU1384" s="100"/>
      <c r="AV1384" s="100"/>
      <c r="AW1384" s="100"/>
      <c r="AX1384" s="100"/>
      <c r="AY1384" s="100"/>
      <c r="AZ1384" s="100"/>
      <c r="BA1384" s="100"/>
      <c r="BB1384" s="100"/>
      <c r="BC1384" s="100"/>
    </row>
    <row r="1385" spans="17:55" x14ac:dyDescent="0.35">
      <c r="Q1385" s="100"/>
      <c r="R1385" s="100"/>
      <c r="S1385" s="100"/>
      <c r="T1385" s="100"/>
      <c r="U1385" s="100"/>
      <c r="V1385" s="100"/>
      <c r="W1385" s="100"/>
      <c r="X1385" s="100"/>
      <c r="Y1385" s="100"/>
      <c r="Z1385" s="100"/>
      <c r="AA1385" s="100"/>
      <c r="AB1385" s="100"/>
      <c r="AC1385" s="100"/>
      <c r="AD1385" s="100"/>
      <c r="AE1385" s="100"/>
      <c r="AF1385" s="101"/>
      <c r="AG1385" s="101"/>
      <c r="AH1385" s="101"/>
      <c r="AI1385" s="101"/>
      <c r="AJ1385" s="101"/>
      <c r="AK1385" s="101"/>
      <c r="AL1385" s="101"/>
      <c r="AM1385" s="101"/>
      <c r="AN1385" s="101"/>
      <c r="AO1385" s="101"/>
      <c r="AP1385" s="101"/>
      <c r="AQ1385" s="101"/>
      <c r="AR1385" s="100"/>
      <c r="AS1385" s="100"/>
      <c r="AT1385" s="100"/>
      <c r="AU1385" s="100"/>
      <c r="AV1385" s="100"/>
      <c r="AW1385" s="100"/>
      <c r="AX1385" s="100"/>
      <c r="AY1385" s="100"/>
      <c r="AZ1385" s="100"/>
      <c r="BA1385" s="100"/>
      <c r="BB1385" s="100"/>
      <c r="BC1385" s="100"/>
    </row>
    <row r="1386" spans="17:55" x14ac:dyDescent="0.35">
      <c r="Q1386" s="100"/>
      <c r="R1386" s="100"/>
      <c r="S1386" s="100"/>
      <c r="T1386" s="100"/>
      <c r="U1386" s="100"/>
      <c r="V1386" s="100"/>
      <c r="W1386" s="100"/>
      <c r="X1386" s="100"/>
      <c r="Y1386" s="100"/>
      <c r="Z1386" s="100"/>
      <c r="AA1386" s="100"/>
      <c r="AB1386" s="100"/>
      <c r="AC1386" s="100"/>
      <c r="AD1386" s="100"/>
      <c r="AE1386" s="100"/>
      <c r="AF1386" s="101"/>
      <c r="AG1386" s="101"/>
      <c r="AH1386" s="101"/>
      <c r="AI1386" s="101"/>
      <c r="AJ1386" s="101"/>
      <c r="AK1386" s="101"/>
      <c r="AL1386" s="101"/>
      <c r="AM1386" s="101"/>
      <c r="AN1386" s="101"/>
      <c r="AO1386" s="101"/>
      <c r="AP1386" s="101"/>
      <c r="AQ1386" s="101"/>
      <c r="AR1386" s="100"/>
      <c r="AS1386" s="100"/>
      <c r="AT1386" s="100"/>
      <c r="AU1386" s="100"/>
      <c r="AV1386" s="100"/>
      <c r="AW1386" s="100"/>
      <c r="AX1386" s="100"/>
      <c r="AY1386" s="100"/>
      <c r="AZ1386" s="100"/>
      <c r="BA1386" s="100"/>
      <c r="BB1386" s="100"/>
      <c r="BC1386" s="100"/>
    </row>
    <row r="1387" spans="17:55" x14ac:dyDescent="0.35">
      <c r="Q1387" s="100"/>
      <c r="R1387" s="100"/>
      <c r="S1387" s="100"/>
      <c r="T1387" s="100"/>
      <c r="U1387" s="100"/>
      <c r="V1387" s="100"/>
      <c r="W1387" s="100"/>
      <c r="X1387" s="100"/>
      <c r="Y1387" s="100"/>
      <c r="Z1387" s="100"/>
      <c r="AA1387" s="100"/>
      <c r="AB1387" s="100"/>
      <c r="AC1387" s="100"/>
      <c r="AD1387" s="100"/>
      <c r="AE1387" s="100"/>
      <c r="AF1387" s="101"/>
      <c r="AG1387" s="101"/>
      <c r="AH1387" s="101"/>
      <c r="AI1387" s="101"/>
      <c r="AJ1387" s="101"/>
      <c r="AK1387" s="101"/>
      <c r="AL1387" s="101"/>
      <c r="AM1387" s="101"/>
      <c r="AN1387" s="101"/>
      <c r="AO1387" s="101"/>
      <c r="AP1387" s="101"/>
      <c r="AQ1387" s="101"/>
      <c r="AR1387" s="100"/>
      <c r="AS1387" s="100"/>
      <c r="AT1387" s="100"/>
      <c r="AU1387" s="100"/>
      <c r="AV1387" s="100"/>
      <c r="AW1387" s="100"/>
      <c r="AX1387" s="100"/>
      <c r="AY1387" s="100"/>
      <c r="AZ1387" s="100"/>
      <c r="BA1387" s="100"/>
      <c r="BB1387" s="100"/>
      <c r="BC1387" s="100"/>
    </row>
    <row r="1388" spans="17:55" x14ac:dyDescent="0.35">
      <c r="Q1388" s="100"/>
      <c r="R1388" s="100"/>
      <c r="S1388" s="100"/>
      <c r="T1388" s="100"/>
      <c r="U1388" s="100"/>
      <c r="V1388" s="100"/>
      <c r="W1388" s="100"/>
      <c r="X1388" s="100"/>
      <c r="Y1388" s="100"/>
      <c r="Z1388" s="100"/>
      <c r="AA1388" s="100"/>
      <c r="AB1388" s="100"/>
      <c r="AC1388" s="100"/>
      <c r="AD1388" s="100"/>
      <c r="AE1388" s="100"/>
      <c r="AF1388" s="101"/>
      <c r="AG1388" s="101"/>
      <c r="AH1388" s="101"/>
      <c r="AI1388" s="101"/>
      <c r="AJ1388" s="101"/>
      <c r="AK1388" s="101"/>
      <c r="AL1388" s="101"/>
      <c r="AM1388" s="101"/>
      <c r="AN1388" s="101"/>
      <c r="AO1388" s="101"/>
      <c r="AP1388" s="101"/>
      <c r="AQ1388" s="101"/>
      <c r="AR1388" s="100"/>
      <c r="AS1388" s="100"/>
      <c r="AT1388" s="100"/>
      <c r="AU1388" s="100"/>
      <c r="AV1388" s="100"/>
      <c r="AW1388" s="100"/>
      <c r="AX1388" s="100"/>
      <c r="AY1388" s="100"/>
      <c r="AZ1388" s="100"/>
      <c r="BA1388" s="100"/>
      <c r="BB1388" s="100"/>
      <c r="BC1388" s="100"/>
    </row>
    <row r="1389" spans="17:55" x14ac:dyDescent="0.35">
      <c r="Q1389" s="100"/>
      <c r="R1389" s="100"/>
      <c r="S1389" s="100"/>
      <c r="T1389" s="100"/>
      <c r="U1389" s="100"/>
      <c r="V1389" s="100"/>
      <c r="W1389" s="100"/>
      <c r="X1389" s="100"/>
      <c r="Y1389" s="100"/>
      <c r="Z1389" s="100"/>
      <c r="AA1389" s="100"/>
      <c r="AB1389" s="100"/>
      <c r="AC1389" s="100"/>
      <c r="AD1389" s="100"/>
      <c r="AE1389" s="100"/>
      <c r="AF1389" s="101"/>
      <c r="AG1389" s="101"/>
      <c r="AH1389" s="101"/>
      <c r="AI1389" s="101"/>
      <c r="AJ1389" s="101"/>
      <c r="AK1389" s="101"/>
      <c r="AL1389" s="101"/>
      <c r="AM1389" s="101"/>
      <c r="AN1389" s="101"/>
      <c r="AO1389" s="101"/>
      <c r="AP1389" s="101"/>
      <c r="AQ1389" s="101"/>
      <c r="AR1389" s="100"/>
      <c r="AS1389" s="100"/>
      <c r="AT1389" s="100"/>
      <c r="AU1389" s="100"/>
      <c r="AV1389" s="100"/>
      <c r="AW1389" s="100"/>
      <c r="AX1389" s="100"/>
      <c r="AY1389" s="100"/>
      <c r="AZ1389" s="100"/>
      <c r="BA1389" s="100"/>
      <c r="BB1389" s="100"/>
      <c r="BC1389" s="100"/>
    </row>
    <row r="1390" spans="17:55" x14ac:dyDescent="0.35">
      <c r="Q1390" s="100"/>
      <c r="R1390" s="100"/>
      <c r="S1390" s="100"/>
      <c r="T1390" s="100"/>
      <c r="U1390" s="100"/>
      <c r="V1390" s="100"/>
      <c r="W1390" s="100"/>
      <c r="X1390" s="100"/>
      <c r="Y1390" s="100"/>
      <c r="Z1390" s="100"/>
      <c r="AA1390" s="100"/>
      <c r="AB1390" s="100"/>
      <c r="AC1390" s="100"/>
      <c r="AD1390" s="100"/>
      <c r="AE1390" s="100"/>
      <c r="AF1390" s="101"/>
      <c r="AG1390" s="101"/>
      <c r="AH1390" s="101"/>
      <c r="AI1390" s="101"/>
      <c r="AJ1390" s="101"/>
      <c r="AK1390" s="101"/>
      <c r="AL1390" s="101"/>
      <c r="AM1390" s="101"/>
      <c r="AN1390" s="101"/>
      <c r="AO1390" s="101"/>
      <c r="AP1390" s="101"/>
      <c r="AQ1390" s="101"/>
      <c r="AR1390" s="100"/>
      <c r="AS1390" s="100"/>
      <c r="AT1390" s="100"/>
      <c r="AU1390" s="100"/>
      <c r="AV1390" s="100"/>
      <c r="AW1390" s="100"/>
      <c r="AX1390" s="100"/>
      <c r="AY1390" s="100"/>
      <c r="AZ1390" s="100"/>
      <c r="BA1390" s="100"/>
      <c r="BB1390" s="100"/>
      <c r="BC1390" s="100"/>
    </row>
    <row r="1391" spans="17:55" x14ac:dyDescent="0.35">
      <c r="Q1391" s="100"/>
      <c r="R1391" s="100"/>
      <c r="S1391" s="100"/>
      <c r="T1391" s="100"/>
      <c r="U1391" s="100"/>
      <c r="V1391" s="100"/>
      <c r="W1391" s="100"/>
      <c r="X1391" s="100"/>
      <c r="Y1391" s="100"/>
      <c r="Z1391" s="100"/>
      <c r="AA1391" s="100"/>
      <c r="AB1391" s="100"/>
      <c r="AC1391" s="100"/>
      <c r="AD1391" s="100"/>
      <c r="AE1391" s="100"/>
      <c r="AF1391" s="101"/>
      <c r="AG1391" s="101"/>
      <c r="AH1391" s="101"/>
      <c r="AI1391" s="101"/>
      <c r="AJ1391" s="101"/>
      <c r="AK1391" s="101"/>
      <c r="AL1391" s="101"/>
      <c r="AM1391" s="101"/>
      <c r="AN1391" s="101"/>
      <c r="AO1391" s="101"/>
      <c r="AP1391" s="101"/>
      <c r="AQ1391" s="101"/>
      <c r="AR1391" s="100"/>
      <c r="AS1391" s="100"/>
      <c r="AT1391" s="100"/>
      <c r="AU1391" s="100"/>
      <c r="AV1391" s="100"/>
      <c r="AW1391" s="100"/>
      <c r="AX1391" s="100"/>
      <c r="AY1391" s="100"/>
      <c r="AZ1391" s="100"/>
      <c r="BA1391" s="100"/>
      <c r="BB1391" s="100"/>
      <c r="BC1391" s="100"/>
    </row>
    <row r="1392" spans="17:55" x14ac:dyDescent="0.35">
      <c r="Q1392" s="100"/>
      <c r="R1392" s="100"/>
      <c r="S1392" s="100"/>
      <c r="T1392" s="100"/>
      <c r="U1392" s="100"/>
      <c r="V1392" s="100"/>
      <c r="W1392" s="100"/>
      <c r="X1392" s="100"/>
      <c r="Y1392" s="100"/>
      <c r="Z1392" s="100"/>
      <c r="AA1392" s="100"/>
      <c r="AB1392" s="100"/>
      <c r="AC1392" s="100"/>
      <c r="AD1392" s="100"/>
      <c r="AE1392" s="100"/>
      <c r="AF1392" s="101"/>
      <c r="AG1392" s="101"/>
      <c r="AH1392" s="101"/>
      <c r="AI1392" s="101"/>
      <c r="AJ1392" s="101"/>
      <c r="AK1392" s="101"/>
      <c r="AL1392" s="101"/>
      <c r="AM1392" s="101"/>
      <c r="AN1392" s="101"/>
      <c r="AO1392" s="101"/>
      <c r="AP1392" s="101"/>
      <c r="AQ1392" s="101"/>
      <c r="AR1392" s="100"/>
      <c r="AS1392" s="100"/>
      <c r="AT1392" s="100"/>
      <c r="AU1392" s="100"/>
      <c r="AV1392" s="100"/>
      <c r="AW1392" s="100"/>
      <c r="AX1392" s="100"/>
      <c r="AY1392" s="100"/>
      <c r="AZ1392" s="100"/>
      <c r="BA1392" s="100"/>
      <c r="BB1392" s="100"/>
      <c r="BC1392" s="100"/>
    </row>
    <row r="1393" spans="17:55" x14ac:dyDescent="0.35">
      <c r="Q1393" s="100"/>
      <c r="R1393" s="100"/>
      <c r="S1393" s="100"/>
      <c r="T1393" s="100"/>
      <c r="U1393" s="100"/>
      <c r="V1393" s="100"/>
      <c r="W1393" s="100"/>
      <c r="X1393" s="100"/>
      <c r="Y1393" s="100"/>
      <c r="Z1393" s="100"/>
      <c r="AA1393" s="100"/>
      <c r="AB1393" s="100"/>
      <c r="AC1393" s="100"/>
      <c r="AD1393" s="100"/>
      <c r="AE1393" s="100"/>
      <c r="AF1393" s="101"/>
      <c r="AG1393" s="101"/>
      <c r="AH1393" s="101"/>
      <c r="AI1393" s="101"/>
      <c r="AJ1393" s="101"/>
      <c r="AK1393" s="101"/>
      <c r="AL1393" s="101"/>
      <c r="AM1393" s="101"/>
      <c r="AN1393" s="101"/>
      <c r="AO1393" s="101"/>
      <c r="AP1393" s="101"/>
      <c r="AQ1393" s="101"/>
      <c r="AR1393" s="100"/>
      <c r="AS1393" s="100"/>
      <c r="AT1393" s="100"/>
      <c r="AU1393" s="100"/>
      <c r="AV1393" s="100"/>
      <c r="AW1393" s="100"/>
      <c r="AX1393" s="100"/>
      <c r="AY1393" s="100"/>
      <c r="AZ1393" s="100"/>
      <c r="BA1393" s="100"/>
      <c r="BB1393" s="100"/>
      <c r="BC1393" s="100"/>
    </row>
    <row r="1394" spans="17:55" x14ac:dyDescent="0.35">
      <c r="Q1394" s="100"/>
      <c r="R1394" s="100"/>
      <c r="S1394" s="100"/>
      <c r="T1394" s="100"/>
      <c r="U1394" s="100"/>
      <c r="V1394" s="100"/>
      <c r="W1394" s="100"/>
      <c r="X1394" s="100"/>
      <c r="Y1394" s="100"/>
      <c r="Z1394" s="100"/>
      <c r="AA1394" s="100"/>
      <c r="AB1394" s="100"/>
      <c r="AC1394" s="100"/>
      <c r="AD1394" s="100"/>
      <c r="AE1394" s="100"/>
      <c r="AF1394" s="101"/>
      <c r="AG1394" s="101"/>
      <c r="AH1394" s="101"/>
      <c r="AI1394" s="101"/>
      <c r="AJ1394" s="101"/>
      <c r="AK1394" s="101"/>
      <c r="AL1394" s="101"/>
      <c r="AM1394" s="101"/>
      <c r="AN1394" s="101"/>
      <c r="AO1394" s="101"/>
      <c r="AP1394" s="101"/>
      <c r="AQ1394" s="101"/>
      <c r="AR1394" s="100"/>
      <c r="AS1394" s="100"/>
      <c r="AT1394" s="100"/>
      <c r="AU1394" s="100"/>
      <c r="AV1394" s="100"/>
      <c r="AW1394" s="100"/>
      <c r="AX1394" s="100"/>
      <c r="AY1394" s="100"/>
      <c r="AZ1394" s="100"/>
      <c r="BA1394" s="100"/>
      <c r="BB1394" s="100"/>
      <c r="BC1394" s="100"/>
    </row>
    <row r="1395" spans="17:55" x14ac:dyDescent="0.35">
      <c r="Q1395" s="100"/>
      <c r="R1395" s="100"/>
      <c r="S1395" s="100"/>
      <c r="T1395" s="100"/>
      <c r="U1395" s="100"/>
      <c r="V1395" s="100"/>
      <c r="W1395" s="100"/>
      <c r="X1395" s="100"/>
      <c r="Y1395" s="100"/>
      <c r="Z1395" s="100"/>
      <c r="AA1395" s="100"/>
      <c r="AB1395" s="100"/>
      <c r="AC1395" s="100"/>
      <c r="AD1395" s="100"/>
      <c r="AE1395" s="100"/>
      <c r="AF1395" s="101"/>
      <c r="AG1395" s="101"/>
      <c r="AH1395" s="101"/>
      <c r="AI1395" s="101"/>
      <c r="AJ1395" s="101"/>
      <c r="AK1395" s="101"/>
      <c r="AL1395" s="101"/>
      <c r="AM1395" s="101"/>
      <c r="AN1395" s="101"/>
      <c r="AO1395" s="101"/>
      <c r="AP1395" s="101"/>
      <c r="AQ1395" s="101"/>
      <c r="AR1395" s="100"/>
      <c r="AS1395" s="100"/>
      <c r="AT1395" s="100"/>
      <c r="AU1395" s="100"/>
      <c r="AV1395" s="100"/>
      <c r="AW1395" s="100"/>
      <c r="AX1395" s="100"/>
      <c r="AY1395" s="100"/>
      <c r="AZ1395" s="100"/>
      <c r="BA1395" s="100"/>
      <c r="BB1395" s="100"/>
      <c r="BC1395" s="100"/>
    </row>
    <row r="1396" spans="17:55" x14ac:dyDescent="0.35">
      <c r="Q1396" s="100"/>
      <c r="R1396" s="100"/>
      <c r="S1396" s="100"/>
      <c r="T1396" s="100"/>
      <c r="U1396" s="100"/>
      <c r="V1396" s="100"/>
      <c r="W1396" s="100"/>
      <c r="X1396" s="100"/>
      <c r="Y1396" s="100"/>
      <c r="Z1396" s="100"/>
      <c r="AA1396" s="100"/>
      <c r="AB1396" s="100"/>
      <c r="AC1396" s="100"/>
      <c r="AD1396" s="100"/>
      <c r="AE1396" s="100"/>
      <c r="AF1396" s="101"/>
      <c r="AG1396" s="101"/>
      <c r="AH1396" s="101"/>
      <c r="AI1396" s="101"/>
      <c r="AJ1396" s="101"/>
      <c r="AK1396" s="101"/>
      <c r="AL1396" s="101"/>
      <c r="AM1396" s="101"/>
      <c r="AN1396" s="101"/>
      <c r="AO1396" s="101"/>
      <c r="AP1396" s="101"/>
      <c r="AQ1396" s="101"/>
      <c r="AR1396" s="100"/>
      <c r="AS1396" s="100"/>
      <c r="AT1396" s="100"/>
      <c r="AU1396" s="100"/>
      <c r="AV1396" s="100"/>
      <c r="AW1396" s="100"/>
      <c r="AX1396" s="100"/>
      <c r="AY1396" s="100"/>
      <c r="AZ1396" s="100"/>
      <c r="BA1396" s="100"/>
      <c r="BB1396" s="100"/>
      <c r="BC1396" s="100"/>
    </row>
    <row r="1397" spans="17:55" x14ac:dyDescent="0.35">
      <c r="Q1397" s="100"/>
      <c r="R1397" s="100"/>
      <c r="S1397" s="100"/>
      <c r="T1397" s="100"/>
      <c r="U1397" s="100"/>
      <c r="V1397" s="100"/>
      <c r="W1397" s="100"/>
      <c r="X1397" s="100"/>
      <c r="Y1397" s="100"/>
      <c r="Z1397" s="100"/>
      <c r="AA1397" s="100"/>
      <c r="AB1397" s="100"/>
      <c r="AC1397" s="100"/>
      <c r="AD1397" s="100"/>
      <c r="AE1397" s="100"/>
      <c r="AF1397" s="101"/>
      <c r="AG1397" s="101"/>
      <c r="AH1397" s="101"/>
      <c r="AI1397" s="101"/>
      <c r="AJ1397" s="101"/>
      <c r="AK1397" s="101"/>
      <c r="AL1397" s="101"/>
      <c r="AM1397" s="101"/>
      <c r="AN1397" s="101"/>
      <c r="AO1397" s="101"/>
      <c r="AP1397" s="101"/>
      <c r="AQ1397" s="101"/>
      <c r="AR1397" s="100"/>
      <c r="AS1397" s="100"/>
      <c r="AT1397" s="100"/>
      <c r="AU1397" s="100"/>
      <c r="AV1397" s="100"/>
      <c r="AW1397" s="100"/>
      <c r="AX1397" s="100"/>
      <c r="AY1397" s="100"/>
      <c r="AZ1397" s="100"/>
      <c r="BA1397" s="100"/>
      <c r="BB1397" s="100"/>
      <c r="BC1397" s="100"/>
    </row>
    <row r="1398" spans="17:55" x14ac:dyDescent="0.35">
      <c r="Q1398" s="100"/>
      <c r="R1398" s="100"/>
      <c r="S1398" s="100"/>
      <c r="T1398" s="100"/>
      <c r="U1398" s="100"/>
      <c r="V1398" s="100"/>
      <c r="W1398" s="100"/>
      <c r="X1398" s="100"/>
      <c r="Y1398" s="100"/>
      <c r="Z1398" s="100"/>
      <c r="AA1398" s="100"/>
      <c r="AB1398" s="100"/>
      <c r="AC1398" s="100"/>
      <c r="AD1398" s="100"/>
      <c r="AE1398" s="100"/>
      <c r="AF1398" s="101"/>
      <c r="AG1398" s="101"/>
      <c r="AH1398" s="101"/>
      <c r="AI1398" s="101"/>
      <c r="AJ1398" s="101"/>
      <c r="AK1398" s="101"/>
      <c r="AL1398" s="101"/>
      <c r="AM1398" s="101"/>
      <c r="AN1398" s="101"/>
      <c r="AO1398" s="101"/>
      <c r="AP1398" s="101"/>
      <c r="AQ1398" s="101"/>
      <c r="AR1398" s="100"/>
      <c r="AS1398" s="100"/>
      <c r="AT1398" s="100"/>
      <c r="AU1398" s="100"/>
      <c r="AV1398" s="100"/>
      <c r="AW1398" s="100"/>
      <c r="AX1398" s="100"/>
      <c r="AY1398" s="100"/>
      <c r="AZ1398" s="100"/>
      <c r="BA1398" s="100"/>
      <c r="BB1398" s="100"/>
      <c r="BC1398" s="100"/>
    </row>
    <row r="1399" spans="17:55" x14ac:dyDescent="0.35">
      <c r="Q1399" s="100"/>
      <c r="R1399" s="100"/>
      <c r="S1399" s="100"/>
      <c r="T1399" s="100"/>
      <c r="U1399" s="100"/>
      <c r="V1399" s="100"/>
      <c r="W1399" s="100"/>
      <c r="X1399" s="100"/>
      <c r="Y1399" s="100"/>
      <c r="Z1399" s="100"/>
      <c r="AA1399" s="100"/>
      <c r="AB1399" s="100"/>
      <c r="AC1399" s="100"/>
      <c r="AD1399" s="100"/>
      <c r="AE1399" s="100"/>
      <c r="AF1399" s="101"/>
      <c r="AG1399" s="101"/>
      <c r="AH1399" s="101"/>
      <c r="AI1399" s="101"/>
      <c r="AJ1399" s="101"/>
      <c r="AK1399" s="101"/>
      <c r="AL1399" s="101"/>
      <c r="AM1399" s="101"/>
      <c r="AN1399" s="101"/>
      <c r="AO1399" s="101"/>
      <c r="AP1399" s="101"/>
      <c r="AQ1399" s="101"/>
      <c r="AR1399" s="100"/>
      <c r="AS1399" s="100"/>
      <c r="AT1399" s="100"/>
      <c r="AU1399" s="100"/>
      <c r="AV1399" s="100"/>
      <c r="AW1399" s="100"/>
      <c r="AX1399" s="100"/>
      <c r="AY1399" s="100"/>
      <c r="AZ1399" s="100"/>
      <c r="BA1399" s="100"/>
      <c r="BB1399" s="100"/>
      <c r="BC1399" s="100"/>
    </row>
    <row r="1400" spans="17:55" x14ac:dyDescent="0.35">
      <c r="Q1400" s="100"/>
      <c r="R1400" s="100"/>
      <c r="S1400" s="100"/>
      <c r="T1400" s="100"/>
      <c r="U1400" s="100"/>
      <c r="V1400" s="100"/>
      <c r="W1400" s="100"/>
      <c r="X1400" s="100"/>
      <c r="Y1400" s="100"/>
      <c r="Z1400" s="100"/>
      <c r="AA1400" s="100"/>
      <c r="AB1400" s="100"/>
      <c r="AC1400" s="100"/>
      <c r="AD1400" s="100"/>
      <c r="AE1400" s="100"/>
      <c r="AF1400" s="101"/>
      <c r="AG1400" s="101"/>
      <c r="AH1400" s="101"/>
      <c r="AI1400" s="101"/>
      <c r="AJ1400" s="101"/>
      <c r="AK1400" s="101"/>
      <c r="AL1400" s="101"/>
      <c r="AM1400" s="101"/>
      <c r="AN1400" s="101"/>
      <c r="AO1400" s="101"/>
      <c r="AP1400" s="101"/>
      <c r="AQ1400" s="101"/>
      <c r="AR1400" s="100"/>
      <c r="AS1400" s="100"/>
      <c r="AT1400" s="100"/>
      <c r="AU1400" s="100"/>
      <c r="AV1400" s="100"/>
      <c r="AW1400" s="100"/>
      <c r="AX1400" s="100"/>
      <c r="AY1400" s="100"/>
      <c r="AZ1400" s="100"/>
      <c r="BA1400" s="100"/>
      <c r="BB1400" s="100"/>
      <c r="BC1400" s="100"/>
    </row>
    <row r="1401" spans="17:55" x14ac:dyDescent="0.35">
      <c r="Q1401" s="100"/>
      <c r="R1401" s="100"/>
      <c r="S1401" s="100"/>
      <c r="T1401" s="100"/>
      <c r="U1401" s="100"/>
      <c r="V1401" s="100"/>
      <c r="W1401" s="100"/>
      <c r="X1401" s="100"/>
      <c r="Y1401" s="100"/>
      <c r="Z1401" s="100"/>
      <c r="AA1401" s="100"/>
      <c r="AB1401" s="100"/>
      <c r="AC1401" s="100"/>
      <c r="AD1401" s="100"/>
      <c r="AE1401" s="100"/>
      <c r="AF1401" s="101"/>
      <c r="AG1401" s="101"/>
      <c r="AH1401" s="101"/>
      <c r="AI1401" s="101"/>
      <c r="AJ1401" s="101"/>
      <c r="AK1401" s="101"/>
      <c r="AL1401" s="101"/>
      <c r="AM1401" s="101"/>
      <c r="AN1401" s="101"/>
      <c r="AO1401" s="101"/>
      <c r="AP1401" s="101"/>
      <c r="AQ1401" s="101"/>
      <c r="AR1401" s="100"/>
      <c r="AS1401" s="100"/>
      <c r="AT1401" s="100"/>
      <c r="AU1401" s="100"/>
      <c r="AV1401" s="100"/>
      <c r="AW1401" s="100"/>
      <c r="AX1401" s="100"/>
      <c r="AY1401" s="100"/>
      <c r="AZ1401" s="100"/>
      <c r="BA1401" s="100"/>
      <c r="BB1401" s="100"/>
      <c r="BC1401" s="100"/>
    </row>
    <row r="1402" spans="17:55" x14ac:dyDescent="0.35">
      <c r="Q1402" s="100"/>
      <c r="R1402" s="100"/>
      <c r="S1402" s="100"/>
      <c r="T1402" s="100"/>
      <c r="U1402" s="100"/>
      <c r="V1402" s="100"/>
      <c r="W1402" s="100"/>
      <c r="X1402" s="100"/>
      <c r="Y1402" s="100"/>
      <c r="Z1402" s="100"/>
      <c r="AA1402" s="100"/>
      <c r="AB1402" s="100"/>
      <c r="AC1402" s="100"/>
      <c r="AD1402" s="100"/>
      <c r="AE1402" s="100"/>
      <c r="AF1402" s="101"/>
      <c r="AG1402" s="101"/>
      <c r="AH1402" s="101"/>
      <c r="AI1402" s="101"/>
      <c r="AJ1402" s="101"/>
      <c r="AK1402" s="101"/>
      <c r="AL1402" s="101"/>
      <c r="AM1402" s="101"/>
      <c r="AN1402" s="101"/>
      <c r="AO1402" s="101"/>
      <c r="AP1402" s="101"/>
      <c r="AQ1402" s="101"/>
      <c r="AR1402" s="100"/>
      <c r="AS1402" s="100"/>
      <c r="AT1402" s="100"/>
      <c r="AU1402" s="100"/>
      <c r="AV1402" s="100"/>
      <c r="AW1402" s="100"/>
      <c r="AX1402" s="100"/>
      <c r="AY1402" s="100"/>
      <c r="AZ1402" s="100"/>
      <c r="BA1402" s="100"/>
      <c r="BB1402" s="100"/>
      <c r="BC1402" s="100"/>
    </row>
    <row r="1403" spans="17:55" x14ac:dyDescent="0.35">
      <c r="Q1403" s="100"/>
      <c r="R1403" s="100"/>
      <c r="S1403" s="100"/>
      <c r="T1403" s="100"/>
      <c r="U1403" s="100"/>
      <c r="V1403" s="100"/>
      <c r="W1403" s="100"/>
      <c r="X1403" s="100"/>
      <c r="Y1403" s="100"/>
      <c r="Z1403" s="100"/>
      <c r="AA1403" s="100"/>
      <c r="AB1403" s="100"/>
      <c r="AC1403" s="100"/>
      <c r="AD1403" s="100"/>
      <c r="AE1403" s="100"/>
      <c r="AF1403" s="101"/>
      <c r="AG1403" s="101"/>
      <c r="AH1403" s="101"/>
      <c r="AI1403" s="101"/>
      <c r="AJ1403" s="101"/>
      <c r="AK1403" s="101"/>
      <c r="AL1403" s="101"/>
      <c r="AM1403" s="101"/>
      <c r="AN1403" s="101"/>
      <c r="AO1403" s="101"/>
      <c r="AP1403" s="101"/>
      <c r="AQ1403" s="101"/>
      <c r="AR1403" s="100"/>
      <c r="AS1403" s="100"/>
      <c r="AT1403" s="100"/>
      <c r="AU1403" s="100"/>
      <c r="AV1403" s="100"/>
      <c r="AW1403" s="100"/>
      <c r="AX1403" s="100"/>
      <c r="AY1403" s="100"/>
      <c r="AZ1403" s="100"/>
      <c r="BA1403" s="100"/>
      <c r="BB1403" s="100"/>
      <c r="BC1403" s="100"/>
    </row>
    <row r="1404" spans="17:55" x14ac:dyDescent="0.35">
      <c r="Q1404" s="100"/>
      <c r="R1404" s="100"/>
      <c r="S1404" s="100"/>
      <c r="T1404" s="100"/>
      <c r="U1404" s="100"/>
      <c r="V1404" s="100"/>
      <c r="W1404" s="100"/>
      <c r="X1404" s="100"/>
      <c r="Y1404" s="100"/>
      <c r="Z1404" s="100"/>
      <c r="AA1404" s="100"/>
      <c r="AB1404" s="100"/>
      <c r="AC1404" s="100"/>
      <c r="AD1404" s="100"/>
      <c r="AE1404" s="100"/>
      <c r="AF1404" s="101"/>
      <c r="AG1404" s="101"/>
      <c r="AH1404" s="101"/>
      <c r="AI1404" s="101"/>
      <c r="AJ1404" s="101"/>
      <c r="AK1404" s="101"/>
      <c r="AL1404" s="101"/>
      <c r="AM1404" s="101"/>
      <c r="AN1404" s="101"/>
      <c r="AO1404" s="101"/>
      <c r="AP1404" s="101"/>
      <c r="AQ1404" s="101"/>
      <c r="AR1404" s="100"/>
      <c r="AS1404" s="100"/>
      <c r="AT1404" s="100"/>
      <c r="AU1404" s="100"/>
      <c r="AV1404" s="100"/>
      <c r="AW1404" s="100"/>
      <c r="AX1404" s="100"/>
      <c r="AY1404" s="100"/>
      <c r="AZ1404" s="100"/>
      <c r="BA1404" s="100"/>
      <c r="BB1404" s="100"/>
      <c r="BC1404" s="100"/>
    </row>
    <row r="1405" spans="17:55" x14ac:dyDescent="0.35">
      <c r="Q1405" s="100"/>
      <c r="R1405" s="100"/>
      <c r="S1405" s="100"/>
      <c r="T1405" s="100"/>
      <c r="U1405" s="100"/>
      <c r="V1405" s="100"/>
      <c r="W1405" s="100"/>
      <c r="X1405" s="100"/>
      <c r="Y1405" s="100"/>
      <c r="Z1405" s="100"/>
      <c r="AA1405" s="100"/>
      <c r="AB1405" s="100"/>
      <c r="AC1405" s="100"/>
      <c r="AD1405" s="100"/>
      <c r="AE1405" s="100"/>
      <c r="AF1405" s="101"/>
      <c r="AG1405" s="101"/>
      <c r="AH1405" s="101"/>
      <c r="AI1405" s="101"/>
      <c r="AJ1405" s="101"/>
      <c r="AK1405" s="101"/>
      <c r="AL1405" s="101"/>
      <c r="AM1405" s="101"/>
      <c r="AN1405" s="101"/>
      <c r="AO1405" s="101"/>
      <c r="AP1405" s="101"/>
      <c r="AQ1405" s="101"/>
      <c r="AR1405" s="100"/>
      <c r="AS1405" s="100"/>
      <c r="AT1405" s="100"/>
      <c r="AU1405" s="100"/>
      <c r="AV1405" s="100"/>
      <c r="AW1405" s="100"/>
      <c r="AX1405" s="100"/>
      <c r="AY1405" s="100"/>
      <c r="AZ1405" s="100"/>
      <c r="BA1405" s="100"/>
      <c r="BB1405" s="100"/>
      <c r="BC1405" s="100"/>
    </row>
    <row r="1406" spans="17:55" x14ac:dyDescent="0.35">
      <c r="Q1406" s="100"/>
      <c r="R1406" s="100"/>
      <c r="S1406" s="100"/>
      <c r="T1406" s="100"/>
      <c r="U1406" s="100"/>
      <c r="V1406" s="100"/>
      <c r="W1406" s="100"/>
      <c r="X1406" s="100"/>
      <c r="Y1406" s="100"/>
      <c r="Z1406" s="100"/>
      <c r="AA1406" s="100"/>
      <c r="AB1406" s="100"/>
      <c r="AC1406" s="100"/>
      <c r="AD1406" s="100"/>
      <c r="AE1406" s="100"/>
      <c r="AF1406" s="101"/>
      <c r="AG1406" s="101"/>
      <c r="AH1406" s="101"/>
      <c r="AI1406" s="101"/>
      <c r="AJ1406" s="101"/>
      <c r="AK1406" s="101"/>
      <c r="AL1406" s="101"/>
      <c r="AM1406" s="101"/>
      <c r="AN1406" s="101"/>
      <c r="AO1406" s="101"/>
      <c r="AP1406" s="101"/>
      <c r="AQ1406" s="101"/>
      <c r="AR1406" s="100"/>
      <c r="AS1406" s="100"/>
      <c r="AT1406" s="100"/>
      <c r="AU1406" s="100"/>
      <c r="AV1406" s="100"/>
      <c r="AW1406" s="100"/>
      <c r="AX1406" s="100"/>
      <c r="AY1406" s="100"/>
      <c r="AZ1406" s="100"/>
      <c r="BA1406" s="100"/>
      <c r="BB1406" s="100"/>
      <c r="BC1406" s="100"/>
    </row>
    <row r="1407" spans="17:55" x14ac:dyDescent="0.35">
      <c r="Q1407" s="100"/>
      <c r="R1407" s="100"/>
      <c r="S1407" s="100"/>
      <c r="T1407" s="100"/>
      <c r="U1407" s="100"/>
      <c r="V1407" s="100"/>
      <c r="W1407" s="100"/>
      <c r="X1407" s="100"/>
      <c r="Y1407" s="100"/>
      <c r="Z1407" s="100"/>
      <c r="AA1407" s="100"/>
      <c r="AB1407" s="100"/>
      <c r="AC1407" s="100"/>
      <c r="AD1407" s="100"/>
      <c r="AE1407" s="100"/>
      <c r="AF1407" s="101"/>
      <c r="AG1407" s="101"/>
      <c r="AH1407" s="101"/>
      <c r="AI1407" s="101"/>
      <c r="AJ1407" s="101"/>
      <c r="AK1407" s="101"/>
      <c r="AL1407" s="101"/>
      <c r="AM1407" s="101"/>
      <c r="AN1407" s="101"/>
      <c r="AO1407" s="101"/>
      <c r="AP1407" s="101"/>
      <c r="AQ1407" s="101"/>
      <c r="AR1407" s="100"/>
      <c r="AS1407" s="100"/>
      <c r="AT1407" s="100"/>
      <c r="AU1407" s="100"/>
      <c r="AV1407" s="100"/>
      <c r="AW1407" s="100"/>
      <c r="AX1407" s="100"/>
      <c r="AY1407" s="100"/>
      <c r="AZ1407" s="100"/>
      <c r="BA1407" s="100"/>
      <c r="BB1407" s="100"/>
      <c r="BC1407" s="100"/>
    </row>
    <row r="1408" spans="17:55" x14ac:dyDescent="0.35">
      <c r="Q1408" s="100"/>
      <c r="R1408" s="100"/>
      <c r="S1408" s="100"/>
      <c r="T1408" s="100"/>
      <c r="U1408" s="100"/>
      <c r="V1408" s="100"/>
      <c r="W1408" s="100"/>
      <c r="X1408" s="100"/>
      <c r="Y1408" s="100"/>
      <c r="Z1408" s="100"/>
      <c r="AA1408" s="100"/>
      <c r="AB1408" s="100"/>
      <c r="AC1408" s="100"/>
      <c r="AD1408" s="100"/>
      <c r="AE1408" s="100"/>
      <c r="AF1408" s="101"/>
      <c r="AG1408" s="101"/>
      <c r="AH1408" s="101"/>
      <c r="AI1408" s="101"/>
      <c r="AJ1408" s="101"/>
      <c r="AK1408" s="101"/>
      <c r="AL1408" s="101"/>
      <c r="AM1408" s="101"/>
      <c r="AN1408" s="101"/>
      <c r="AO1408" s="101"/>
      <c r="AP1408" s="101"/>
      <c r="AQ1408" s="101"/>
      <c r="AR1408" s="100"/>
      <c r="AS1408" s="100"/>
      <c r="AT1408" s="100"/>
      <c r="AU1408" s="100"/>
      <c r="AV1408" s="100"/>
      <c r="AW1408" s="100"/>
      <c r="AX1408" s="100"/>
      <c r="AY1408" s="100"/>
      <c r="AZ1408" s="100"/>
      <c r="BA1408" s="100"/>
      <c r="BB1408" s="100"/>
      <c r="BC1408" s="100"/>
    </row>
    <row r="1409" spans="17:55" x14ac:dyDescent="0.35">
      <c r="Q1409" s="100"/>
      <c r="R1409" s="100"/>
      <c r="S1409" s="100"/>
      <c r="T1409" s="100"/>
      <c r="U1409" s="100"/>
      <c r="V1409" s="100"/>
      <c r="W1409" s="100"/>
      <c r="X1409" s="100"/>
      <c r="Y1409" s="100"/>
      <c r="Z1409" s="100"/>
      <c r="AA1409" s="100"/>
      <c r="AB1409" s="100"/>
      <c r="AC1409" s="100"/>
      <c r="AD1409" s="100"/>
      <c r="AE1409" s="100"/>
      <c r="AF1409" s="101"/>
      <c r="AG1409" s="101"/>
      <c r="AH1409" s="101"/>
      <c r="AI1409" s="101"/>
      <c r="AJ1409" s="101"/>
      <c r="AK1409" s="101"/>
      <c r="AL1409" s="101"/>
      <c r="AM1409" s="101"/>
      <c r="AN1409" s="101"/>
      <c r="AO1409" s="101"/>
      <c r="AP1409" s="101"/>
      <c r="AQ1409" s="101"/>
      <c r="AR1409" s="100"/>
      <c r="AS1409" s="100"/>
      <c r="AT1409" s="100"/>
      <c r="AU1409" s="100"/>
      <c r="AV1409" s="100"/>
      <c r="AW1409" s="100"/>
      <c r="AX1409" s="100"/>
      <c r="AY1409" s="100"/>
      <c r="AZ1409" s="100"/>
      <c r="BA1409" s="100"/>
      <c r="BB1409" s="100"/>
      <c r="BC1409" s="100"/>
    </row>
    <row r="1410" spans="17:55" x14ac:dyDescent="0.35">
      <c r="Q1410" s="100"/>
      <c r="R1410" s="100"/>
      <c r="S1410" s="100"/>
      <c r="T1410" s="100"/>
      <c r="U1410" s="100"/>
      <c r="V1410" s="100"/>
      <c r="W1410" s="100"/>
      <c r="X1410" s="100"/>
      <c r="Y1410" s="100"/>
      <c r="Z1410" s="100"/>
      <c r="AA1410" s="100"/>
      <c r="AB1410" s="100"/>
      <c r="AC1410" s="100"/>
      <c r="AD1410" s="100"/>
      <c r="AE1410" s="100"/>
      <c r="AF1410" s="101"/>
      <c r="AG1410" s="101"/>
      <c r="AH1410" s="101"/>
      <c r="AI1410" s="101"/>
      <c r="AJ1410" s="101"/>
      <c r="AK1410" s="101"/>
      <c r="AL1410" s="101"/>
      <c r="AM1410" s="101"/>
      <c r="AN1410" s="101"/>
      <c r="AO1410" s="101"/>
      <c r="AP1410" s="101"/>
      <c r="AQ1410" s="101"/>
      <c r="AR1410" s="100"/>
      <c r="AS1410" s="100"/>
      <c r="AT1410" s="100"/>
      <c r="AU1410" s="100"/>
      <c r="AV1410" s="100"/>
      <c r="AW1410" s="100"/>
      <c r="AX1410" s="100"/>
      <c r="AY1410" s="100"/>
      <c r="AZ1410" s="100"/>
      <c r="BA1410" s="100"/>
      <c r="BB1410" s="100"/>
      <c r="BC1410" s="100"/>
    </row>
    <row r="1411" spans="17:55" x14ac:dyDescent="0.35">
      <c r="Q1411" s="100"/>
      <c r="R1411" s="100"/>
      <c r="S1411" s="100"/>
      <c r="T1411" s="100"/>
      <c r="U1411" s="100"/>
      <c r="V1411" s="100"/>
      <c r="W1411" s="100"/>
      <c r="X1411" s="100"/>
      <c r="Y1411" s="100"/>
      <c r="Z1411" s="100"/>
      <c r="AA1411" s="100"/>
      <c r="AB1411" s="100"/>
      <c r="AC1411" s="100"/>
      <c r="AD1411" s="100"/>
      <c r="AE1411" s="100"/>
      <c r="AF1411" s="101"/>
      <c r="AG1411" s="101"/>
      <c r="AH1411" s="101"/>
      <c r="AI1411" s="101"/>
      <c r="AJ1411" s="101"/>
      <c r="AK1411" s="101"/>
      <c r="AL1411" s="101"/>
      <c r="AM1411" s="101"/>
      <c r="AN1411" s="101"/>
      <c r="AO1411" s="101"/>
      <c r="AP1411" s="101"/>
      <c r="AQ1411" s="101"/>
      <c r="AR1411" s="100"/>
      <c r="AS1411" s="100"/>
      <c r="AT1411" s="100"/>
      <c r="AU1411" s="100"/>
      <c r="AV1411" s="100"/>
      <c r="AW1411" s="100"/>
      <c r="AX1411" s="100"/>
      <c r="AY1411" s="100"/>
      <c r="AZ1411" s="100"/>
      <c r="BA1411" s="100"/>
      <c r="BB1411" s="100"/>
      <c r="BC1411" s="100"/>
    </row>
    <row r="1412" spans="17:55" x14ac:dyDescent="0.35">
      <c r="Q1412" s="100"/>
      <c r="R1412" s="100"/>
      <c r="S1412" s="100"/>
      <c r="T1412" s="100"/>
      <c r="U1412" s="100"/>
      <c r="V1412" s="100"/>
      <c r="W1412" s="100"/>
      <c r="X1412" s="100"/>
      <c r="Y1412" s="100"/>
      <c r="Z1412" s="100"/>
      <c r="AA1412" s="100"/>
      <c r="AB1412" s="100"/>
      <c r="AC1412" s="100"/>
      <c r="AD1412" s="100"/>
      <c r="AE1412" s="100"/>
      <c r="AF1412" s="101"/>
      <c r="AG1412" s="101"/>
      <c r="AH1412" s="101"/>
      <c r="AI1412" s="101"/>
      <c r="AJ1412" s="101"/>
      <c r="AK1412" s="101"/>
      <c r="AL1412" s="101"/>
      <c r="AM1412" s="101"/>
      <c r="AN1412" s="101"/>
      <c r="AO1412" s="101"/>
      <c r="AP1412" s="101"/>
      <c r="AQ1412" s="101"/>
      <c r="AR1412" s="100"/>
      <c r="AS1412" s="100"/>
      <c r="AT1412" s="100"/>
      <c r="AU1412" s="100"/>
      <c r="AV1412" s="100"/>
      <c r="AW1412" s="100"/>
      <c r="AX1412" s="100"/>
      <c r="AY1412" s="100"/>
      <c r="AZ1412" s="100"/>
      <c r="BA1412" s="100"/>
      <c r="BB1412" s="100"/>
      <c r="BC1412" s="100"/>
    </row>
    <row r="1413" spans="17:55" x14ac:dyDescent="0.35">
      <c r="Q1413" s="100"/>
      <c r="R1413" s="100"/>
      <c r="S1413" s="100"/>
      <c r="T1413" s="100"/>
      <c r="U1413" s="100"/>
      <c r="V1413" s="100"/>
      <c r="W1413" s="100"/>
      <c r="X1413" s="100"/>
      <c r="Y1413" s="100"/>
      <c r="Z1413" s="100"/>
      <c r="AA1413" s="100"/>
      <c r="AB1413" s="100"/>
      <c r="AC1413" s="100"/>
      <c r="AD1413" s="100"/>
      <c r="AE1413" s="100"/>
      <c r="AF1413" s="101"/>
      <c r="AG1413" s="101"/>
      <c r="AH1413" s="101"/>
      <c r="AI1413" s="101"/>
      <c r="AJ1413" s="101"/>
      <c r="AK1413" s="101"/>
      <c r="AL1413" s="101"/>
      <c r="AM1413" s="101"/>
      <c r="AN1413" s="101"/>
      <c r="AO1413" s="101"/>
      <c r="AP1413" s="101"/>
      <c r="AQ1413" s="101"/>
      <c r="AR1413" s="100"/>
      <c r="AS1413" s="100"/>
      <c r="AT1413" s="100"/>
      <c r="AU1413" s="100"/>
      <c r="AV1413" s="100"/>
      <c r="AW1413" s="100"/>
      <c r="AX1413" s="100"/>
      <c r="AY1413" s="100"/>
      <c r="AZ1413" s="100"/>
      <c r="BA1413" s="100"/>
      <c r="BB1413" s="100"/>
      <c r="BC1413" s="100"/>
    </row>
    <row r="1414" spans="17:55" x14ac:dyDescent="0.35">
      <c r="Q1414" s="100"/>
      <c r="R1414" s="100"/>
      <c r="S1414" s="100"/>
      <c r="T1414" s="100"/>
      <c r="U1414" s="100"/>
      <c r="V1414" s="100"/>
      <c r="W1414" s="100"/>
      <c r="X1414" s="100"/>
      <c r="Y1414" s="100"/>
      <c r="Z1414" s="100"/>
      <c r="AA1414" s="100"/>
      <c r="AB1414" s="100"/>
      <c r="AC1414" s="100"/>
      <c r="AD1414" s="100"/>
      <c r="AE1414" s="100"/>
      <c r="AF1414" s="101"/>
      <c r="AG1414" s="101"/>
      <c r="AH1414" s="101"/>
      <c r="AI1414" s="101"/>
      <c r="AJ1414" s="101"/>
      <c r="AK1414" s="101"/>
      <c r="AL1414" s="101"/>
      <c r="AM1414" s="101"/>
      <c r="AN1414" s="101"/>
      <c r="AO1414" s="101"/>
      <c r="AP1414" s="101"/>
      <c r="AQ1414" s="101"/>
      <c r="AR1414" s="100"/>
      <c r="AS1414" s="100"/>
      <c r="AT1414" s="100"/>
      <c r="AU1414" s="100"/>
      <c r="AV1414" s="100"/>
      <c r="AW1414" s="100"/>
      <c r="AX1414" s="100"/>
      <c r="AY1414" s="100"/>
      <c r="AZ1414" s="100"/>
      <c r="BA1414" s="100"/>
      <c r="BB1414" s="100"/>
      <c r="BC1414" s="100"/>
    </row>
    <row r="1415" spans="17:55" x14ac:dyDescent="0.35">
      <c r="Q1415" s="100"/>
      <c r="R1415" s="100"/>
      <c r="S1415" s="100"/>
      <c r="T1415" s="100"/>
      <c r="U1415" s="100"/>
      <c r="V1415" s="100"/>
      <c r="W1415" s="100"/>
      <c r="X1415" s="100"/>
      <c r="Y1415" s="100"/>
      <c r="Z1415" s="100"/>
      <c r="AA1415" s="100"/>
      <c r="AB1415" s="100"/>
      <c r="AC1415" s="100"/>
      <c r="AD1415" s="100"/>
      <c r="AE1415" s="100"/>
      <c r="AF1415" s="101"/>
      <c r="AG1415" s="101"/>
      <c r="AH1415" s="101"/>
      <c r="AI1415" s="101"/>
      <c r="AJ1415" s="101"/>
      <c r="AK1415" s="101"/>
      <c r="AL1415" s="101"/>
      <c r="AM1415" s="101"/>
      <c r="AN1415" s="101"/>
      <c r="AO1415" s="101"/>
      <c r="AP1415" s="101"/>
      <c r="AQ1415" s="101"/>
      <c r="AR1415" s="100"/>
      <c r="AS1415" s="100"/>
      <c r="AT1415" s="100"/>
      <c r="AU1415" s="100"/>
      <c r="AV1415" s="100"/>
      <c r="AW1415" s="100"/>
      <c r="AX1415" s="100"/>
      <c r="AY1415" s="100"/>
      <c r="AZ1415" s="100"/>
      <c r="BA1415" s="100"/>
      <c r="BB1415" s="100"/>
      <c r="BC1415" s="100"/>
    </row>
    <row r="1416" spans="17:55" x14ac:dyDescent="0.35">
      <c r="Q1416" s="100"/>
      <c r="R1416" s="100"/>
      <c r="S1416" s="100"/>
      <c r="T1416" s="100"/>
      <c r="U1416" s="100"/>
      <c r="V1416" s="100"/>
      <c r="W1416" s="100"/>
      <c r="X1416" s="100"/>
      <c r="Y1416" s="100"/>
      <c r="Z1416" s="100"/>
      <c r="AA1416" s="100"/>
      <c r="AB1416" s="100"/>
      <c r="AC1416" s="100"/>
      <c r="AD1416" s="100"/>
      <c r="AE1416" s="100"/>
      <c r="AF1416" s="101"/>
      <c r="AG1416" s="101"/>
      <c r="AH1416" s="101"/>
      <c r="AI1416" s="101"/>
      <c r="AJ1416" s="101"/>
      <c r="AK1416" s="101"/>
      <c r="AL1416" s="101"/>
      <c r="AM1416" s="101"/>
      <c r="AN1416" s="101"/>
      <c r="AO1416" s="101"/>
      <c r="AP1416" s="101"/>
      <c r="AQ1416" s="101"/>
      <c r="AR1416" s="100"/>
      <c r="AS1416" s="100"/>
      <c r="AT1416" s="100"/>
      <c r="AU1416" s="100"/>
      <c r="AV1416" s="100"/>
      <c r="AW1416" s="100"/>
      <c r="AX1416" s="100"/>
      <c r="AY1416" s="100"/>
      <c r="AZ1416" s="100"/>
      <c r="BA1416" s="100"/>
      <c r="BB1416" s="100"/>
      <c r="BC1416" s="100"/>
    </row>
    <row r="1417" spans="17:55" x14ac:dyDescent="0.35">
      <c r="Q1417" s="100"/>
      <c r="R1417" s="100"/>
      <c r="S1417" s="100"/>
      <c r="T1417" s="100"/>
      <c r="U1417" s="100"/>
      <c r="V1417" s="100"/>
      <c r="W1417" s="100"/>
      <c r="X1417" s="100"/>
      <c r="Y1417" s="100"/>
      <c r="Z1417" s="100"/>
      <c r="AA1417" s="100"/>
      <c r="AB1417" s="100"/>
      <c r="AC1417" s="100"/>
      <c r="AD1417" s="100"/>
      <c r="AE1417" s="100"/>
      <c r="AF1417" s="101"/>
      <c r="AG1417" s="101"/>
      <c r="AH1417" s="101"/>
      <c r="AI1417" s="101"/>
      <c r="AJ1417" s="101"/>
      <c r="AK1417" s="101"/>
      <c r="AL1417" s="101"/>
      <c r="AM1417" s="101"/>
      <c r="AN1417" s="101"/>
      <c r="AO1417" s="101"/>
      <c r="AP1417" s="101"/>
      <c r="AQ1417" s="101"/>
      <c r="AR1417" s="100"/>
      <c r="AS1417" s="100"/>
      <c r="AT1417" s="100"/>
      <c r="AU1417" s="100"/>
      <c r="AV1417" s="100"/>
      <c r="AW1417" s="100"/>
      <c r="AX1417" s="100"/>
      <c r="AY1417" s="100"/>
      <c r="AZ1417" s="100"/>
      <c r="BA1417" s="100"/>
      <c r="BB1417" s="100"/>
      <c r="BC1417" s="100"/>
    </row>
    <row r="1418" spans="17:55" x14ac:dyDescent="0.35">
      <c r="Q1418" s="100"/>
      <c r="R1418" s="100"/>
      <c r="S1418" s="100"/>
      <c r="T1418" s="100"/>
      <c r="U1418" s="100"/>
      <c r="V1418" s="100"/>
      <c r="W1418" s="100"/>
      <c r="X1418" s="100"/>
      <c r="Y1418" s="100"/>
      <c r="Z1418" s="100"/>
      <c r="AA1418" s="100"/>
      <c r="AB1418" s="100"/>
      <c r="AC1418" s="100"/>
      <c r="AD1418" s="100"/>
      <c r="AE1418" s="100"/>
      <c r="AF1418" s="101"/>
      <c r="AG1418" s="101"/>
      <c r="AH1418" s="101"/>
      <c r="AI1418" s="101"/>
      <c r="AJ1418" s="101"/>
      <c r="AK1418" s="101"/>
      <c r="AL1418" s="101"/>
      <c r="AM1418" s="101"/>
      <c r="AN1418" s="101"/>
      <c r="AO1418" s="101"/>
      <c r="AP1418" s="101"/>
      <c r="AQ1418" s="101"/>
      <c r="AR1418" s="100"/>
      <c r="AS1418" s="100"/>
      <c r="AT1418" s="100"/>
      <c r="AU1418" s="100"/>
      <c r="AV1418" s="100"/>
      <c r="AW1418" s="100"/>
      <c r="AX1418" s="100"/>
      <c r="AY1418" s="100"/>
      <c r="AZ1418" s="100"/>
      <c r="BA1418" s="100"/>
      <c r="BB1418" s="100"/>
      <c r="BC1418" s="100"/>
    </row>
    <row r="1419" spans="17:55" x14ac:dyDescent="0.35">
      <c r="Q1419" s="100"/>
      <c r="R1419" s="100"/>
      <c r="S1419" s="100"/>
      <c r="T1419" s="100"/>
      <c r="U1419" s="100"/>
      <c r="V1419" s="100"/>
      <c r="W1419" s="100"/>
      <c r="X1419" s="100"/>
      <c r="Y1419" s="100"/>
      <c r="Z1419" s="100"/>
      <c r="AA1419" s="100"/>
      <c r="AB1419" s="100"/>
      <c r="AC1419" s="100"/>
      <c r="AD1419" s="100"/>
      <c r="AE1419" s="100"/>
      <c r="AF1419" s="101"/>
      <c r="AG1419" s="101"/>
      <c r="AH1419" s="101"/>
      <c r="AI1419" s="101"/>
      <c r="AJ1419" s="101"/>
      <c r="AK1419" s="101"/>
      <c r="AL1419" s="101"/>
      <c r="AM1419" s="101"/>
      <c r="AN1419" s="101"/>
      <c r="AO1419" s="101"/>
      <c r="AP1419" s="101"/>
      <c r="AQ1419" s="101"/>
      <c r="AR1419" s="100"/>
      <c r="AS1419" s="100"/>
      <c r="AT1419" s="100"/>
      <c r="AU1419" s="100"/>
      <c r="AV1419" s="100"/>
      <c r="AW1419" s="100"/>
      <c r="AX1419" s="100"/>
      <c r="AY1419" s="100"/>
      <c r="AZ1419" s="100"/>
      <c r="BA1419" s="100"/>
      <c r="BB1419" s="100"/>
      <c r="BC1419" s="100"/>
    </row>
    <row r="1420" spans="17:55" x14ac:dyDescent="0.35">
      <c r="Q1420" s="100"/>
      <c r="R1420" s="100"/>
      <c r="S1420" s="100"/>
      <c r="T1420" s="100"/>
      <c r="U1420" s="100"/>
      <c r="V1420" s="100"/>
      <c r="W1420" s="100"/>
      <c r="X1420" s="100"/>
      <c r="Y1420" s="100"/>
      <c r="Z1420" s="100"/>
      <c r="AA1420" s="100"/>
      <c r="AB1420" s="100"/>
      <c r="AC1420" s="100"/>
      <c r="AD1420" s="100"/>
      <c r="AE1420" s="100"/>
      <c r="AF1420" s="101"/>
      <c r="AG1420" s="101"/>
      <c r="AH1420" s="101"/>
      <c r="AI1420" s="101"/>
      <c r="AJ1420" s="101"/>
      <c r="AK1420" s="101"/>
      <c r="AL1420" s="101"/>
      <c r="AM1420" s="101"/>
      <c r="AN1420" s="101"/>
      <c r="AO1420" s="101"/>
      <c r="AP1420" s="101"/>
      <c r="AQ1420" s="101"/>
      <c r="AR1420" s="100"/>
      <c r="AS1420" s="100"/>
      <c r="AT1420" s="100"/>
      <c r="AU1420" s="100"/>
      <c r="AV1420" s="100"/>
      <c r="AW1420" s="100"/>
      <c r="AX1420" s="100"/>
      <c r="AY1420" s="100"/>
      <c r="AZ1420" s="100"/>
      <c r="BA1420" s="100"/>
      <c r="BB1420" s="100"/>
      <c r="BC1420" s="100"/>
    </row>
    <row r="1421" spans="17:55" x14ac:dyDescent="0.35">
      <c r="Q1421" s="100"/>
      <c r="R1421" s="100"/>
      <c r="S1421" s="100"/>
      <c r="T1421" s="100"/>
      <c r="U1421" s="100"/>
      <c r="V1421" s="100"/>
      <c r="W1421" s="100"/>
      <c r="X1421" s="100"/>
      <c r="Y1421" s="100"/>
      <c r="Z1421" s="100"/>
      <c r="AA1421" s="100"/>
      <c r="AB1421" s="100"/>
      <c r="AC1421" s="100"/>
      <c r="AD1421" s="100"/>
      <c r="AE1421" s="100"/>
      <c r="AF1421" s="101"/>
      <c r="AG1421" s="101"/>
      <c r="AH1421" s="101"/>
      <c r="AI1421" s="101"/>
      <c r="AJ1421" s="101"/>
      <c r="AK1421" s="101"/>
      <c r="AL1421" s="101"/>
      <c r="AM1421" s="101"/>
      <c r="AN1421" s="101"/>
      <c r="AO1421" s="101"/>
      <c r="AP1421" s="101"/>
      <c r="AQ1421" s="101"/>
      <c r="AR1421" s="100"/>
      <c r="AS1421" s="100"/>
      <c r="AT1421" s="100"/>
      <c r="AU1421" s="100"/>
      <c r="AV1421" s="100"/>
      <c r="AW1421" s="100"/>
      <c r="AX1421" s="100"/>
      <c r="AY1421" s="100"/>
      <c r="AZ1421" s="100"/>
      <c r="BA1421" s="100"/>
      <c r="BB1421" s="100"/>
      <c r="BC1421" s="100"/>
    </row>
    <row r="1422" spans="17:55" x14ac:dyDescent="0.35">
      <c r="Q1422" s="100"/>
      <c r="R1422" s="100"/>
      <c r="S1422" s="100"/>
      <c r="T1422" s="100"/>
      <c r="U1422" s="100"/>
      <c r="V1422" s="100"/>
      <c r="W1422" s="100"/>
      <c r="X1422" s="100"/>
      <c r="Y1422" s="100"/>
      <c r="Z1422" s="100"/>
      <c r="AA1422" s="100"/>
      <c r="AB1422" s="100"/>
      <c r="AC1422" s="100"/>
      <c r="AD1422" s="100"/>
      <c r="AE1422" s="100"/>
      <c r="AF1422" s="101"/>
      <c r="AG1422" s="101"/>
      <c r="AH1422" s="101"/>
      <c r="AI1422" s="101"/>
      <c r="AJ1422" s="101"/>
      <c r="AK1422" s="101"/>
      <c r="AL1422" s="101"/>
      <c r="AM1422" s="101"/>
      <c r="AN1422" s="101"/>
      <c r="AO1422" s="101"/>
      <c r="AP1422" s="101"/>
      <c r="AQ1422" s="101"/>
      <c r="AR1422" s="100"/>
      <c r="AS1422" s="100"/>
      <c r="AT1422" s="100"/>
      <c r="AU1422" s="100"/>
      <c r="AV1422" s="100"/>
      <c r="AW1422" s="100"/>
      <c r="AX1422" s="100"/>
      <c r="AY1422" s="100"/>
      <c r="AZ1422" s="100"/>
      <c r="BA1422" s="100"/>
      <c r="BB1422" s="100"/>
      <c r="BC1422" s="100"/>
    </row>
    <row r="1423" spans="17:55" x14ac:dyDescent="0.35">
      <c r="Q1423" s="100"/>
      <c r="R1423" s="100"/>
      <c r="S1423" s="100"/>
      <c r="T1423" s="100"/>
      <c r="U1423" s="100"/>
      <c r="V1423" s="100"/>
      <c r="W1423" s="100"/>
      <c r="X1423" s="100"/>
      <c r="Y1423" s="100"/>
      <c r="Z1423" s="100"/>
      <c r="AA1423" s="100"/>
      <c r="AB1423" s="100"/>
      <c r="AC1423" s="100"/>
      <c r="AD1423" s="100"/>
      <c r="AE1423" s="100"/>
      <c r="AF1423" s="101"/>
      <c r="AG1423" s="101"/>
      <c r="AH1423" s="101"/>
      <c r="AI1423" s="101"/>
      <c r="AJ1423" s="101"/>
      <c r="AK1423" s="101"/>
      <c r="AL1423" s="101"/>
      <c r="AM1423" s="101"/>
      <c r="AN1423" s="101"/>
      <c r="AO1423" s="101"/>
      <c r="AP1423" s="101"/>
      <c r="AQ1423" s="101"/>
      <c r="AR1423" s="100"/>
      <c r="AS1423" s="100"/>
      <c r="AT1423" s="100"/>
      <c r="AU1423" s="100"/>
      <c r="AV1423" s="100"/>
      <c r="AW1423" s="100"/>
      <c r="AX1423" s="100"/>
      <c r="AY1423" s="100"/>
      <c r="AZ1423" s="100"/>
      <c r="BA1423" s="100"/>
      <c r="BB1423" s="100"/>
      <c r="BC1423" s="100"/>
    </row>
    <row r="1424" spans="17:55" x14ac:dyDescent="0.35">
      <c r="Q1424" s="100"/>
      <c r="R1424" s="100"/>
      <c r="S1424" s="100"/>
      <c r="T1424" s="100"/>
      <c r="U1424" s="100"/>
      <c r="V1424" s="100"/>
      <c r="W1424" s="100"/>
      <c r="X1424" s="100"/>
      <c r="Y1424" s="100"/>
      <c r="Z1424" s="100"/>
      <c r="AA1424" s="100"/>
      <c r="AB1424" s="100"/>
      <c r="AC1424" s="100"/>
      <c r="AD1424" s="100"/>
      <c r="AE1424" s="100"/>
      <c r="AF1424" s="101"/>
      <c r="AG1424" s="101"/>
      <c r="AH1424" s="101"/>
      <c r="AI1424" s="101"/>
      <c r="AJ1424" s="101"/>
      <c r="AK1424" s="101"/>
      <c r="AL1424" s="101"/>
      <c r="AM1424" s="101"/>
      <c r="AN1424" s="101"/>
      <c r="AO1424" s="101"/>
      <c r="AP1424" s="101"/>
      <c r="AQ1424" s="101"/>
      <c r="AR1424" s="100"/>
      <c r="AS1424" s="100"/>
      <c r="AT1424" s="100"/>
      <c r="AU1424" s="100"/>
      <c r="AV1424" s="100"/>
      <c r="AW1424" s="100"/>
      <c r="AX1424" s="100"/>
      <c r="AY1424" s="100"/>
      <c r="AZ1424" s="100"/>
      <c r="BA1424" s="100"/>
      <c r="BB1424" s="100"/>
      <c r="BC1424" s="100"/>
    </row>
    <row r="1425" spans="17:55" x14ac:dyDescent="0.35">
      <c r="Q1425" s="100"/>
      <c r="R1425" s="100"/>
      <c r="S1425" s="100"/>
      <c r="T1425" s="100"/>
      <c r="U1425" s="100"/>
      <c r="V1425" s="100"/>
      <c r="W1425" s="100"/>
      <c r="X1425" s="100"/>
      <c r="Y1425" s="100"/>
      <c r="Z1425" s="100"/>
      <c r="AA1425" s="100"/>
      <c r="AB1425" s="100"/>
      <c r="AC1425" s="100"/>
      <c r="AD1425" s="100"/>
      <c r="AE1425" s="100"/>
      <c r="AF1425" s="101"/>
      <c r="AG1425" s="101"/>
      <c r="AH1425" s="101"/>
      <c r="AI1425" s="101"/>
      <c r="AJ1425" s="101"/>
      <c r="AK1425" s="101"/>
      <c r="AL1425" s="101"/>
      <c r="AM1425" s="101"/>
      <c r="AN1425" s="101"/>
      <c r="AO1425" s="101"/>
      <c r="AP1425" s="101"/>
      <c r="AQ1425" s="101"/>
      <c r="AR1425" s="100"/>
      <c r="AS1425" s="100"/>
      <c r="AT1425" s="100"/>
      <c r="AU1425" s="100"/>
      <c r="AV1425" s="100"/>
      <c r="AW1425" s="100"/>
      <c r="AX1425" s="100"/>
      <c r="AY1425" s="100"/>
      <c r="AZ1425" s="100"/>
      <c r="BA1425" s="100"/>
      <c r="BB1425" s="100"/>
      <c r="BC1425" s="100"/>
    </row>
    <row r="1426" spans="17:55" x14ac:dyDescent="0.35">
      <c r="Q1426" s="100"/>
      <c r="R1426" s="100"/>
      <c r="S1426" s="100"/>
      <c r="T1426" s="100"/>
      <c r="U1426" s="100"/>
      <c r="V1426" s="100"/>
      <c r="W1426" s="100"/>
      <c r="X1426" s="100"/>
      <c r="Y1426" s="100"/>
      <c r="Z1426" s="100"/>
      <c r="AA1426" s="100"/>
      <c r="AB1426" s="100"/>
      <c r="AC1426" s="100"/>
      <c r="AD1426" s="100"/>
      <c r="AE1426" s="100"/>
      <c r="AF1426" s="101"/>
      <c r="AG1426" s="101"/>
      <c r="AH1426" s="101"/>
      <c r="AI1426" s="101"/>
      <c r="AJ1426" s="101"/>
      <c r="AK1426" s="101"/>
      <c r="AL1426" s="101"/>
      <c r="AM1426" s="101"/>
      <c r="AN1426" s="101"/>
      <c r="AO1426" s="101"/>
      <c r="AP1426" s="101"/>
      <c r="AQ1426" s="101"/>
      <c r="AR1426" s="100"/>
      <c r="AS1426" s="100"/>
      <c r="AT1426" s="100"/>
      <c r="AU1426" s="100"/>
      <c r="AV1426" s="100"/>
      <c r="AW1426" s="100"/>
      <c r="AX1426" s="100"/>
      <c r="AY1426" s="100"/>
      <c r="AZ1426" s="100"/>
      <c r="BA1426" s="100"/>
      <c r="BB1426" s="100"/>
      <c r="BC1426" s="100"/>
    </row>
    <row r="1427" spans="17:55" x14ac:dyDescent="0.35">
      <c r="Q1427" s="100"/>
      <c r="R1427" s="100"/>
      <c r="S1427" s="100"/>
      <c r="T1427" s="100"/>
      <c r="U1427" s="100"/>
      <c r="V1427" s="100"/>
      <c r="W1427" s="100"/>
      <c r="X1427" s="100"/>
      <c r="Y1427" s="100"/>
      <c r="Z1427" s="100"/>
      <c r="AA1427" s="100"/>
      <c r="AB1427" s="100"/>
      <c r="AC1427" s="100"/>
      <c r="AD1427" s="100"/>
      <c r="AE1427" s="100"/>
      <c r="AF1427" s="101"/>
      <c r="AG1427" s="101"/>
      <c r="AH1427" s="101"/>
      <c r="AI1427" s="101"/>
      <c r="AJ1427" s="101"/>
      <c r="AK1427" s="101"/>
      <c r="AL1427" s="101"/>
      <c r="AM1427" s="101"/>
      <c r="AN1427" s="101"/>
      <c r="AO1427" s="101"/>
      <c r="AP1427" s="101"/>
      <c r="AQ1427" s="101"/>
      <c r="AR1427" s="100"/>
      <c r="AS1427" s="100"/>
      <c r="AT1427" s="100"/>
      <c r="AU1427" s="100"/>
      <c r="AV1427" s="100"/>
      <c r="AW1427" s="100"/>
      <c r="AX1427" s="100"/>
      <c r="AY1427" s="100"/>
      <c r="AZ1427" s="100"/>
      <c r="BA1427" s="100"/>
      <c r="BB1427" s="100"/>
      <c r="BC1427" s="100"/>
    </row>
    <row r="1428" spans="17:55" x14ac:dyDescent="0.35">
      <c r="Q1428" s="100"/>
      <c r="R1428" s="100"/>
      <c r="S1428" s="100"/>
      <c r="T1428" s="100"/>
      <c r="U1428" s="100"/>
      <c r="V1428" s="100"/>
      <c r="W1428" s="100"/>
      <c r="X1428" s="100"/>
      <c r="Y1428" s="100"/>
      <c r="Z1428" s="100"/>
      <c r="AA1428" s="100"/>
      <c r="AB1428" s="100"/>
      <c r="AC1428" s="100"/>
      <c r="AD1428" s="100"/>
      <c r="AE1428" s="100"/>
      <c r="AF1428" s="101"/>
      <c r="AG1428" s="101"/>
      <c r="AH1428" s="101"/>
      <c r="AI1428" s="101"/>
      <c r="AJ1428" s="101"/>
      <c r="AK1428" s="101"/>
      <c r="AL1428" s="101"/>
      <c r="AM1428" s="101"/>
      <c r="AN1428" s="101"/>
      <c r="AO1428" s="101"/>
      <c r="AP1428" s="101"/>
      <c r="AQ1428" s="101"/>
      <c r="AR1428" s="100"/>
      <c r="AS1428" s="100"/>
      <c r="AT1428" s="100"/>
      <c r="AU1428" s="100"/>
      <c r="AV1428" s="100"/>
      <c r="AW1428" s="100"/>
      <c r="AX1428" s="100"/>
      <c r="AY1428" s="100"/>
      <c r="AZ1428" s="100"/>
      <c r="BA1428" s="100"/>
      <c r="BB1428" s="100"/>
      <c r="BC1428" s="100"/>
    </row>
    <row r="1429" spans="17:55" x14ac:dyDescent="0.35">
      <c r="Q1429" s="100"/>
      <c r="R1429" s="100"/>
      <c r="S1429" s="100"/>
      <c r="T1429" s="100"/>
      <c r="U1429" s="100"/>
      <c r="V1429" s="100"/>
      <c r="W1429" s="100"/>
      <c r="X1429" s="100"/>
      <c r="Y1429" s="100"/>
      <c r="Z1429" s="100"/>
      <c r="AA1429" s="100"/>
      <c r="AB1429" s="100"/>
      <c r="AC1429" s="100"/>
      <c r="AD1429" s="100"/>
      <c r="AE1429" s="100"/>
      <c r="AF1429" s="101"/>
      <c r="AG1429" s="101"/>
      <c r="AH1429" s="101"/>
      <c r="AI1429" s="101"/>
      <c r="AJ1429" s="101"/>
      <c r="AK1429" s="101"/>
      <c r="AL1429" s="101"/>
      <c r="AM1429" s="101"/>
      <c r="AN1429" s="101"/>
      <c r="AO1429" s="101"/>
      <c r="AP1429" s="101"/>
      <c r="AQ1429" s="101"/>
      <c r="AR1429" s="100"/>
      <c r="AS1429" s="100"/>
      <c r="AT1429" s="100"/>
      <c r="AU1429" s="100"/>
      <c r="AV1429" s="100"/>
      <c r="AW1429" s="100"/>
      <c r="AX1429" s="100"/>
      <c r="AY1429" s="100"/>
      <c r="AZ1429" s="100"/>
      <c r="BA1429" s="100"/>
      <c r="BB1429" s="100"/>
      <c r="BC1429" s="100"/>
    </row>
    <row r="1430" spans="17:55" x14ac:dyDescent="0.35">
      <c r="Q1430" s="100"/>
      <c r="R1430" s="100"/>
      <c r="S1430" s="100"/>
      <c r="T1430" s="100"/>
      <c r="U1430" s="100"/>
      <c r="V1430" s="100"/>
      <c r="W1430" s="100"/>
      <c r="X1430" s="100"/>
      <c r="Y1430" s="100"/>
      <c r="Z1430" s="100"/>
      <c r="AA1430" s="100"/>
      <c r="AB1430" s="100"/>
      <c r="AC1430" s="100"/>
      <c r="AD1430" s="100"/>
      <c r="AE1430" s="100"/>
      <c r="AF1430" s="101"/>
      <c r="AG1430" s="101"/>
      <c r="AH1430" s="101"/>
      <c r="AI1430" s="101"/>
      <c r="AJ1430" s="101"/>
      <c r="AK1430" s="101"/>
      <c r="AL1430" s="101"/>
      <c r="AM1430" s="101"/>
      <c r="AN1430" s="101"/>
      <c r="AO1430" s="101"/>
      <c r="AP1430" s="101"/>
      <c r="AQ1430" s="101"/>
      <c r="AR1430" s="100"/>
      <c r="AS1430" s="100"/>
      <c r="AT1430" s="100"/>
      <c r="AU1430" s="100"/>
      <c r="AV1430" s="100"/>
      <c r="AW1430" s="100"/>
      <c r="AX1430" s="100"/>
      <c r="AY1430" s="100"/>
      <c r="AZ1430" s="100"/>
      <c r="BA1430" s="100"/>
      <c r="BB1430" s="100"/>
      <c r="BC1430" s="100"/>
    </row>
    <row r="1431" spans="17:55" x14ac:dyDescent="0.35">
      <c r="Q1431" s="100"/>
      <c r="R1431" s="100"/>
      <c r="S1431" s="100"/>
      <c r="T1431" s="100"/>
      <c r="U1431" s="100"/>
      <c r="V1431" s="100"/>
      <c r="W1431" s="100"/>
      <c r="X1431" s="100"/>
      <c r="Y1431" s="100"/>
      <c r="Z1431" s="100"/>
      <c r="AA1431" s="100"/>
      <c r="AB1431" s="100"/>
      <c r="AC1431" s="100"/>
      <c r="AD1431" s="100"/>
      <c r="AE1431" s="100"/>
      <c r="AF1431" s="101"/>
      <c r="AG1431" s="101"/>
      <c r="AH1431" s="101"/>
      <c r="AI1431" s="101"/>
      <c r="AJ1431" s="101"/>
      <c r="AK1431" s="101"/>
      <c r="AL1431" s="101"/>
      <c r="AM1431" s="101"/>
      <c r="AN1431" s="101"/>
      <c r="AO1431" s="101"/>
      <c r="AP1431" s="101"/>
      <c r="AQ1431" s="101"/>
      <c r="AR1431" s="100"/>
      <c r="AS1431" s="100"/>
      <c r="AT1431" s="100"/>
      <c r="AU1431" s="100"/>
      <c r="AV1431" s="100"/>
      <c r="AW1431" s="100"/>
      <c r="AX1431" s="100"/>
      <c r="AY1431" s="100"/>
      <c r="AZ1431" s="100"/>
      <c r="BA1431" s="100"/>
      <c r="BB1431" s="100"/>
      <c r="BC1431" s="100"/>
    </row>
    <row r="1432" spans="17:55" x14ac:dyDescent="0.35">
      <c r="Q1432" s="100"/>
      <c r="R1432" s="100"/>
      <c r="S1432" s="100"/>
      <c r="T1432" s="100"/>
      <c r="U1432" s="100"/>
      <c r="V1432" s="100"/>
      <c r="W1432" s="100"/>
      <c r="X1432" s="100"/>
      <c r="Y1432" s="100"/>
      <c r="Z1432" s="100"/>
      <c r="AA1432" s="100"/>
      <c r="AB1432" s="100"/>
      <c r="AC1432" s="100"/>
      <c r="AD1432" s="100"/>
      <c r="AE1432" s="100"/>
      <c r="AF1432" s="101"/>
      <c r="AG1432" s="101"/>
      <c r="AH1432" s="101"/>
      <c r="AI1432" s="101"/>
      <c r="AJ1432" s="101"/>
      <c r="AK1432" s="101"/>
      <c r="AL1432" s="101"/>
      <c r="AM1432" s="101"/>
      <c r="AN1432" s="101"/>
      <c r="AO1432" s="101"/>
      <c r="AP1432" s="101"/>
      <c r="AQ1432" s="101"/>
      <c r="AR1432" s="100"/>
      <c r="AS1432" s="100"/>
      <c r="AT1432" s="100"/>
      <c r="AU1432" s="100"/>
      <c r="AV1432" s="100"/>
      <c r="AW1432" s="100"/>
      <c r="AX1432" s="100"/>
      <c r="AY1432" s="100"/>
      <c r="AZ1432" s="100"/>
      <c r="BA1432" s="100"/>
      <c r="BB1432" s="100"/>
      <c r="BC1432" s="100"/>
    </row>
    <row r="1433" spans="17:55" x14ac:dyDescent="0.35">
      <c r="Q1433" s="100"/>
      <c r="R1433" s="100"/>
      <c r="S1433" s="100"/>
      <c r="T1433" s="100"/>
      <c r="U1433" s="100"/>
      <c r="V1433" s="100"/>
      <c r="W1433" s="100"/>
      <c r="X1433" s="100"/>
      <c r="Y1433" s="100"/>
      <c r="Z1433" s="100"/>
      <c r="AA1433" s="100"/>
      <c r="AB1433" s="100"/>
      <c r="AC1433" s="100"/>
      <c r="AD1433" s="100"/>
      <c r="AE1433" s="100"/>
      <c r="AF1433" s="101"/>
      <c r="AG1433" s="101"/>
      <c r="AH1433" s="101"/>
      <c r="AI1433" s="101"/>
      <c r="AJ1433" s="101"/>
      <c r="AK1433" s="101"/>
      <c r="AL1433" s="101"/>
      <c r="AM1433" s="101"/>
      <c r="AN1433" s="101"/>
      <c r="AO1433" s="101"/>
      <c r="AP1433" s="101"/>
      <c r="AQ1433" s="101"/>
      <c r="AR1433" s="100"/>
      <c r="AS1433" s="100"/>
      <c r="AT1433" s="100"/>
      <c r="AU1433" s="100"/>
      <c r="AV1433" s="100"/>
      <c r="AW1433" s="100"/>
      <c r="AX1433" s="100"/>
      <c r="AY1433" s="100"/>
      <c r="AZ1433" s="100"/>
      <c r="BA1433" s="100"/>
      <c r="BB1433" s="100"/>
      <c r="BC1433" s="100"/>
    </row>
    <row r="1434" spans="17:55" x14ac:dyDescent="0.35">
      <c r="Q1434" s="100"/>
      <c r="R1434" s="100"/>
      <c r="S1434" s="100"/>
      <c r="T1434" s="100"/>
      <c r="U1434" s="100"/>
      <c r="V1434" s="100"/>
      <c r="W1434" s="100"/>
      <c r="X1434" s="100"/>
      <c r="Y1434" s="100"/>
      <c r="Z1434" s="100"/>
      <c r="AA1434" s="100"/>
      <c r="AB1434" s="100"/>
      <c r="AC1434" s="100"/>
      <c r="AD1434" s="100"/>
      <c r="AE1434" s="100"/>
      <c r="AF1434" s="101"/>
      <c r="AG1434" s="101"/>
      <c r="AH1434" s="101"/>
      <c r="AI1434" s="101"/>
      <c r="AJ1434" s="101"/>
      <c r="AK1434" s="101"/>
      <c r="AL1434" s="101"/>
      <c r="AM1434" s="101"/>
      <c r="AN1434" s="101"/>
      <c r="AO1434" s="101"/>
      <c r="AP1434" s="101"/>
      <c r="AQ1434" s="101"/>
      <c r="AR1434" s="100"/>
      <c r="AS1434" s="100"/>
      <c r="AT1434" s="100"/>
      <c r="AU1434" s="100"/>
      <c r="AV1434" s="100"/>
      <c r="AW1434" s="100"/>
      <c r="AX1434" s="100"/>
      <c r="AY1434" s="100"/>
      <c r="AZ1434" s="100"/>
      <c r="BA1434" s="100"/>
      <c r="BB1434" s="100"/>
      <c r="BC1434" s="100"/>
    </row>
    <row r="1435" spans="17:55" x14ac:dyDescent="0.35">
      <c r="Q1435" s="100"/>
      <c r="R1435" s="100"/>
      <c r="S1435" s="100"/>
      <c r="T1435" s="100"/>
      <c r="U1435" s="100"/>
      <c r="V1435" s="100"/>
      <c r="W1435" s="100"/>
      <c r="X1435" s="100"/>
      <c r="Y1435" s="100"/>
      <c r="Z1435" s="100"/>
      <c r="AA1435" s="100"/>
      <c r="AB1435" s="100"/>
      <c r="AC1435" s="100"/>
      <c r="AD1435" s="100"/>
      <c r="AE1435" s="100"/>
      <c r="AF1435" s="101"/>
      <c r="AG1435" s="101"/>
      <c r="AH1435" s="101"/>
      <c r="AI1435" s="101"/>
      <c r="AJ1435" s="101"/>
      <c r="AK1435" s="101"/>
      <c r="AL1435" s="101"/>
      <c r="AM1435" s="101"/>
      <c r="AN1435" s="101"/>
      <c r="AO1435" s="101"/>
      <c r="AP1435" s="101"/>
      <c r="AQ1435" s="101"/>
      <c r="AR1435" s="100"/>
      <c r="AS1435" s="100"/>
      <c r="AT1435" s="100"/>
      <c r="AU1435" s="100"/>
      <c r="AV1435" s="100"/>
      <c r="AW1435" s="100"/>
      <c r="AX1435" s="100"/>
      <c r="AY1435" s="100"/>
      <c r="AZ1435" s="100"/>
      <c r="BA1435" s="100"/>
      <c r="BB1435" s="100"/>
      <c r="BC1435" s="100"/>
    </row>
    <row r="1436" spans="17:55" x14ac:dyDescent="0.35">
      <c r="Q1436" s="100"/>
      <c r="R1436" s="100"/>
      <c r="S1436" s="100"/>
      <c r="T1436" s="100"/>
      <c r="U1436" s="100"/>
      <c r="V1436" s="100"/>
      <c r="W1436" s="100"/>
      <c r="X1436" s="100"/>
      <c r="Y1436" s="100"/>
      <c r="Z1436" s="100"/>
      <c r="AA1436" s="100"/>
      <c r="AB1436" s="100"/>
      <c r="AC1436" s="100"/>
      <c r="AD1436" s="100"/>
      <c r="AE1436" s="100"/>
      <c r="AF1436" s="101"/>
      <c r="AG1436" s="101"/>
      <c r="AH1436" s="101"/>
      <c r="AI1436" s="101"/>
      <c r="AJ1436" s="101"/>
      <c r="AK1436" s="101"/>
      <c r="AL1436" s="101"/>
      <c r="AM1436" s="101"/>
      <c r="AN1436" s="101"/>
      <c r="AO1436" s="101"/>
      <c r="AP1436" s="101"/>
      <c r="AQ1436" s="101"/>
      <c r="AR1436" s="100"/>
      <c r="AS1436" s="100"/>
      <c r="AT1436" s="100"/>
      <c r="AU1436" s="100"/>
      <c r="AV1436" s="100"/>
      <c r="AW1436" s="100"/>
      <c r="AX1436" s="100"/>
      <c r="AY1436" s="100"/>
      <c r="AZ1436" s="100"/>
      <c r="BA1436" s="100"/>
      <c r="BB1436" s="100"/>
      <c r="BC1436" s="100"/>
    </row>
    <row r="1437" spans="17:55" x14ac:dyDescent="0.35">
      <c r="Q1437" s="100"/>
      <c r="R1437" s="100"/>
      <c r="S1437" s="100"/>
      <c r="T1437" s="100"/>
      <c r="U1437" s="100"/>
      <c r="V1437" s="100"/>
      <c r="W1437" s="100"/>
      <c r="X1437" s="100"/>
      <c r="Y1437" s="100"/>
      <c r="Z1437" s="100"/>
      <c r="AA1437" s="100"/>
      <c r="AB1437" s="100"/>
      <c r="AC1437" s="100"/>
      <c r="AD1437" s="100"/>
      <c r="AE1437" s="100"/>
      <c r="AF1437" s="101"/>
      <c r="AG1437" s="101"/>
      <c r="AH1437" s="101"/>
      <c r="AI1437" s="101"/>
      <c r="AJ1437" s="101"/>
      <c r="AK1437" s="101"/>
      <c r="AL1437" s="101"/>
      <c r="AM1437" s="101"/>
      <c r="AN1437" s="101"/>
      <c r="AO1437" s="101"/>
      <c r="AP1437" s="101"/>
      <c r="AQ1437" s="101"/>
      <c r="AR1437" s="100"/>
      <c r="AS1437" s="100"/>
      <c r="AT1437" s="100"/>
      <c r="AU1437" s="100"/>
      <c r="AV1437" s="100"/>
      <c r="AW1437" s="100"/>
      <c r="AX1437" s="100"/>
      <c r="AY1437" s="100"/>
      <c r="AZ1437" s="100"/>
      <c r="BA1437" s="100"/>
      <c r="BB1437" s="100"/>
      <c r="BC1437" s="100"/>
    </row>
    <row r="1438" spans="17:55" x14ac:dyDescent="0.35">
      <c r="Q1438" s="100"/>
      <c r="R1438" s="100"/>
      <c r="S1438" s="100"/>
      <c r="T1438" s="100"/>
      <c r="U1438" s="100"/>
      <c r="V1438" s="100"/>
      <c r="W1438" s="100"/>
      <c r="X1438" s="100"/>
      <c r="Y1438" s="100"/>
      <c r="Z1438" s="100"/>
      <c r="AA1438" s="100"/>
      <c r="AB1438" s="100"/>
      <c r="AC1438" s="100"/>
      <c r="AD1438" s="100"/>
      <c r="AE1438" s="100"/>
      <c r="AF1438" s="101"/>
      <c r="AG1438" s="101"/>
      <c r="AH1438" s="101"/>
      <c r="AI1438" s="101"/>
      <c r="AJ1438" s="101"/>
      <c r="AK1438" s="101"/>
      <c r="AL1438" s="101"/>
      <c r="AM1438" s="101"/>
      <c r="AN1438" s="101"/>
      <c r="AO1438" s="101"/>
      <c r="AP1438" s="101"/>
      <c r="AQ1438" s="101"/>
      <c r="AR1438" s="100"/>
      <c r="AS1438" s="100"/>
      <c r="AT1438" s="100"/>
      <c r="AU1438" s="100"/>
      <c r="AV1438" s="100"/>
      <c r="AW1438" s="100"/>
      <c r="AX1438" s="100"/>
      <c r="AY1438" s="100"/>
      <c r="AZ1438" s="100"/>
      <c r="BA1438" s="100"/>
      <c r="BB1438" s="100"/>
      <c r="BC1438" s="100"/>
    </row>
    <row r="1439" spans="17:55" x14ac:dyDescent="0.35">
      <c r="Q1439" s="100"/>
      <c r="R1439" s="100"/>
      <c r="S1439" s="100"/>
      <c r="T1439" s="100"/>
      <c r="U1439" s="100"/>
      <c r="V1439" s="100"/>
      <c r="W1439" s="100"/>
      <c r="X1439" s="100"/>
      <c r="Y1439" s="100"/>
      <c r="Z1439" s="100"/>
      <c r="AA1439" s="100"/>
      <c r="AB1439" s="100"/>
      <c r="AC1439" s="100"/>
      <c r="AD1439" s="100"/>
      <c r="AE1439" s="100"/>
      <c r="AF1439" s="101"/>
      <c r="AG1439" s="101"/>
      <c r="AH1439" s="101"/>
      <c r="AI1439" s="101"/>
      <c r="AJ1439" s="101"/>
      <c r="AK1439" s="101"/>
      <c r="AL1439" s="101"/>
      <c r="AM1439" s="101"/>
      <c r="AN1439" s="101"/>
      <c r="AO1439" s="101"/>
      <c r="AP1439" s="101"/>
      <c r="AQ1439" s="101"/>
      <c r="AR1439" s="100"/>
      <c r="AS1439" s="100"/>
      <c r="AT1439" s="100"/>
      <c r="AU1439" s="100"/>
      <c r="AV1439" s="100"/>
      <c r="AW1439" s="100"/>
      <c r="AX1439" s="100"/>
      <c r="AY1439" s="100"/>
      <c r="AZ1439" s="100"/>
      <c r="BA1439" s="100"/>
      <c r="BB1439" s="100"/>
      <c r="BC1439" s="100"/>
    </row>
    <row r="1440" spans="17:55" x14ac:dyDescent="0.35">
      <c r="Q1440" s="100"/>
      <c r="R1440" s="100"/>
      <c r="S1440" s="100"/>
      <c r="T1440" s="100"/>
      <c r="U1440" s="100"/>
      <c r="V1440" s="100"/>
      <c r="W1440" s="100"/>
      <c r="X1440" s="100"/>
      <c r="Y1440" s="100"/>
      <c r="Z1440" s="100"/>
      <c r="AA1440" s="100"/>
      <c r="AB1440" s="100"/>
      <c r="AC1440" s="100"/>
      <c r="AD1440" s="100"/>
      <c r="AE1440" s="100"/>
      <c r="AF1440" s="101"/>
      <c r="AG1440" s="101"/>
      <c r="AH1440" s="101"/>
      <c r="AI1440" s="101"/>
      <c r="AJ1440" s="101"/>
      <c r="AK1440" s="101"/>
      <c r="AL1440" s="101"/>
      <c r="AM1440" s="101"/>
      <c r="AN1440" s="101"/>
      <c r="AO1440" s="101"/>
      <c r="AP1440" s="101"/>
      <c r="AQ1440" s="101"/>
      <c r="AR1440" s="100"/>
      <c r="AS1440" s="100"/>
      <c r="AT1440" s="100"/>
      <c r="AU1440" s="100"/>
      <c r="AV1440" s="100"/>
      <c r="AW1440" s="100"/>
      <c r="AX1440" s="100"/>
      <c r="AY1440" s="100"/>
      <c r="AZ1440" s="100"/>
      <c r="BA1440" s="100"/>
      <c r="BB1440" s="100"/>
      <c r="BC1440" s="100"/>
    </row>
    <row r="1441" spans="17:55" x14ac:dyDescent="0.35">
      <c r="Q1441" s="100"/>
      <c r="R1441" s="100"/>
      <c r="S1441" s="100"/>
      <c r="T1441" s="100"/>
      <c r="U1441" s="100"/>
      <c r="V1441" s="100"/>
      <c r="W1441" s="100"/>
      <c r="X1441" s="100"/>
      <c r="Y1441" s="100"/>
      <c r="Z1441" s="100"/>
      <c r="AA1441" s="100"/>
      <c r="AB1441" s="100"/>
      <c r="AC1441" s="100"/>
      <c r="AD1441" s="100"/>
      <c r="AE1441" s="100"/>
      <c r="AF1441" s="101"/>
      <c r="AG1441" s="101"/>
      <c r="AH1441" s="101"/>
      <c r="AI1441" s="101"/>
      <c r="AJ1441" s="101"/>
      <c r="AK1441" s="101"/>
      <c r="AL1441" s="101"/>
      <c r="AM1441" s="101"/>
      <c r="AN1441" s="101"/>
      <c r="AO1441" s="101"/>
      <c r="AP1441" s="101"/>
      <c r="AQ1441" s="101"/>
      <c r="AR1441" s="100"/>
      <c r="AS1441" s="100"/>
      <c r="AT1441" s="100"/>
      <c r="AU1441" s="100"/>
      <c r="AV1441" s="100"/>
      <c r="AW1441" s="100"/>
      <c r="AX1441" s="100"/>
      <c r="AY1441" s="100"/>
      <c r="AZ1441" s="100"/>
      <c r="BA1441" s="100"/>
      <c r="BB1441" s="100"/>
      <c r="BC1441" s="100"/>
    </row>
    <row r="1442" spans="17:55" x14ac:dyDescent="0.35">
      <c r="Q1442" s="100"/>
      <c r="R1442" s="100"/>
      <c r="S1442" s="100"/>
      <c r="T1442" s="100"/>
      <c r="U1442" s="100"/>
      <c r="V1442" s="100"/>
      <c r="W1442" s="100"/>
      <c r="X1442" s="100"/>
      <c r="Y1442" s="100"/>
      <c r="Z1442" s="100"/>
      <c r="AA1442" s="100"/>
      <c r="AB1442" s="100"/>
      <c r="AC1442" s="100"/>
      <c r="AD1442" s="100"/>
      <c r="AE1442" s="100"/>
      <c r="AF1442" s="101"/>
      <c r="AG1442" s="101"/>
      <c r="AH1442" s="101"/>
      <c r="AI1442" s="101"/>
      <c r="AJ1442" s="101"/>
      <c r="AK1442" s="101"/>
      <c r="AL1442" s="101"/>
      <c r="AM1442" s="101"/>
      <c r="AN1442" s="101"/>
      <c r="AO1442" s="101"/>
      <c r="AP1442" s="101"/>
      <c r="AQ1442" s="101"/>
      <c r="AR1442" s="100"/>
      <c r="AS1442" s="100"/>
      <c r="AT1442" s="100"/>
      <c r="AU1442" s="100"/>
      <c r="AV1442" s="100"/>
      <c r="AW1442" s="100"/>
      <c r="AX1442" s="100"/>
      <c r="AY1442" s="100"/>
      <c r="AZ1442" s="100"/>
      <c r="BA1442" s="100"/>
      <c r="BB1442" s="100"/>
      <c r="BC1442" s="100"/>
    </row>
    <row r="1443" spans="17:55" x14ac:dyDescent="0.35">
      <c r="Q1443" s="100"/>
      <c r="R1443" s="100"/>
      <c r="S1443" s="100"/>
      <c r="T1443" s="100"/>
      <c r="U1443" s="100"/>
      <c r="V1443" s="100"/>
      <c r="W1443" s="100"/>
      <c r="X1443" s="100"/>
      <c r="Y1443" s="100"/>
      <c r="Z1443" s="100"/>
      <c r="AA1443" s="100"/>
      <c r="AB1443" s="100"/>
      <c r="AC1443" s="100"/>
      <c r="AD1443" s="100"/>
      <c r="AE1443" s="100"/>
      <c r="AF1443" s="101"/>
      <c r="AG1443" s="101"/>
      <c r="AH1443" s="101"/>
      <c r="AI1443" s="101"/>
      <c r="AJ1443" s="101"/>
      <c r="AK1443" s="101"/>
      <c r="AL1443" s="101"/>
      <c r="AM1443" s="101"/>
      <c r="AN1443" s="101"/>
      <c r="AO1443" s="101"/>
      <c r="AP1443" s="101"/>
      <c r="AQ1443" s="101"/>
      <c r="AR1443" s="100"/>
      <c r="AS1443" s="100"/>
      <c r="AT1443" s="100"/>
      <c r="AU1443" s="100"/>
      <c r="AV1443" s="100"/>
      <c r="AW1443" s="100"/>
      <c r="AX1443" s="100"/>
      <c r="AY1443" s="100"/>
      <c r="AZ1443" s="100"/>
      <c r="BA1443" s="100"/>
      <c r="BB1443" s="100"/>
      <c r="BC1443" s="100"/>
    </row>
    <row r="1444" spans="17:55" x14ac:dyDescent="0.35">
      <c r="Q1444" s="100"/>
      <c r="R1444" s="100"/>
      <c r="S1444" s="100"/>
      <c r="T1444" s="100"/>
      <c r="U1444" s="100"/>
      <c r="V1444" s="100"/>
      <c r="W1444" s="100"/>
      <c r="X1444" s="100"/>
      <c r="Y1444" s="100"/>
      <c r="Z1444" s="100"/>
      <c r="AA1444" s="100"/>
      <c r="AB1444" s="100"/>
      <c r="AC1444" s="100"/>
      <c r="AD1444" s="100"/>
      <c r="AE1444" s="100"/>
      <c r="AF1444" s="101"/>
      <c r="AG1444" s="101"/>
      <c r="AH1444" s="101"/>
      <c r="AI1444" s="101"/>
      <c r="AJ1444" s="101"/>
      <c r="AK1444" s="101"/>
      <c r="AL1444" s="101"/>
      <c r="AM1444" s="101"/>
      <c r="AN1444" s="101"/>
      <c r="AO1444" s="101"/>
      <c r="AP1444" s="101"/>
      <c r="AQ1444" s="101"/>
      <c r="AR1444" s="100"/>
      <c r="AS1444" s="100"/>
      <c r="AT1444" s="100"/>
      <c r="AU1444" s="100"/>
      <c r="AV1444" s="100"/>
      <c r="AW1444" s="100"/>
      <c r="AX1444" s="100"/>
      <c r="AY1444" s="100"/>
      <c r="AZ1444" s="100"/>
      <c r="BA1444" s="100"/>
      <c r="BB1444" s="100"/>
      <c r="BC1444" s="100"/>
    </row>
    <row r="1445" spans="17:55" x14ac:dyDescent="0.35">
      <c r="Q1445" s="100"/>
      <c r="R1445" s="100"/>
      <c r="S1445" s="100"/>
      <c r="T1445" s="100"/>
      <c r="U1445" s="100"/>
      <c r="V1445" s="100"/>
      <c r="W1445" s="100"/>
      <c r="X1445" s="100"/>
      <c r="Y1445" s="100"/>
      <c r="Z1445" s="100"/>
      <c r="AA1445" s="100"/>
      <c r="AB1445" s="100"/>
      <c r="AC1445" s="100"/>
      <c r="AD1445" s="100"/>
      <c r="AE1445" s="100"/>
      <c r="AF1445" s="101"/>
      <c r="AG1445" s="101"/>
      <c r="AH1445" s="101"/>
      <c r="AI1445" s="101"/>
      <c r="AJ1445" s="101"/>
      <c r="AK1445" s="101"/>
      <c r="AL1445" s="101"/>
      <c r="AM1445" s="101"/>
      <c r="AN1445" s="101"/>
      <c r="AO1445" s="101"/>
      <c r="AP1445" s="101"/>
      <c r="AQ1445" s="101"/>
      <c r="AR1445" s="100"/>
      <c r="AS1445" s="100"/>
      <c r="AT1445" s="100"/>
      <c r="AU1445" s="100"/>
      <c r="AV1445" s="100"/>
      <c r="AW1445" s="100"/>
      <c r="AX1445" s="100"/>
      <c r="AY1445" s="100"/>
      <c r="AZ1445" s="100"/>
      <c r="BA1445" s="100"/>
      <c r="BB1445" s="100"/>
      <c r="BC1445" s="100"/>
    </row>
    <row r="1446" spans="17:55" x14ac:dyDescent="0.35">
      <c r="Q1446" s="100"/>
      <c r="R1446" s="100"/>
      <c r="S1446" s="100"/>
      <c r="T1446" s="100"/>
      <c r="U1446" s="100"/>
      <c r="V1446" s="100"/>
      <c r="W1446" s="100"/>
      <c r="X1446" s="100"/>
      <c r="Y1446" s="100"/>
      <c r="Z1446" s="100"/>
      <c r="AA1446" s="100"/>
      <c r="AB1446" s="100"/>
      <c r="AC1446" s="100"/>
      <c r="AD1446" s="100"/>
      <c r="AE1446" s="100"/>
      <c r="AF1446" s="101"/>
      <c r="AG1446" s="101"/>
      <c r="AH1446" s="101"/>
      <c r="AI1446" s="101"/>
      <c r="AJ1446" s="101"/>
      <c r="AK1446" s="101"/>
      <c r="AL1446" s="101"/>
      <c r="AM1446" s="101"/>
      <c r="AN1446" s="101"/>
      <c r="AO1446" s="101"/>
      <c r="AP1446" s="101"/>
      <c r="AQ1446" s="101"/>
      <c r="AR1446" s="100"/>
      <c r="AS1446" s="100"/>
      <c r="AT1446" s="100"/>
      <c r="AU1446" s="100"/>
      <c r="AV1446" s="100"/>
      <c r="AW1446" s="100"/>
      <c r="AX1446" s="100"/>
      <c r="AY1446" s="100"/>
      <c r="AZ1446" s="100"/>
      <c r="BA1446" s="100"/>
      <c r="BB1446" s="100"/>
      <c r="BC1446" s="100"/>
    </row>
    <row r="1447" spans="17:55" x14ac:dyDescent="0.35">
      <c r="Q1447" s="100"/>
      <c r="R1447" s="100"/>
      <c r="S1447" s="100"/>
      <c r="T1447" s="100"/>
      <c r="U1447" s="100"/>
      <c r="V1447" s="100"/>
      <c r="W1447" s="100"/>
      <c r="X1447" s="100"/>
      <c r="Y1447" s="100"/>
      <c r="Z1447" s="100"/>
      <c r="AA1447" s="100"/>
      <c r="AB1447" s="100"/>
      <c r="AC1447" s="100"/>
      <c r="AD1447" s="100"/>
      <c r="AE1447" s="100"/>
      <c r="AF1447" s="101"/>
      <c r="AG1447" s="101"/>
      <c r="AH1447" s="101"/>
      <c r="AI1447" s="101"/>
      <c r="AJ1447" s="101"/>
      <c r="AK1447" s="101"/>
      <c r="AL1447" s="101"/>
      <c r="AM1447" s="101"/>
      <c r="AN1447" s="101"/>
      <c r="AO1447" s="101"/>
      <c r="AP1447" s="101"/>
      <c r="AQ1447" s="101"/>
      <c r="AR1447" s="100"/>
      <c r="AS1447" s="100"/>
      <c r="AT1447" s="100"/>
      <c r="AU1447" s="100"/>
      <c r="AV1447" s="100"/>
      <c r="AW1447" s="100"/>
      <c r="AX1447" s="100"/>
      <c r="AY1447" s="100"/>
      <c r="AZ1447" s="100"/>
      <c r="BA1447" s="100"/>
      <c r="BB1447" s="100"/>
      <c r="BC1447" s="100"/>
    </row>
    <row r="1448" spans="17:55" x14ac:dyDescent="0.35">
      <c r="Q1448" s="100"/>
      <c r="R1448" s="100"/>
      <c r="S1448" s="100"/>
      <c r="T1448" s="100"/>
      <c r="U1448" s="100"/>
      <c r="V1448" s="100"/>
      <c r="W1448" s="100"/>
      <c r="X1448" s="100"/>
      <c r="Y1448" s="100"/>
      <c r="Z1448" s="100"/>
      <c r="AA1448" s="100"/>
      <c r="AB1448" s="100"/>
      <c r="AC1448" s="100"/>
      <c r="AD1448" s="100"/>
      <c r="AE1448" s="100"/>
      <c r="AF1448" s="101"/>
      <c r="AG1448" s="101"/>
      <c r="AH1448" s="101"/>
      <c r="AI1448" s="101"/>
      <c r="AJ1448" s="101"/>
      <c r="AK1448" s="101"/>
      <c r="AL1448" s="101"/>
      <c r="AM1448" s="101"/>
      <c r="AN1448" s="101"/>
      <c r="AO1448" s="101"/>
      <c r="AP1448" s="101"/>
      <c r="AQ1448" s="101"/>
      <c r="AR1448" s="100"/>
      <c r="AS1448" s="100"/>
      <c r="AT1448" s="100"/>
      <c r="AU1448" s="100"/>
      <c r="AV1448" s="100"/>
      <c r="AW1448" s="100"/>
      <c r="AX1448" s="100"/>
      <c r="AY1448" s="100"/>
      <c r="AZ1448" s="100"/>
      <c r="BA1448" s="100"/>
      <c r="BB1448" s="100"/>
      <c r="BC1448" s="100"/>
    </row>
    <row r="1449" spans="17:55" x14ac:dyDescent="0.35">
      <c r="Q1449" s="100"/>
      <c r="R1449" s="100"/>
      <c r="S1449" s="100"/>
      <c r="T1449" s="100"/>
      <c r="U1449" s="100"/>
      <c r="V1449" s="100"/>
      <c r="W1449" s="100"/>
      <c r="X1449" s="100"/>
      <c r="Y1449" s="100"/>
      <c r="Z1449" s="100"/>
      <c r="AA1449" s="100"/>
      <c r="AB1449" s="100"/>
      <c r="AC1449" s="100"/>
      <c r="AD1449" s="100"/>
      <c r="AE1449" s="100"/>
      <c r="AF1449" s="101"/>
      <c r="AG1449" s="101"/>
      <c r="AH1449" s="101"/>
      <c r="AI1449" s="101"/>
      <c r="AJ1449" s="101"/>
      <c r="AK1449" s="101"/>
      <c r="AL1449" s="101"/>
      <c r="AM1449" s="101"/>
      <c r="AN1449" s="101"/>
      <c r="AO1449" s="101"/>
      <c r="AP1449" s="101"/>
      <c r="AQ1449" s="101"/>
      <c r="AR1449" s="100"/>
      <c r="AS1449" s="100"/>
      <c r="AT1449" s="100"/>
      <c r="AU1449" s="100"/>
      <c r="AV1449" s="100"/>
      <c r="AW1449" s="100"/>
      <c r="AX1449" s="100"/>
      <c r="AY1449" s="100"/>
      <c r="AZ1449" s="100"/>
      <c r="BA1449" s="100"/>
      <c r="BB1449" s="100"/>
      <c r="BC1449" s="100"/>
    </row>
    <row r="1450" spans="17:55" x14ac:dyDescent="0.35">
      <c r="Q1450" s="100"/>
      <c r="R1450" s="100"/>
      <c r="S1450" s="100"/>
      <c r="T1450" s="100"/>
      <c r="U1450" s="100"/>
      <c r="V1450" s="100"/>
      <c r="W1450" s="100"/>
      <c r="X1450" s="100"/>
      <c r="Y1450" s="100"/>
      <c r="Z1450" s="100"/>
      <c r="AA1450" s="100"/>
      <c r="AB1450" s="100"/>
      <c r="AC1450" s="100"/>
      <c r="AD1450" s="100"/>
      <c r="AE1450" s="100"/>
      <c r="AF1450" s="101"/>
      <c r="AG1450" s="101"/>
      <c r="AH1450" s="101"/>
      <c r="AI1450" s="101"/>
      <c r="AJ1450" s="101"/>
      <c r="AK1450" s="101"/>
      <c r="AL1450" s="101"/>
      <c r="AM1450" s="101"/>
      <c r="AN1450" s="101"/>
      <c r="AO1450" s="101"/>
      <c r="AP1450" s="101"/>
      <c r="AQ1450" s="101"/>
      <c r="AR1450" s="100"/>
      <c r="AS1450" s="100"/>
      <c r="AT1450" s="100"/>
      <c r="AU1450" s="100"/>
      <c r="AV1450" s="100"/>
      <c r="AW1450" s="100"/>
      <c r="AX1450" s="100"/>
      <c r="AY1450" s="100"/>
      <c r="AZ1450" s="100"/>
      <c r="BA1450" s="100"/>
      <c r="BB1450" s="100"/>
      <c r="BC1450" s="100"/>
    </row>
    <row r="1451" spans="17:55" x14ac:dyDescent="0.35">
      <c r="Q1451" s="100"/>
      <c r="R1451" s="100"/>
      <c r="S1451" s="100"/>
      <c r="T1451" s="100"/>
      <c r="U1451" s="100"/>
      <c r="V1451" s="100"/>
      <c r="W1451" s="100"/>
      <c r="X1451" s="100"/>
      <c r="Y1451" s="100"/>
      <c r="Z1451" s="100"/>
      <c r="AA1451" s="100"/>
      <c r="AB1451" s="100"/>
      <c r="AC1451" s="100"/>
      <c r="AD1451" s="100"/>
      <c r="AE1451" s="100"/>
      <c r="AF1451" s="101"/>
      <c r="AG1451" s="101"/>
      <c r="AH1451" s="101"/>
      <c r="AI1451" s="101"/>
      <c r="AJ1451" s="101"/>
      <c r="AK1451" s="101"/>
      <c r="AL1451" s="101"/>
      <c r="AM1451" s="101"/>
      <c r="AN1451" s="101"/>
      <c r="AO1451" s="101"/>
      <c r="AP1451" s="101"/>
      <c r="AQ1451" s="101"/>
      <c r="AR1451" s="100"/>
      <c r="AS1451" s="100"/>
      <c r="AT1451" s="100"/>
      <c r="AU1451" s="100"/>
      <c r="AV1451" s="100"/>
      <c r="AW1451" s="100"/>
      <c r="AX1451" s="100"/>
      <c r="AY1451" s="100"/>
      <c r="AZ1451" s="100"/>
      <c r="BA1451" s="100"/>
      <c r="BB1451" s="100"/>
      <c r="BC1451" s="100"/>
    </row>
    <row r="1452" spans="17:55" x14ac:dyDescent="0.35">
      <c r="Q1452" s="100"/>
      <c r="R1452" s="100"/>
      <c r="S1452" s="100"/>
      <c r="T1452" s="100"/>
      <c r="U1452" s="100"/>
      <c r="V1452" s="100"/>
      <c r="W1452" s="100"/>
      <c r="X1452" s="100"/>
      <c r="Y1452" s="100"/>
      <c r="Z1452" s="100"/>
      <c r="AA1452" s="100"/>
      <c r="AB1452" s="100"/>
      <c r="AC1452" s="100"/>
      <c r="AD1452" s="100"/>
      <c r="AE1452" s="100"/>
      <c r="AF1452" s="101"/>
      <c r="AG1452" s="101"/>
      <c r="AH1452" s="101"/>
      <c r="AI1452" s="101"/>
      <c r="AJ1452" s="101"/>
      <c r="AK1452" s="101"/>
      <c r="AL1452" s="101"/>
      <c r="AM1452" s="101"/>
      <c r="AN1452" s="101"/>
      <c r="AO1452" s="101"/>
      <c r="AP1452" s="101"/>
      <c r="AQ1452" s="101"/>
      <c r="AR1452" s="100"/>
      <c r="AS1452" s="100"/>
      <c r="AT1452" s="100"/>
      <c r="AU1452" s="100"/>
      <c r="AV1452" s="100"/>
      <c r="AW1452" s="100"/>
      <c r="AX1452" s="100"/>
      <c r="AY1452" s="100"/>
      <c r="AZ1452" s="100"/>
      <c r="BA1452" s="100"/>
      <c r="BB1452" s="100"/>
      <c r="BC1452" s="100"/>
    </row>
    <row r="1453" spans="17:55" x14ac:dyDescent="0.35">
      <c r="Q1453" s="100"/>
      <c r="R1453" s="100"/>
      <c r="S1453" s="100"/>
      <c r="T1453" s="100"/>
      <c r="U1453" s="100"/>
      <c r="V1453" s="100"/>
      <c r="W1453" s="100"/>
      <c r="X1453" s="100"/>
      <c r="Y1453" s="100"/>
      <c r="Z1453" s="100"/>
      <c r="AA1453" s="100"/>
      <c r="AB1453" s="100"/>
      <c r="AC1453" s="100"/>
      <c r="AD1453" s="100"/>
      <c r="AE1453" s="100"/>
      <c r="AF1453" s="101"/>
      <c r="AG1453" s="101"/>
      <c r="AH1453" s="101"/>
      <c r="AI1453" s="101"/>
      <c r="AJ1453" s="101"/>
      <c r="AK1453" s="101"/>
      <c r="AL1453" s="101"/>
      <c r="AM1453" s="101"/>
      <c r="AN1453" s="101"/>
      <c r="AO1453" s="101"/>
      <c r="AP1453" s="101"/>
      <c r="AQ1453" s="101"/>
      <c r="AR1453" s="100"/>
      <c r="AS1453" s="100"/>
      <c r="AT1453" s="100"/>
      <c r="AU1453" s="100"/>
      <c r="AV1453" s="100"/>
      <c r="AW1453" s="100"/>
      <c r="AX1453" s="100"/>
      <c r="AY1453" s="100"/>
      <c r="AZ1453" s="100"/>
      <c r="BA1453" s="100"/>
      <c r="BB1453" s="100"/>
      <c r="BC1453" s="100"/>
    </row>
    <row r="1454" spans="17:55" x14ac:dyDescent="0.35">
      <c r="Q1454" s="100"/>
      <c r="R1454" s="100"/>
      <c r="S1454" s="100"/>
      <c r="T1454" s="100"/>
      <c r="U1454" s="100"/>
      <c r="V1454" s="100"/>
      <c r="W1454" s="100"/>
      <c r="X1454" s="100"/>
      <c r="Y1454" s="100"/>
      <c r="Z1454" s="100"/>
      <c r="AA1454" s="100"/>
      <c r="AB1454" s="100"/>
      <c r="AC1454" s="100"/>
      <c r="AD1454" s="100"/>
      <c r="AE1454" s="100"/>
      <c r="AF1454" s="101"/>
      <c r="AG1454" s="101"/>
      <c r="AH1454" s="101"/>
      <c r="AI1454" s="101"/>
      <c r="AJ1454" s="101"/>
      <c r="AK1454" s="101"/>
      <c r="AL1454" s="101"/>
      <c r="AM1454" s="101"/>
      <c r="AN1454" s="101"/>
      <c r="AO1454" s="101"/>
      <c r="AP1454" s="101"/>
      <c r="AQ1454" s="101"/>
      <c r="AR1454" s="100"/>
      <c r="AS1454" s="100"/>
      <c r="AT1454" s="100"/>
      <c r="AU1454" s="100"/>
      <c r="AV1454" s="100"/>
      <c r="AW1454" s="100"/>
      <c r="AX1454" s="100"/>
      <c r="AY1454" s="100"/>
      <c r="AZ1454" s="100"/>
      <c r="BA1454" s="100"/>
      <c r="BB1454" s="100"/>
      <c r="BC1454" s="100"/>
    </row>
    <row r="1455" spans="17:55" x14ac:dyDescent="0.35">
      <c r="Q1455" s="100"/>
      <c r="R1455" s="100"/>
      <c r="S1455" s="100"/>
      <c r="T1455" s="100"/>
      <c r="U1455" s="100"/>
      <c r="V1455" s="100"/>
      <c r="W1455" s="100"/>
      <c r="X1455" s="100"/>
      <c r="Y1455" s="100"/>
      <c r="Z1455" s="100"/>
      <c r="AA1455" s="100"/>
      <c r="AB1455" s="100"/>
      <c r="AC1455" s="100"/>
      <c r="AD1455" s="100"/>
      <c r="AE1455" s="100"/>
      <c r="AF1455" s="101"/>
      <c r="AG1455" s="101"/>
      <c r="AH1455" s="101"/>
      <c r="AI1455" s="101"/>
      <c r="AJ1455" s="101"/>
      <c r="AK1455" s="101"/>
      <c r="AL1455" s="101"/>
      <c r="AM1455" s="101"/>
      <c r="AN1455" s="101"/>
      <c r="AO1455" s="101"/>
      <c r="AP1455" s="101"/>
      <c r="AQ1455" s="101"/>
      <c r="AR1455" s="100"/>
      <c r="AS1455" s="100"/>
      <c r="AT1455" s="100"/>
      <c r="AU1455" s="100"/>
      <c r="AV1455" s="100"/>
      <c r="AW1455" s="100"/>
      <c r="AX1455" s="100"/>
      <c r="AY1455" s="100"/>
      <c r="AZ1455" s="100"/>
      <c r="BA1455" s="100"/>
      <c r="BB1455" s="100"/>
      <c r="BC1455" s="100"/>
    </row>
    <row r="1456" spans="17:55" x14ac:dyDescent="0.35">
      <c r="Q1456" s="100"/>
      <c r="R1456" s="100"/>
      <c r="S1456" s="100"/>
      <c r="T1456" s="100"/>
      <c r="U1456" s="100"/>
      <c r="V1456" s="100"/>
      <c r="W1456" s="100"/>
      <c r="X1456" s="100"/>
      <c r="Y1456" s="100"/>
      <c r="Z1456" s="100"/>
      <c r="AA1456" s="100"/>
      <c r="AB1456" s="100"/>
      <c r="AC1456" s="100"/>
      <c r="AD1456" s="100"/>
      <c r="AE1456" s="100"/>
      <c r="AF1456" s="101"/>
      <c r="AG1456" s="101"/>
      <c r="AH1456" s="101"/>
      <c r="AI1456" s="101"/>
      <c r="AJ1456" s="101"/>
      <c r="AK1456" s="101"/>
      <c r="AL1456" s="101"/>
      <c r="AM1456" s="101"/>
      <c r="AN1456" s="101"/>
      <c r="AO1456" s="101"/>
      <c r="AP1456" s="101"/>
      <c r="AQ1456" s="101"/>
      <c r="AR1456" s="100"/>
      <c r="AS1456" s="100"/>
      <c r="AT1456" s="100"/>
      <c r="AU1456" s="100"/>
      <c r="AV1456" s="100"/>
      <c r="AW1456" s="100"/>
      <c r="AX1456" s="100"/>
      <c r="AY1456" s="100"/>
      <c r="AZ1456" s="100"/>
      <c r="BA1456" s="100"/>
      <c r="BB1456" s="100"/>
      <c r="BC1456" s="100"/>
    </row>
    <row r="1457" spans="17:55" x14ac:dyDescent="0.35">
      <c r="Q1457" s="100"/>
      <c r="R1457" s="100"/>
      <c r="S1457" s="100"/>
      <c r="T1457" s="100"/>
      <c r="U1457" s="100"/>
      <c r="V1457" s="100"/>
      <c r="W1457" s="100"/>
      <c r="X1457" s="100"/>
      <c r="Y1457" s="100"/>
      <c r="Z1457" s="100"/>
      <c r="AA1457" s="100"/>
      <c r="AB1457" s="100"/>
      <c r="AC1457" s="100"/>
      <c r="AD1457" s="100"/>
      <c r="AE1457" s="100"/>
      <c r="AF1457" s="101"/>
      <c r="AG1457" s="101"/>
      <c r="AH1457" s="101"/>
      <c r="AI1457" s="101"/>
      <c r="AJ1457" s="101"/>
      <c r="AK1457" s="101"/>
      <c r="AL1457" s="101"/>
      <c r="AM1457" s="101"/>
      <c r="AN1457" s="101"/>
      <c r="AO1457" s="101"/>
      <c r="AP1457" s="101"/>
      <c r="AQ1457" s="101"/>
      <c r="AR1457" s="100"/>
      <c r="AS1457" s="100"/>
      <c r="AT1457" s="100"/>
      <c r="AU1457" s="100"/>
      <c r="AV1457" s="100"/>
      <c r="AW1457" s="100"/>
      <c r="AX1457" s="100"/>
      <c r="AY1457" s="100"/>
      <c r="AZ1457" s="100"/>
      <c r="BA1457" s="100"/>
      <c r="BB1457" s="100"/>
      <c r="BC1457" s="100"/>
    </row>
    <row r="1458" spans="17:55" x14ac:dyDescent="0.35">
      <c r="Q1458" s="100"/>
      <c r="R1458" s="100"/>
      <c r="S1458" s="100"/>
      <c r="T1458" s="100"/>
      <c r="U1458" s="100"/>
      <c r="V1458" s="100"/>
      <c r="W1458" s="100"/>
      <c r="X1458" s="100"/>
      <c r="Y1458" s="100"/>
      <c r="Z1458" s="100"/>
      <c r="AA1458" s="100"/>
      <c r="AB1458" s="100"/>
      <c r="AC1458" s="100"/>
      <c r="AD1458" s="100"/>
      <c r="AE1458" s="100"/>
      <c r="AF1458" s="101"/>
      <c r="AG1458" s="101"/>
      <c r="AH1458" s="101"/>
      <c r="AI1458" s="101"/>
      <c r="AJ1458" s="101"/>
      <c r="AK1458" s="101"/>
      <c r="AL1458" s="101"/>
      <c r="AM1458" s="101"/>
      <c r="AN1458" s="101"/>
      <c r="AO1458" s="101"/>
      <c r="AP1458" s="101"/>
      <c r="AQ1458" s="101"/>
      <c r="AR1458" s="100"/>
      <c r="AS1458" s="100"/>
      <c r="AT1458" s="100"/>
      <c r="AU1458" s="100"/>
      <c r="AV1458" s="100"/>
      <c r="AW1458" s="100"/>
      <c r="AX1458" s="100"/>
      <c r="AY1458" s="100"/>
      <c r="AZ1458" s="100"/>
      <c r="BA1458" s="100"/>
      <c r="BB1458" s="100"/>
      <c r="BC1458" s="100"/>
    </row>
    <row r="1459" spans="17:55" x14ac:dyDescent="0.35">
      <c r="Q1459" s="100"/>
      <c r="R1459" s="100"/>
      <c r="S1459" s="100"/>
      <c r="T1459" s="100"/>
      <c r="U1459" s="100"/>
      <c r="V1459" s="100"/>
      <c r="W1459" s="100"/>
      <c r="X1459" s="100"/>
      <c r="Y1459" s="100"/>
      <c r="Z1459" s="100"/>
      <c r="AA1459" s="100"/>
      <c r="AB1459" s="100"/>
      <c r="AC1459" s="100"/>
      <c r="AD1459" s="100"/>
      <c r="AE1459" s="100"/>
      <c r="AF1459" s="101"/>
      <c r="AG1459" s="101"/>
      <c r="AH1459" s="101"/>
      <c r="AI1459" s="101"/>
      <c r="AJ1459" s="101"/>
      <c r="AK1459" s="101"/>
      <c r="AL1459" s="101"/>
      <c r="AM1459" s="101"/>
      <c r="AN1459" s="101"/>
      <c r="AO1459" s="101"/>
      <c r="AP1459" s="101"/>
      <c r="AQ1459" s="101"/>
      <c r="AR1459" s="100"/>
      <c r="AS1459" s="100"/>
      <c r="AT1459" s="100"/>
      <c r="AU1459" s="100"/>
      <c r="AV1459" s="100"/>
      <c r="AW1459" s="100"/>
      <c r="AX1459" s="100"/>
      <c r="AY1459" s="100"/>
      <c r="AZ1459" s="100"/>
      <c r="BA1459" s="100"/>
      <c r="BB1459" s="100"/>
      <c r="BC1459" s="100"/>
    </row>
    <row r="1460" spans="17:55" x14ac:dyDescent="0.35">
      <c r="Q1460" s="100"/>
      <c r="R1460" s="100"/>
      <c r="S1460" s="100"/>
      <c r="T1460" s="100"/>
      <c r="U1460" s="100"/>
      <c r="V1460" s="100"/>
      <c r="W1460" s="100"/>
      <c r="X1460" s="100"/>
      <c r="Y1460" s="100"/>
      <c r="Z1460" s="100"/>
      <c r="AA1460" s="100"/>
      <c r="AB1460" s="100"/>
      <c r="AC1460" s="100"/>
      <c r="AD1460" s="100"/>
      <c r="AE1460" s="100"/>
      <c r="AF1460" s="101"/>
      <c r="AG1460" s="101"/>
      <c r="AH1460" s="101"/>
      <c r="AI1460" s="101"/>
      <c r="AJ1460" s="101"/>
      <c r="AK1460" s="101"/>
      <c r="AL1460" s="101"/>
      <c r="AM1460" s="101"/>
      <c r="AN1460" s="101"/>
      <c r="AO1460" s="101"/>
      <c r="AP1460" s="101"/>
      <c r="AQ1460" s="101"/>
      <c r="AR1460" s="100"/>
      <c r="AS1460" s="100"/>
      <c r="AT1460" s="100"/>
      <c r="AU1460" s="100"/>
      <c r="AV1460" s="100"/>
      <c r="AW1460" s="100"/>
      <c r="AX1460" s="100"/>
      <c r="AY1460" s="100"/>
      <c r="AZ1460" s="100"/>
      <c r="BA1460" s="100"/>
      <c r="BB1460" s="100"/>
      <c r="BC1460" s="100"/>
    </row>
    <row r="1461" spans="17:55" x14ac:dyDescent="0.35">
      <c r="Q1461" s="100"/>
      <c r="R1461" s="100"/>
      <c r="S1461" s="100"/>
      <c r="T1461" s="100"/>
      <c r="U1461" s="100"/>
      <c r="V1461" s="100"/>
      <c r="W1461" s="100"/>
      <c r="X1461" s="100"/>
      <c r="Y1461" s="100"/>
      <c r="Z1461" s="100"/>
      <c r="AA1461" s="100"/>
      <c r="AB1461" s="100"/>
      <c r="AC1461" s="100"/>
      <c r="AD1461" s="100"/>
      <c r="AE1461" s="100"/>
      <c r="AF1461" s="101"/>
      <c r="AG1461" s="101"/>
      <c r="AH1461" s="101"/>
      <c r="AI1461" s="101"/>
      <c r="AJ1461" s="101"/>
      <c r="AK1461" s="101"/>
      <c r="AL1461" s="101"/>
      <c r="AM1461" s="101"/>
      <c r="AN1461" s="101"/>
      <c r="AO1461" s="101"/>
      <c r="AP1461" s="101"/>
      <c r="AQ1461" s="101"/>
      <c r="AR1461" s="100"/>
      <c r="AS1461" s="100"/>
      <c r="AT1461" s="100"/>
      <c r="AU1461" s="100"/>
      <c r="AV1461" s="100"/>
      <c r="AW1461" s="100"/>
      <c r="AX1461" s="100"/>
      <c r="AY1461" s="100"/>
      <c r="AZ1461" s="100"/>
      <c r="BA1461" s="100"/>
      <c r="BB1461" s="100"/>
      <c r="BC1461" s="100"/>
    </row>
    <row r="1462" spans="17:55" x14ac:dyDescent="0.35">
      <c r="Q1462" s="100"/>
      <c r="R1462" s="100"/>
      <c r="S1462" s="100"/>
      <c r="T1462" s="100"/>
      <c r="U1462" s="100"/>
      <c r="V1462" s="100"/>
      <c r="W1462" s="100"/>
      <c r="X1462" s="100"/>
      <c r="Y1462" s="100"/>
      <c r="Z1462" s="100"/>
      <c r="AA1462" s="100"/>
      <c r="AB1462" s="100"/>
      <c r="AC1462" s="100"/>
      <c r="AD1462" s="100"/>
      <c r="AE1462" s="100"/>
      <c r="AF1462" s="101"/>
      <c r="AG1462" s="101"/>
      <c r="AH1462" s="101"/>
      <c r="AI1462" s="101"/>
      <c r="AJ1462" s="101"/>
      <c r="AK1462" s="101"/>
      <c r="AL1462" s="101"/>
      <c r="AM1462" s="101"/>
      <c r="AN1462" s="101"/>
      <c r="AO1462" s="101"/>
      <c r="AP1462" s="101"/>
      <c r="AQ1462" s="101"/>
      <c r="AR1462" s="100"/>
      <c r="AS1462" s="100"/>
      <c r="AT1462" s="100"/>
      <c r="AU1462" s="100"/>
      <c r="AV1462" s="100"/>
      <c r="AW1462" s="100"/>
      <c r="AX1462" s="100"/>
      <c r="AY1462" s="100"/>
      <c r="AZ1462" s="100"/>
      <c r="BA1462" s="100"/>
      <c r="BB1462" s="100"/>
      <c r="BC1462" s="100"/>
    </row>
    <row r="1463" spans="17:55" x14ac:dyDescent="0.35">
      <c r="Q1463" s="100"/>
      <c r="R1463" s="100"/>
      <c r="S1463" s="100"/>
      <c r="T1463" s="100"/>
      <c r="U1463" s="100"/>
      <c r="V1463" s="100"/>
      <c r="W1463" s="100"/>
      <c r="X1463" s="100"/>
      <c r="Y1463" s="100"/>
      <c r="Z1463" s="100"/>
      <c r="AA1463" s="100"/>
      <c r="AB1463" s="100"/>
      <c r="AC1463" s="100"/>
      <c r="AD1463" s="100"/>
      <c r="AE1463" s="100"/>
      <c r="AF1463" s="101"/>
      <c r="AG1463" s="101"/>
      <c r="AH1463" s="101"/>
      <c r="AI1463" s="101"/>
      <c r="AJ1463" s="101"/>
      <c r="AK1463" s="101"/>
      <c r="AL1463" s="101"/>
      <c r="AM1463" s="101"/>
      <c r="AN1463" s="101"/>
      <c r="AO1463" s="101"/>
      <c r="AP1463" s="101"/>
      <c r="AQ1463" s="101"/>
      <c r="AR1463" s="100"/>
      <c r="AS1463" s="100"/>
      <c r="AT1463" s="100"/>
      <c r="AU1463" s="100"/>
      <c r="AV1463" s="100"/>
      <c r="AW1463" s="100"/>
      <c r="AX1463" s="100"/>
      <c r="AY1463" s="100"/>
      <c r="AZ1463" s="100"/>
      <c r="BA1463" s="100"/>
      <c r="BB1463" s="100"/>
      <c r="BC1463" s="100"/>
    </row>
    <row r="1464" spans="17:55" x14ac:dyDescent="0.35">
      <c r="Q1464" s="100"/>
      <c r="R1464" s="100"/>
      <c r="S1464" s="100"/>
      <c r="T1464" s="100"/>
      <c r="U1464" s="100"/>
      <c r="V1464" s="100"/>
      <c r="W1464" s="100"/>
      <c r="X1464" s="100"/>
      <c r="Y1464" s="100"/>
      <c r="Z1464" s="100"/>
      <c r="AA1464" s="100"/>
      <c r="AB1464" s="100"/>
      <c r="AC1464" s="100"/>
      <c r="AD1464" s="100"/>
      <c r="AE1464" s="100"/>
      <c r="AF1464" s="101"/>
      <c r="AG1464" s="101"/>
      <c r="AH1464" s="101"/>
      <c r="AI1464" s="101"/>
      <c r="AJ1464" s="101"/>
      <c r="AK1464" s="101"/>
      <c r="AL1464" s="101"/>
      <c r="AM1464" s="101"/>
      <c r="AN1464" s="101"/>
      <c r="AO1464" s="101"/>
      <c r="AP1464" s="101"/>
      <c r="AQ1464" s="101"/>
      <c r="AR1464" s="100"/>
      <c r="AS1464" s="100"/>
      <c r="AT1464" s="100"/>
      <c r="AU1464" s="100"/>
      <c r="AV1464" s="100"/>
      <c r="AW1464" s="100"/>
      <c r="AX1464" s="100"/>
      <c r="AY1464" s="100"/>
      <c r="AZ1464" s="100"/>
      <c r="BA1464" s="100"/>
      <c r="BB1464" s="100"/>
      <c r="BC1464" s="100"/>
    </row>
    <row r="1465" spans="17:55" x14ac:dyDescent="0.35">
      <c r="Q1465" s="100"/>
      <c r="R1465" s="100"/>
      <c r="S1465" s="100"/>
      <c r="T1465" s="100"/>
      <c r="U1465" s="100"/>
      <c r="V1465" s="100"/>
      <c r="W1465" s="100"/>
      <c r="X1465" s="100"/>
      <c r="Y1465" s="100"/>
      <c r="Z1465" s="100"/>
      <c r="AA1465" s="100"/>
      <c r="AB1465" s="100"/>
      <c r="AC1465" s="100"/>
      <c r="AD1465" s="100"/>
      <c r="AE1465" s="100"/>
      <c r="AF1465" s="101"/>
      <c r="AG1465" s="101"/>
      <c r="AH1465" s="101"/>
      <c r="AI1465" s="101"/>
      <c r="AJ1465" s="101"/>
      <c r="AK1465" s="101"/>
      <c r="AL1465" s="101"/>
      <c r="AM1465" s="101"/>
      <c r="AN1465" s="101"/>
      <c r="AO1465" s="101"/>
      <c r="AP1465" s="101"/>
      <c r="AQ1465" s="101"/>
      <c r="AR1465" s="100"/>
      <c r="AS1465" s="100"/>
      <c r="AT1465" s="100"/>
      <c r="AU1465" s="100"/>
      <c r="AV1465" s="100"/>
      <c r="AW1465" s="100"/>
      <c r="AX1465" s="100"/>
      <c r="AY1465" s="100"/>
      <c r="AZ1465" s="100"/>
      <c r="BA1465" s="100"/>
      <c r="BB1465" s="100"/>
      <c r="BC1465" s="100"/>
    </row>
    <row r="1466" spans="17:55" x14ac:dyDescent="0.35">
      <c r="Q1466" s="100"/>
      <c r="R1466" s="100"/>
      <c r="S1466" s="100"/>
      <c r="T1466" s="100"/>
      <c r="U1466" s="100"/>
      <c r="V1466" s="100"/>
      <c r="W1466" s="100"/>
      <c r="X1466" s="100"/>
      <c r="Y1466" s="100"/>
      <c r="Z1466" s="100"/>
      <c r="AA1466" s="100"/>
      <c r="AB1466" s="100"/>
      <c r="AC1466" s="100"/>
      <c r="AD1466" s="100"/>
      <c r="AE1466" s="100"/>
      <c r="AF1466" s="101"/>
      <c r="AG1466" s="101"/>
      <c r="AH1466" s="101"/>
      <c r="AI1466" s="101"/>
      <c r="AJ1466" s="101"/>
      <c r="AK1466" s="101"/>
      <c r="AL1466" s="101"/>
      <c r="AM1466" s="101"/>
      <c r="AN1466" s="101"/>
      <c r="AO1466" s="101"/>
      <c r="AP1466" s="101"/>
      <c r="AQ1466" s="101"/>
      <c r="AR1466" s="100"/>
      <c r="AS1466" s="100"/>
      <c r="AT1466" s="100"/>
      <c r="AU1466" s="100"/>
      <c r="AV1466" s="100"/>
      <c r="AW1466" s="100"/>
      <c r="AX1466" s="100"/>
      <c r="AY1466" s="100"/>
      <c r="AZ1466" s="100"/>
      <c r="BA1466" s="100"/>
      <c r="BB1466" s="100"/>
      <c r="BC1466" s="100"/>
    </row>
    <row r="1467" spans="17:55" x14ac:dyDescent="0.35">
      <c r="Q1467" s="100"/>
      <c r="R1467" s="100"/>
      <c r="S1467" s="100"/>
      <c r="T1467" s="100"/>
      <c r="U1467" s="100"/>
      <c r="V1467" s="100"/>
      <c r="W1467" s="100"/>
      <c r="X1467" s="100"/>
      <c r="Y1467" s="100"/>
      <c r="Z1467" s="100"/>
      <c r="AA1467" s="100"/>
      <c r="AB1467" s="100"/>
      <c r="AC1467" s="100"/>
      <c r="AD1467" s="100"/>
      <c r="AE1467" s="100"/>
      <c r="AF1467" s="101"/>
      <c r="AG1467" s="101"/>
      <c r="AH1467" s="101"/>
      <c r="AI1467" s="101"/>
      <c r="AJ1467" s="101"/>
      <c r="AK1467" s="101"/>
      <c r="AL1467" s="101"/>
      <c r="AM1467" s="101"/>
      <c r="AN1467" s="101"/>
      <c r="AO1467" s="101"/>
      <c r="AP1467" s="101"/>
      <c r="AQ1467" s="101"/>
      <c r="AR1467" s="100"/>
      <c r="AS1467" s="100"/>
      <c r="AT1467" s="100"/>
      <c r="AU1467" s="100"/>
      <c r="AV1467" s="100"/>
      <c r="AW1467" s="100"/>
      <c r="AX1467" s="100"/>
      <c r="AY1467" s="100"/>
      <c r="AZ1467" s="100"/>
      <c r="BA1467" s="100"/>
      <c r="BB1467" s="100"/>
      <c r="BC1467" s="100"/>
    </row>
    <row r="1468" spans="17:55" x14ac:dyDescent="0.35">
      <c r="Q1468" s="100"/>
      <c r="R1468" s="100"/>
      <c r="S1468" s="100"/>
      <c r="T1468" s="100"/>
      <c r="U1468" s="100"/>
      <c r="V1468" s="100"/>
      <c r="W1468" s="100"/>
      <c r="X1468" s="100"/>
      <c r="Y1468" s="100"/>
      <c r="Z1468" s="100"/>
      <c r="AA1468" s="100"/>
      <c r="AB1468" s="100"/>
      <c r="AC1468" s="100"/>
      <c r="AD1468" s="100"/>
      <c r="AE1468" s="100"/>
      <c r="AF1468" s="101"/>
      <c r="AG1468" s="101"/>
      <c r="AH1468" s="101"/>
      <c r="AI1468" s="101"/>
      <c r="AJ1468" s="101"/>
      <c r="AK1468" s="101"/>
      <c r="AL1468" s="101"/>
      <c r="AM1468" s="101"/>
      <c r="AN1468" s="101"/>
      <c r="AO1468" s="101"/>
      <c r="AP1468" s="101"/>
      <c r="AQ1468" s="101"/>
      <c r="AR1468" s="100"/>
      <c r="AS1468" s="100"/>
      <c r="AT1468" s="100"/>
      <c r="AU1468" s="100"/>
      <c r="AV1468" s="100"/>
      <c r="AW1468" s="100"/>
      <c r="AX1468" s="100"/>
      <c r="AY1468" s="100"/>
      <c r="AZ1468" s="100"/>
      <c r="BA1468" s="100"/>
      <c r="BB1468" s="100"/>
      <c r="BC1468" s="100"/>
    </row>
    <row r="1469" spans="17:55" x14ac:dyDescent="0.35">
      <c r="Q1469" s="100"/>
      <c r="R1469" s="100"/>
      <c r="S1469" s="100"/>
      <c r="T1469" s="100"/>
      <c r="U1469" s="100"/>
      <c r="V1469" s="100"/>
      <c r="W1469" s="100"/>
      <c r="X1469" s="100"/>
      <c r="Y1469" s="100"/>
      <c r="Z1469" s="100"/>
      <c r="AA1469" s="100"/>
      <c r="AB1469" s="100"/>
      <c r="AC1469" s="100"/>
      <c r="AD1469" s="100"/>
      <c r="AE1469" s="100"/>
      <c r="AF1469" s="101"/>
      <c r="AG1469" s="101"/>
      <c r="AH1469" s="101"/>
      <c r="AI1469" s="101"/>
      <c r="AJ1469" s="101"/>
      <c r="AK1469" s="101"/>
      <c r="AL1469" s="101"/>
      <c r="AM1469" s="101"/>
      <c r="AN1469" s="101"/>
      <c r="AO1469" s="101"/>
      <c r="AP1469" s="101"/>
      <c r="AQ1469" s="101"/>
      <c r="AR1469" s="100"/>
      <c r="AS1469" s="100"/>
      <c r="AT1469" s="100"/>
      <c r="AU1469" s="100"/>
      <c r="AV1469" s="100"/>
      <c r="AW1469" s="100"/>
      <c r="AX1469" s="100"/>
      <c r="AY1469" s="100"/>
      <c r="AZ1469" s="100"/>
      <c r="BA1469" s="100"/>
      <c r="BB1469" s="100"/>
      <c r="BC1469" s="100"/>
    </row>
    <row r="1470" spans="17:55" x14ac:dyDescent="0.35">
      <c r="Q1470" s="100"/>
      <c r="R1470" s="100"/>
      <c r="S1470" s="100"/>
      <c r="T1470" s="100"/>
      <c r="U1470" s="100"/>
      <c r="V1470" s="100"/>
      <c r="W1470" s="100"/>
      <c r="X1470" s="100"/>
      <c r="Y1470" s="100"/>
      <c r="Z1470" s="100"/>
      <c r="AA1470" s="100"/>
      <c r="AB1470" s="100"/>
      <c r="AC1470" s="100"/>
      <c r="AD1470" s="100"/>
      <c r="AE1470" s="100"/>
      <c r="AF1470" s="101"/>
      <c r="AG1470" s="101"/>
      <c r="AH1470" s="101"/>
      <c r="AI1470" s="101"/>
      <c r="AJ1470" s="101"/>
      <c r="AK1470" s="101"/>
      <c r="AL1470" s="101"/>
      <c r="AM1470" s="101"/>
      <c r="AN1470" s="101"/>
      <c r="AO1470" s="101"/>
      <c r="AP1470" s="101"/>
      <c r="AQ1470" s="101"/>
      <c r="AR1470" s="100"/>
      <c r="AS1470" s="100"/>
      <c r="AT1470" s="100"/>
      <c r="AU1470" s="100"/>
      <c r="AV1470" s="100"/>
      <c r="AW1470" s="100"/>
      <c r="AX1470" s="100"/>
      <c r="AY1470" s="100"/>
      <c r="AZ1470" s="100"/>
      <c r="BA1470" s="100"/>
      <c r="BB1470" s="100"/>
      <c r="BC1470" s="100"/>
    </row>
    <row r="1471" spans="17:55" x14ac:dyDescent="0.35">
      <c r="Q1471" s="100"/>
      <c r="R1471" s="100"/>
      <c r="S1471" s="100"/>
      <c r="T1471" s="100"/>
      <c r="U1471" s="100"/>
      <c r="V1471" s="100"/>
      <c r="W1471" s="100"/>
      <c r="X1471" s="100"/>
      <c r="Y1471" s="100"/>
      <c r="Z1471" s="100"/>
      <c r="AA1471" s="100"/>
      <c r="AB1471" s="100"/>
      <c r="AC1471" s="100"/>
      <c r="AD1471" s="100"/>
      <c r="AE1471" s="100"/>
      <c r="AF1471" s="101"/>
      <c r="AG1471" s="101"/>
      <c r="AH1471" s="101"/>
      <c r="AI1471" s="101"/>
      <c r="AJ1471" s="101"/>
      <c r="AK1471" s="101"/>
      <c r="AL1471" s="101"/>
      <c r="AM1471" s="101"/>
      <c r="AN1471" s="101"/>
      <c r="AO1471" s="101"/>
      <c r="AP1471" s="101"/>
      <c r="AQ1471" s="101"/>
      <c r="AR1471" s="100"/>
      <c r="AS1471" s="100"/>
      <c r="AT1471" s="100"/>
      <c r="AU1471" s="100"/>
      <c r="AV1471" s="100"/>
      <c r="AW1471" s="100"/>
      <c r="AX1471" s="100"/>
      <c r="AY1471" s="100"/>
      <c r="AZ1471" s="100"/>
      <c r="BA1471" s="100"/>
      <c r="BB1471" s="100"/>
      <c r="BC1471" s="100"/>
    </row>
    <row r="1472" spans="17:55" x14ac:dyDescent="0.35">
      <c r="Q1472" s="100"/>
      <c r="R1472" s="100"/>
      <c r="S1472" s="100"/>
      <c r="T1472" s="100"/>
      <c r="U1472" s="100"/>
      <c r="V1472" s="100"/>
      <c r="W1472" s="100"/>
      <c r="X1472" s="100"/>
      <c r="Y1472" s="100"/>
      <c r="Z1472" s="100"/>
      <c r="AA1472" s="100"/>
      <c r="AB1472" s="100"/>
      <c r="AC1472" s="100"/>
      <c r="AD1472" s="100"/>
      <c r="AE1472" s="100"/>
      <c r="AF1472" s="101"/>
      <c r="AG1472" s="101"/>
      <c r="AH1472" s="101"/>
      <c r="AI1472" s="101"/>
      <c r="AJ1472" s="101"/>
      <c r="AK1472" s="101"/>
      <c r="AL1472" s="101"/>
      <c r="AM1472" s="101"/>
      <c r="AN1472" s="101"/>
      <c r="AO1472" s="101"/>
      <c r="AP1472" s="101"/>
      <c r="AQ1472" s="101"/>
      <c r="AR1472" s="100"/>
      <c r="AS1472" s="100"/>
      <c r="AT1472" s="100"/>
      <c r="AU1472" s="100"/>
      <c r="AV1472" s="100"/>
      <c r="AW1472" s="100"/>
      <c r="AX1472" s="100"/>
      <c r="AY1472" s="100"/>
      <c r="AZ1472" s="100"/>
      <c r="BA1472" s="100"/>
      <c r="BB1472" s="100"/>
      <c r="BC1472" s="100"/>
    </row>
    <row r="1473" spans="17:55" x14ac:dyDescent="0.35">
      <c r="Q1473" s="100"/>
      <c r="R1473" s="100"/>
      <c r="S1473" s="100"/>
      <c r="T1473" s="100"/>
      <c r="U1473" s="100"/>
      <c r="V1473" s="100"/>
      <c r="W1473" s="100"/>
      <c r="X1473" s="100"/>
      <c r="Y1473" s="100"/>
      <c r="Z1473" s="100"/>
      <c r="AA1473" s="100"/>
      <c r="AB1473" s="100"/>
      <c r="AC1473" s="100"/>
      <c r="AD1473" s="100"/>
      <c r="AE1473" s="100"/>
      <c r="AF1473" s="101"/>
      <c r="AG1473" s="101"/>
      <c r="AH1473" s="101"/>
      <c r="AI1473" s="101"/>
      <c r="AJ1473" s="101"/>
      <c r="AK1473" s="101"/>
      <c r="AL1473" s="101"/>
      <c r="AM1473" s="101"/>
      <c r="AN1473" s="101"/>
      <c r="AO1473" s="101"/>
      <c r="AP1473" s="101"/>
      <c r="AQ1473" s="101"/>
      <c r="AR1473" s="100"/>
      <c r="AS1473" s="100"/>
      <c r="AT1473" s="100"/>
      <c r="AU1473" s="100"/>
      <c r="AV1473" s="100"/>
      <c r="AW1473" s="100"/>
      <c r="AX1473" s="100"/>
      <c r="AY1473" s="100"/>
      <c r="AZ1473" s="100"/>
      <c r="BA1473" s="100"/>
      <c r="BB1473" s="100"/>
      <c r="BC1473" s="100"/>
    </row>
    <row r="1474" spans="17:55" x14ac:dyDescent="0.35">
      <c r="Q1474" s="100"/>
      <c r="R1474" s="100"/>
      <c r="S1474" s="100"/>
      <c r="T1474" s="100"/>
      <c r="U1474" s="100"/>
      <c r="V1474" s="100"/>
      <c r="W1474" s="100"/>
      <c r="X1474" s="100"/>
      <c r="Y1474" s="100"/>
      <c r="Z1474" s="100"/>
      <c r="AA1474" s="100"/>
      <c r="AB1474" s="100"/>
      <c r="AC1474" s="100"/>
      <c r="AD1474" s="100"/>
      <c r="AE1474" s="100"/>
      <c r="AF1474" s="101"/>
      <c r="AG1474" s="101"/>
      <c r="AH1474" s="101"/>
      <c r="AI1474" s="101"/>
      <c r="AJ1474" s="101"/>
      <c r="AK1474" s="101"/>
      <c r="AL1474" s="101"/>
      <c r="AM1474" s="101"/>
      <c r="AN1474" s="101"/>
      <c r="AO1474" s="101"/>
      <c r="AP1474" s="101"/>
      <c r="AQ1474" s="101"/>
      <c r="AR1474" s="100"/>
      <c r="AS1474" s="100"/>
      <c r="AT1474" s="100"/>
      <c r="AU1474" s="100"/>
      <c r="AV1474" s="100"/>
      <c r="AW1474" s="100"/>
      <c r="AX1474" s="100"/>
      <c r="AY1474" s="100"/>
      <c r="AZ1474" s="100"/>
      <c r="BA1474" s="100"/>
      <c r="BB1474" s="100"/>
      <c r="BC1474" s="100"/>
    </row>
    <row r="1475" spans="17:55" x14ac:dyDescent="0.35">
      <c r="Q1475" s="100"/>
      <c r="R1475" s="100"/>
      <c r="S1475" s="100"/>
      <c r="T1475" s="100"/>
      <c r="U1475" s="100"/>
      <c r="V1475" s="100"/>
      <c r="W1475" s="100"/>
      <c r="X1475" s="100"/>
      <c r="Y1475" s="100"/>
      <c r="Z1475" s="100"/>
      <c r="AA1475" s="100"/>
      <c r="AB1475" s="100"/>
      <c r="AC1475" s="100"/>
      <c r="AD1475" s="100"/>
      <c r="AE1475" s="100"/>
      <c r="AF1475" s="101"/>
      <c r="AG1475" s="101"/>
      <c r="AH1475" s="101"/>
      <c r="AI1475" s="101"/>
      <c r="AJ1475" s="101"/>
      <c r="AK1475" s="101"/>
      <c r="AL1475" s="101"/>
      <c r="AM1475" s="101"/>
      <c r="AN1475" s="101"/>
      <c r="AO1475" s="101"/>
      <c r="AP1475" s="101"/>
      <c r="AQ1475" s="101"/>
      <c r="AR1475" s="100"/>
      <c r="AS1475" s="100"/>
      <c r="AT1475" s="100"/>
      <c r="AU1475" s="100"/>
      <c r="AV1475" s="100"/>
      <c r="AW1475" s="100"/>
      <c r="AX1475" s="100"/>
      <c r="AY1475" s="100"/>
      <c r="AZ1475" s="100"/>
      <c r="BA1475" s="100"/>
      <c r="BB1475" s="100"/>
      <c r="BC1475" s="100"/>
    </row>
    <row r="1476" spans="17:55" x14ac:dyDescent="0.35">
      <c r="Q1476" s="100"/>
      <c r="R1476" s="100"/>
      <c r="S1476" s="100"/>
      <c r="T1476" s="100"/>
      <c r="U1476" s="100"/>
      <c r="V1476" s="100"/>
      <c r="W1476" s="100"/>
      <c r="X1476" s="100"/>
      <c r="Y1476" s="100"/>
      <c r="Z1476" s="100"/>
      <c r="AA1476" s="100"/>
      <c r="AB1476" s="100"/>
      <c r="AC1476" s="100"/>
      <c r="AD1476" s="100"/>
      <c r="AE1476" s="100"/>
      <c r="AF1476" s="101"/>
      <c r="AG1476" s="101"/>
      <c r="AH1476" s="101"/>
      <c r="AI1476" s="101"/>
      <c r="AJ1476" s="101"/>
      <c r="AK1476" s="101"/>
      <c r="AL1476" s="101"/>
      <c r="AM1476" s="101"/>
      <c r="AN1476" s="101"/>
      <c r="AO1476" s="101"/>
      <c r="AP1476" s="101"/>
      <c r="AQ1476" s="101"/>
      <c r="AR1476" s="100"/>
      <c r="AS1476" s="100"/>
      <c r="AT1476" s="100"/>
      <c r="AU1476" s="100"/>
      <c r="AV1476" s="100"/>
      <c r="AW1476" s="100"/>
      <c r="AX1476" s="100"/>
      <c r="AY1476" s="100"/>
      <c r="AZ1476" s="100"/>
      <c r="BA1476" s="100"/>
      <c r="BB1476" s="100"/>
      <c r="BC1476" s="100"/>
    </row>
    <row r="1477" spans="17:55" x14ac:dyDescent="0.35">
      <c r="Q1477" s="100"/>
      <c r="R1477" s="100"/>
      <c r="S1477" s="100"/>
      <c r="T1477" s="100"/>
      <c r="U1477" s="100"/>
      <c r="V1477" s="100"/>
      <c r="W1477" s="100"/>
      <c r="X1477" s="100"/>
      <c r="Y1477" s="100"/>
      <c r="Z1477" s="100"/>
      <c r="AA1477" s="100"/>
      <c r="AB1477" s="100"/>
      <c r="AC1477" s="100"/>
      <c r="AD1477" s="100"/>
      <c r="AE1477" s="100"/>
      <c r="AF1477" s="101"/>
      <c r="AG1477" s="101"/>
      <c r="AH1477" s="101"/>
      <c r="AI1477" s="101"/>
      <c r="AJ1477" s="101"/>
      <c r="AK1477" s="101"/>
      <c r="AL1477" s="101"/>
      <c r="AM1477" s="101"/>
      <c r="AN1477" s="101"/>
      <c r="AO1477" s="101"/>
      <c r="AP1477" s="101"/>
      <c r="AQ1477" s="101"/>
      <c r="AR1477" s="100"/>
      <c r="AS1477" s="100"/>
      <c r="AT1477" s="100"/>
      <c r="AU1477" s="100"/>
      <c r="AV1477" s="100"/>
      <c r="AW1477" s="100"/>
      <c r="AX1477" s="100"/>
      <c r="AY1477" s="100"/>
      <c r="AZ1477" s="100"/>
      <c r="BA1477" s="100"/>
      <c r="BB1477" s="100"/>
      <c r="BC1477" s="100"/>
    </row>
    <row r="1478" spans="17:55" x14ac:dyDescent="0.35">
      <c r="Q1478" s="100"/>
      <c r="R1478" s="100"/>
      <c r="S1478" s="100"/>
      <c r="T1478" s="100"/>
      <c r="U1478" s="100"/>
      <c r="V1478" s="100"/>
      <c r="W1478" s="100"/>
      <c r="X1478" s="100"/>
      <c r="Y1478" s="100"/>
      <c r="Z1478" s="100"/>
      <c r="AA1478" s="100"/>
      <c r="AB1478" s="100"/>
      <c r="AC1478" s="100"/>
      <c r="AD1478" s="100"/>
      <c r="AE1478" s="100"/>
      <c r="AF1478" s="101"/>
      <c r="AG1478" s="101"/>
      <c r="AH1478" s="101"/>
      <c r="AI1478" s="101"/>
      <c r="AJ1478" s="101"/>
      <c r="AK1478" s="101"/>
      <c r="AL1478" s="101"/>
      <c r="AM1478" s="101"/>
      <c r="AN1478" s="101"/>
      <c r="AO1478" s="101"/>
      <c r="AP1478" s="101"/>
      <c r="AQ1478" s="101"/>
      <c r="AR1478" s="100"/>
      <c r="AS1478" s="100"/>
      <c r="AT1478" s="100"/>
      <c r="AU1478" s="100"/>
      <c r="AV1478" s="100"/>
      <c r="AW1478" s="100"/>
      <c r="AX1478" s="100"/>
      <c r="AY1478" s="100"/>
      <c r="AZ1478" s="100"/>
      <c r="BA1478" s="100"/>
      <c r="BB1478" s="100"/>
      <c r="BC1478" s="100"/>
    </row>
    <row r="1479" spans="17:55" x14ac:dyDescent="0.35">
      <c r="Q1479" s="100"/>
      <c r="R1479" s="100"/>
      <c r="S1479" s="100"/>
      <c r="T1479" s="100"/>
      <c r="U1479" s="100"/>
      <c r="V1479" s="100"/>
      <c r="W1479" s="100"/>
      <c r="X1479" s="100"/>
      <c r="Y1479" s="100"/>
      <c r="Z1479" s="100"/>
      <c r="AA1479" s="100"/>
      <c r="AB1479" s="100"/>
      <c r="AC1479" s="100"/>
      <c r="AD1479" s="100"/>
      <c r="AE1479" s="100"/>
      <c r="AF1479" s="101"/>
      <c r="AG1479" s="101"/>
      <c r="AH1479" s="101"/>
      <c r="AI1479" s="101"/>
      <c r="AJ1479" s="101"/>
      <c r="AK1479" s="101"/>
      <c r="AL1479" s="101"/>
      <c r="AM1479" s="101"/>
      <c r="AN1479" s="101"/>
      <c r="AO1479" s="101"/>
      <c r="AP1479" s="101"/>
      <c r="AQ1479" s="101"/>
      <c r="AR1479" s="100"/>
      <c r="AS1479" s="100"/>
      <c r="AT1479" s="100"/>
      <c r="AU1479" s="100"/>
      <c r="AV1479" s="100"/>
      <c r="AW1479" s="100"/>
      <c r="AX1479" s="100"/>
      <c r="AY1479" s="100"/>
      <c r="AZ1479" s="100"/>
      <c r="BA1479" s="100"/>
      <c r="BB1479" s="100"/>
      <c r="BC1479" s="100"/>
    </row>
    <row r="1480" spans="17:55" x14ac:dyDescent="0.35">
      <c r="Q1480" s="100"/>
      <c r="R1480" s="100"/>
      <c r="S1480" s="100"/>
      <c r="T1480" s="100"/>
      <c r="U1480" s="100"/>
      <c r="V1480" s="100"/>
      <c r="W1480" s="100"/>
      <c r="X1480" s="100"/>
      <c r="Y1480" s="100"/>
      <c r="Z1480" s="100"/>
      <c r="AA1480" s="100"/>
      <c r="AB1480" s="100"/>
      <c r="AC1480" s="100"/>
      <c r="AD1480" s="100"/>
      <c r="AE1480" s="100"/>
      <c r="AF1480" s="101"/>
      <c r="AG1480" s="101"/>
      <c r="AH1480" s="101"/>
      <c r="AI1480" s="101"/>
      <c r="AJ1480" s="101"/>
      <c r="AK1480" s="101"/>
      <c r="AL1480" s="101"/>
      <c r="AM1480" s="101"/>
      <c r="AN1480" s="101"/>
      <c r="AO1480" s="101"/>
      <c r="AP1480" s="101"/>
      <c r="AQ1480" s="101"/>
      <c r="AR1480" s="100"/>
      <c r="AS1480" s="100"/>
      <c r="AT1480" s="100"/>
      <c r="AU1480" s="100"/>
      <c r="AV1480" s="100"/>
      <c r="AW1480" s="100"/>
      <c r="AX1480" s="100"/>
      <c r="AY1480" s="100"/>
      <c r="AZ1480" s="100"/>
      <c r="BA1480" s="100"/>
      <c r="BB1480" s="100"/>
      <c r="BC1480" s="100"/>
    </row>
    <row r="1481" spans="17:55" x14ac:dyDescent="0.35">
      <c r="Q1481" s="100"/>
      <c r="R1481" s="100"/>
      <c r="S1481" s="100"/>
      <c r="T1481" s="100"/>
      <c r="U1481" s="100"/>
      <c r="V1481" s="100"/>
      <c r="W1481" s="100"/>
      <c r="X1481" s="100"/>
      <c r="Y1481" s="100"/>
      <c r="Z1481" s="100"/>
      <c r="AA1481" s="100"/>
      <c r="AB1481" s="100"/>
      <c r="AC1481" s="100"/>
      <c r="AD1481" s="100"/>
      <c r="AE1481" s="100"/>
      <c r="AF1481" s="101"/>
      <c r="AG1481" s="101"/>
      <c r="AH1481" s="101"/>
      <c r="AI1481" s="101"/>
      <c r="AJ1481" s="101"/>
      <c r="AK1481" s="101"/>
      <c r="AL1481" s="101"/>
      <c r="AM1481" s="101"/>
      <c r="AN1481" s="101"/>
      <c r="AO1481" s="101"/>
      <c r="AP1481" s="101"/>
      <c r="AQ1481" s="101"/>
      <c r="AR1481" s="100"/>
      <c r="AS1481" s="100"/>
      <c r="AT1481" s="100"/>
      <c r="AU1481" s="100"/>
      <c r="AV1481" s="100"/>
      <c r="AW1481" s="100"/>
      <c r="AX1481" s="100"/>
      <c r="AY1481" s="100"/>
      <c r="AZ1481" s="100"/>
      <c r="BA1481" s="100"/>
      <c r="BB1481" s="100"/>
      <c r="BC1481" s="100"/>
    </row>
    <row r="1482" spans="17:55" x14ac:dyDescent="0.35">
      <c r="Q1482" s="100"/>
      <c r="R1482" s="100"/>
      <c r="S1482" s="100"/>
      <c r="T1482" s="100"/>
      <c r="U1482" s="100"/>
      <c r="V1482" s="100"/>
      <c r="W1482" s="100"/>
      <c r="X1482" s="100"/>
      <c r="Y1482" s="100"/>
      <c r="Z1482" s="100"/>
      <c r="AA1482" s="100"/>
      <c r="AB1482" s="100"/>
      <c r="AC1482" s="100"/>
      <c r="AD1482" s="100"/>
      <c r="AE1482" s="100"/>
      <c r="AF1482" s="101"/>
      <c r="AG1482" s="101"/>
      <c r="AH1482" s="101"/>
      <c r="AI1482" s="101"/>
      <c r="AJ1482" s="101"/>
      <c r="AK1482" s="101"/>
      <c r="AL1482" s="101"/>
      <c r="AM1482" s="101"/>
      <c r="AN1482" s="101"/>
      <c r="AO1482" s="101"/>
      <c r="AP1482" s="101"/>
      <c r="AQ1482" s="101"/>
      <c r="AR1482" s="100"/>
      <c r="AS1482" s="100"/>
      <c r="AT1482" s="100"/>
      <c r="AU1482" s="100"/>
      <c r="AV1482" s="100"/>
      <c r="AW1482" s="100"/>
      <c r="AX1482" s="100"/>
      <c r="AY1482" s="100"/>
      <c r="AZ1482" s="100"/>
      <c r="BA1482" s="100"/>
      <c r="BB1482" s="100"/>
      <c r="BC1482" s="100"/>
    </row>
    <row r="1483" spans="17:55" x14ac:dyDescent="0.35">
      <c r="Q1483" s="100"/>
      <c r="R1483" s="100"/>
      <c r="S1483" s="100"/>
      <c r="T1483" s="100"/>
      <c r="U1483" s="100"/>
      <c r="V1483" s="100"/>
      <c r="W1483" s="100"/>
      <c r="X1483" s="100"/>
      <c r="Y1483" s="100"/>
      <c r="Z1483" s="100"/>
      <c r="AA1483" s="100"/>
      <c r="AB1483" s="100"/>
      <c r="AC1483" s="100"/>
      <c r="AD1483" s="100"/>
      <c r="AE1483" s="100"/>
      <c r="AF1483" s="101"/>
      <c r="AG1483" s="101"/>
      <c r="AH1483" s="101"/>
      <c r="AI1483" s="101"/>
      <c r="AJ1483" s="101"/>
      <c r="AK1483" s="101"/>
      <c r="AL1483" s="101"/>
      <c r="AM1483" s="101"/>
      <c r="AN1483" s="101"/>
      <c r="AO1483" s="101"/>
      <c r="AP1483" s="101"/>
      <c r="AQ1483" s="101"/>
      <c r="AR1483" s="100"/>
      <c r="AS1483" s="100"/>
      <c r="AT1483" s="100"/>
      <c r="AU1483" s="100"/>
      <c r="AV1483" s="100"/>
      <c r="AW1483" s="100"/>
      <c r="AX1483" s="100"/>
      <c r="AY1483" s="100"/>
      <c r="AZ1483" s="100"/>
      <c r="BA1483" s="100"/>
      <c r="BB1483" s="100"/>
      <c r="BC1483" s="100"/>
    </row>
    <row r="1484" spans="17:55" x14ac:dyDescent="0.35">
      <c r="Q1484" s="100"/>
      <c r="R1484" s="100"/>
      <c r="S1484" s="100"/>
      <c r="T1484" s="100"/>
      <c r="U1484" s="100"/>
      <c r="V1484" s="100"/>
      <c r="W1484" s="100"/>
      <c r="X1484" s="100"/>
      <c r="Y1484" s="100"/>
      <c r="Z1484" s="100"/>
      <c r="AA1484" s="100"/>
      <c r="AB1484" s="100"/>
      <c r="AC1484" s="100"/>
      <c r="AD1484" s="100"/>
      <c r="AE1484" s="100"/>
      <c r="AF1484" s="101"/>
      <c r="AG1484" s="101"/>
      <c r="AH1484" s="101"/>
      <c r="AI1484" s="101"/>
      <c r="AJ1484" s="101"/>
      <c r="AK1484" s="101"/>
      <c r="AL1484" s="101"/>
      <c r="AM1484" s="101"/>
      <c r="AN1484" s="101"/>
      <c r="AO1484" s="101"/>
      <c r="AP1484" s="101"/>
      <c r="AQ1484" s="101"/>
      <c r="AR1484" s="100"/>
      <c r="AS1484" s="100"/>
      <c r="AT1484" s="100"/>
      <c r="AU1484" s="100"/>
      <c r="AV1484" s="100"/>
      <c r="AW1484" s="100"/>
      <c r="AX1484" s="100"/>
      <c r="AY1484" s="100"/>
      <c r="AZ1484" s="100"/>
      <c r="BA1484" s="100"/>
      <c r="BB1484" s="100"/>
      <c r="BC1484" s="100"/>
    </row>
    <row r="1485" spans="17:55" x14ac:dyDescent="0.35">
      <c r="Q1485" s="100"/>
      <c r="R1485" s="100"/>
      <c r="S1485" s="100"/>
      <c r="T1485" s="100"/>
      <c r="U1485" s="100"/>
      <c r="V1485" s="100"/>
      <c r="W1485" s="100"/>
      <c r="X1485" s="100"/>
      <c r="Y1485" s="100"/>
      <c r="Z1485" s="100"/>
      <c r="AA1485" s="100"/>
      <c r="AB1485" s="100"/>
      <c r="AC1485" s="100"/>
      <c r="AD1485" s="100"/>
      <c r="AE1485" s="100"/>
      <c r="AF1485" s="101"/>
      <c r="AG1485" s="101"/>
      <c r="AH1485" s="101"/>
      <c r="AI1485" s="101"/>
      <c r="AJ1485" s="101"/>
      <c r="AK1485" s="101"/>
      <c r="AL1485" s="101"/>
      <c r="AM1485" s="101"/>
      <c r="AN1485" s="101"/>
      <c r="AO1485" s="101"/>
      <c r="AP1485" s="101"/>
      <c r="AQ1485" s="101"/>
      <c r="AR1485" s="100"/>
      <c r="AS1485" s="100"/>
      <c r="AT1485" s="100"/>
      <c r="AU1485" s="100"/>
      <c r="AV1485" s="100"/>
      <c r="AW1485" s="100"/>
      <c r="AX1485" s="100"/>
      <c r="AY1485" s="100"/>
      <c r="AZ1485" s="100"/>
      <c r="BA1485" s="100"/>
      <c r="BB1485" s="100"/>
      <c r="BC1485" s="100"/>
    </row>
    <row r="1486" spans="17:55" x14ac:dyDescent="0.35">
      <c r="Q1486" s="100"/>
      <c r="R1486" s="100"/>
      <c r="S1486" s="100"/>
      <c r="T1486" s="100"/>
      <c r="U1486" s="100"/>
      <c r="V1486" s="100"/>
      <c r="W1486" s="100"/>
      <c r="X1486" s="100"/>
      <c r="Y1486" s="100"/>
      <c r="Z1486" s="100"/>
      <c r="AA1486" s="100"/>
      <c r="AB1486" s="100"/>
      <c r="AC1486" s="100"/>
      <c r="AD1486" s="100"/>
      <c r="AE1486" s="100"/>
      <c r="AF1486" s="101"/>
      <c r="AG1486" s="101"/>
      <c r="AH1486" s="101"/>
      <c r="AI1486" s="101"/>
      <c r="AJ1486" s="101"/>
      <c r="AK1486" s="101"/>
      <c r="AL1486" s="101"/>
      <c r="AM1486" s="101"/>
      <c r="AN1486" s="101"/>
      <c r="AO1486" s="101"/>
      <c r="AP1486" s="101"/>
      <c r="AQ1486" s="101"/>
      <c r="AR1486" s="100"/>
      <c r="AS1486" s="100"/>
      <c r="AT1486" s="100"/>
      <c r="AU1486" s="100"/>
      <c r="AV1486" s="100"/>
      <c r="AW1486" s="100"/>
      <c r="AX1486" s="100"/>
      <c r="AY1486" s="100"/>
      <c r="AZ1486" s="100"/>
      <c r="BA1486" s="100"/>
      <c r="BB1486" s="100"/>
      <c r="BC1486" s="100"/>
    </row>
    <row r="1487" spans="17:55" x14ac:dyDescent="0.35">
      <c r="Q1487" s="100"/>
      <c r="R1487" s="100"/>
      <c r="S1487" s="100"/>
      <c r="T1487" s="100"/>
      <c r="U1487" s="100"/>
      <c r="V1487" s="100"/>
      <c r="W1487" s="100"/>
      <c r="X1487" s="100"/>
      <c r="Y1487" s="100"/>
      <c r="Z1487" s="100"/>
      <c r="AA1487" s="100"/>
      <c r="AB1487" s="100"/>
      <c r="AC1487" s="100"/>
      <c r="AD1487" s="100"/>
      <c r="AE1487" s="100"/>
      <c r="AF1487" s="101"/>
      <c r="AG1487" s="101"/>
      <c r="AH1487" s="101"/>
      <c r="AI1487" s="101"/>
      <c r="AJ1487" s="101"/>
      <c r="AK1487" s="101"/>
      <c r="AL1487" s="101"/>
      <c r="AM1487" s="101"/>
      <c r="AN1487" s="101"/>
      <c r="AO1487" s="101"/>
      <c r="AP1487" s="101"/>
      <c r="AQ1487" s="101"/>
      <c r="AR1487" s="100"/>
      <c r="AS1487" s="100"/>
      <c r="AT1487" s="100"/>
      <c r="AU1487" s="100"/>
      <c r="AV1487" s="100"/>
      <c r="AW1487" s="100"/>
      <c r="AX1487" s="100"/>
      <c r="AY1487" s="100"/>
      <c r="AZ1487" s="100"/>
      <c r="BA1487" s="100"/>
      <c r="BB1487" s="100"/>
      <c r="BC1487" s="100"/>
    </row>
    <row r="1488" spans="17:55" x14ac:dyDescent="0.35">
      <c r="Q1488" s="100"/>
      <c r="R1488" s="100"/>
      <c r="S1488" s="100"/>
      <c r="T1488" s="100"/>
      <c r="U1488" s="100"/>
      <c r="V1488" s="100"/>
      <c r="W1488" s="100"/>
      <c r="X1488" s="100"/>
      <c r="Y1488" s="100"/>
      <c r="Z1488" s="100"/>
      <c r="AA1488" s="100"/>
      <c r="AB1488" s="100"/>
      <c r="AC1488" s="100"/>
      <c r="AD1488" s="100"/>
      <c r="AE1488" s="100"/>
      <c r="AF1488" s="101"/>
      <c r="AG1488" s="101"/>
      <c r="AH1488" s="101"/>
      <c r="AI1488" s="101"/>
      <c r="AJ1488" s="101"/>
      <c r="AK1488" s="101"/>
      <c r="AL1488" s="101"/>
      <c r="AM1488" s="101"/>
      <c r="AN1488" s="101"/>
      <c r="AO1488" s="101"/>
      <c r="AP1488" s="101"/>
      <c r="AQ1488" s="101"/>
      <c r="AR1488" s="100"/>
      <c r="AS1488" s="100"/>
      <c r="AT1488" s="100"/>
      <c r="AU1488" s="100"/>
      <c r="AV1488" s="100"/>
      <c r="AW1488" s="100"/>
      <c r="AX1488" s="100"/>
      <c r="AY1488" s="100"/>
      <c r="AZ1488" s="100"/>
      <c r="BA1488" s="100"/>
      <c r="BB1488" s="100"/>
      <c r="BC1488" s="100"/>
    </row>
    <row r="1489" spans="17:55" x14ac:dyDescent="0.35">
      <c r="Q1489" s="100"/>
      <c r="R1489" s="100"/>
      <c r="S1489" s="100"/>
      <c r="T1489" s="100"/>
      <c r="U1489" s="100"/>
      <c r="V1489" s="100"/>
      <c r="W1489" s="100"/>
      <c r="X1489" s="100"/>
      <c r="Y1489" s="100"/>
      <c r="Z1489" s="100"/>
      <c r="AA1489" s="100"/>
      <c r="AB1489" s="100"/>
      <c r="AC1489" s="100"/>
      <c r="AD1489" s="100"/>
      <c r="AE1489" s="100"/>
      <c r="AF1489" s="101"/>
      <c r="AG1489" s="101"/>
      <c r="AH1489" s="101"/>
      <c r="AI1489" s="101"/>
      <c r="AJ1489" s="101"/>
      <c r="AK1489" s="101"/>
      <c r="AL1489" s="101"/>
      <c r="AM1489" s="101"/>
      <c r="AN1489" s="101"/>
      <c r="AO1489" s="101"/>
      <c r="AP1489" s="101"/>
      <c r="AQ1489" s="101"/>
      <c r="AR1489" s="100"/>
      <c r="AS1489" s="100"/>
      <c r="AT1489" s="100"/>
      <c r="AU1489" s="100"/>
      <c r="AV1489" s="100"/>
      <c r="AW1489" s="100"/>
      <c r="AX1489" s="100"/>
      <c r="AY1489" s="100"/>
      <c r="AZ1489" s="100"/>
      <c r="BA1489" s="100"/>
      <c r="BB1489" s="100"/>
      <c r="BC1489" s="100"/>
    </row>
    <row r="1490" spans="17:55" x14ac:dyDescent="0.35">
      <c r="Q1490" s="100"/>
      <c r="R1490" s="100"/>
      <c r="S1490" s="100"/>
      <c r="T1490" s="100"/>
      <c r="U1490" s="100"/>
      <c r="V1490" s="100"/>
      <c r="W1490" s="100"/>
      <c r="X1490" s="100"/>
      <c r="Y1490" s="100"/>
      <c r="Z1490" s="100"/>
      <c r="AA1490" s="100"/>
      <c r="AB1490" s="100"/>
      <c r="AC1490" s="100"/>
      <c r="AD1490" s="100"/>
      <c r="AE1490" s="100"/>
      <c r="AF1490" s="101"/>
      <c r="AG1490" s="101"/>
      <c r="AH1490" s="101"/>
      <c r="AI1490" s="101"/>
      <c r="AJ1490" s="101"/>
      <c r="AK1490" s="101"/>
      <c r="AL1490" s="101"/>
      <c r="AM1490" s="101"/>
      <c r="AN1490" s="101"/>
      <c r="AO1490" s="101"/>
      <c r="AP1490" s="101"/>
      <c r="AQ1490" s="101"/>
      <c r="AR1490" s="100"/>
      <c r="AS1490" s="100"/>
      <c r="AT1490" s="100"/>
      <c r="AU1490" s="100"/>
      <c r="AV1490" s="100"/>
      <c r="AW1490" s="100"/>
      <c r="AX1490" s="100"/>
      <c r="AY1490" s="100"/>
      <c r="AZ1490" s="100"/>
      <c r="BA1490" s="100"/>
      <c r="BB1490" s="100"/>
      <c r="BC1490" s="100"/>
    </row>
    <row r="1491" spans="17:55" x14ac:dyDescent="0.35">
      <c r="Q1491" s="100"/>
      <c r="R1491" s="100"/>
      <c r="S1491" s="100"/>
      <c r="T1491" s="100"/>
      <c r="U1491" s="100"/>
      <c r="V1491" s="100"/>
      <c r="W1491" s="100"/>
      <c r="X1491" s="100"/>
      <c r="Y1491" s="100"/>
      <c r="Z1491" s="100"/>
      <c r="AA1491" s="100"/>
      <c r="AB1491" s="100"/>
      <c r="AC1491" s="100"/>
      <c r="AD1491" s="100"/>
      <c r="AE1491" s="100"/>
      <c r="AF1491" s="101"/>
      <c r="AG1491" s="101"/>
      <c r="AH1491" s="101"/>
      <c r="AI1491" s="101"/>
      <c r="AJ1491" s="101"/>
      <c r="AK1491" s="101"/>
      <c r="AL1491" s="101"/>
      <c r="AM1491" s="101"/>
      <c r="AN1491" s="101"/>
      <c r="AO1491" s="101"/>
      <c r="AP1491" s="101"/>
      <c r="AQ1491" s="101"/>
      <c r="AR1491" s="100"/>
      <c r="AS1491" s="100"/>
      <c r="AT1491" s="100"/>
      <c r="AU1491" s="100"/>
      <c r="AV1491" s="100"/>
      <c r="AW1491" s="100"/>
      <c r="AX1491" s="100"/>
      <c r="AY1491" s="100"/>
      <c r="AZ1491" s="100"/>
      <c r="BA1491" s="100"/>
      <c r="BB1491" s="100"/>
      <c r="BC1491" s="100"/>
    </row>
    <row r="1492" spans="17:55" x14ac:dyDescent="0.35">
      <c r="Q1492" s="100"/>
      <c r="R1492" s="100"/>
      <c r="S1492" s="100"/>
      <c r="T1492" s="100"/>
      <c r="U1492" s="100"/>
      <c r="V1492" s="100"/>
      <c r="W1492" s="100"/>
      <c r="X1492" s="100"/>
      <c r="Y1492" s="100"/>
      <c r="Z1492" s="100"/>
      <c r="AA1492" s="100"/>
      <c r="AB1492" s="100"/>
      <c r="AC1492" s="100"/>
      <c r="AD1492" s="100"/>
      <c r="AE1492" s="100"/>
      <c r="AF1492" s="101"/>
      <c r="AG1492" s="101"/>
      <c r="AH1492" s="101"/>
      <c r="AI1492" s="101"/>
      <c r="AJ1492" s="101"/>
      <c r="AK1492" s="101"/>
      <c r="AL1492" s="101"/>
      <c r="AM1492" s="101"/>
      <c r="AN1492" s="101"/>
      <c r="AO1492" s="101"/>
      <c r="AP1492" s="101"/>
      <c r="AQ1492" s="101"/>
      <c r="AR1492" s="100"/>
      <c r="AS1492" s="100"/>
      <c r="AT1492" s="100"/>
      <c r="AU1492" s="100"/>
      <c r="AV1492" s="100"/>
      <c r="AW1492" s="100"/>
      <c r="AX1492" s="100"/>
      <c r="AY1492" s="100"/>
      <c r="AZ1492" s="100"/>
      <c r="BA1492" s="100"/>
      <c r="BB1492" s="100"/>
      <c r="BC1492" s="100"/>
    </row>
    <row r="1493" spans="17:55" x14ac:dyDescent="0.35">
      <c r="Q1493" s="100"/>
      <c r="R1493" s="100"/>
      <c r="S1493" s="100"/>
      <c r="T1493" s="100"/>
      <c r="U1493" s="100"/>
      <c r="V1493" s="100"/>
      <c r="W1493" s="100"/>
      <c r="X1493" s="100"/>
      <c r="Y1493" s="100"/>
      <c r="Z1493" s="100"/>
      <c r="AA1493" s="100"/>
      <c r="AB1493" s="100"/>
      <c r="AC1493" s="100"/>
      <c r="AD1493" s="100"/>
      <c r="AE1493" s="100"/>
      <c r="AF1493" s="101"/>
      <c r="AG1493" s="101"/>
      <c r="AH1493" s="101"/>
      <c r="AI1493" s="101"/>
      <c r="AJ1493" s="101"/>
      <c r="AK1493" s="101"/>
      <c r="AL1493" s="101"/>
      <c r="AM1493" s="101"/>
      <c r="AN1493" s="101"/>
      <c r="AO1493" s="101"/>
      <c r="AP1493" s="101"/>
      <c r="AQ1493" s="101"/>
      <c r="AR1493" s="100"/>
      <c r="AS1493" s="100"/>
      <c r="AT1493" s="100"/>
      <c r="AU1493" s="100"/>
      <c r="AV1493" s="100"/>
      <c r="AW1493" s="100"/>
      <c r="AX1493" s="100"/>
      <c r="AY1493" s="100"/>
      <c r="AZ1493" s="100"/>
      <c r="BA1493" s="100"/>
      <c r="BB1493" s="100"/>
      <c r="BC1493" s="100"/>
    </row>
    <row r="1494" spans="17:55" x14ac:dyDescent="0.35">
      <c r="Q1494" s="100"/>
      <c r="R1494" s="100"/>
      <c r="S1494" s="100"/>
      <c r="T1494" s="100"/>
      <c r="U1494" s="100"/>
      <c r="V1494" s="100"/>
      <c r="W1494" s="100"/>
      <c r="X1494" s="100"/>
      <c r="Y1494" s="100"/>
      <c r="Z1494" s="100"/>
      <c r="AA1494" s="100"/>
      <c r="AB1494" s="100"/>
      <c r="AC1494" s="100"/>
      <c r="AD1494" s="100"/>
      <c r="AE1494" s="100"/>
      <c r="AF1494" s="101"/>
      <c r="AG1494" s="101"/>
      <c r="AH1494" s="101"/>
      <c r="AI1494" s="101"/>
      <c r="AJ1494" s="101"/>
      <c r="AK1494" s="101"/>
      <c r="AL1494" s="101"/>
      <c r="AM1494" s="101"/>
      <c r="AN1494" s="101"/>
      <c r="AO1494" s="101"/>
      <c r="AP1494" s="101"/>
      <c r="AQ1494" s="101"/>
      <c r="AR1494" s="100"/>
      <c r="AS1494" s="100"/>
      <c r="AT1494" s="100"/>
      <c r="AU1494" s="100"/>
      <c r="AV1494" s="100"/>
      <c r="AW1494" s="100"/>
      <c r="AX1494" s="100"/>
      <c r="AY1494" s="100"/>
      <c r="AZ1494" s="100"/>
      <c r="BA1494" s="100"/>
      <c r="BB1494" s="100"/>
      <c r="BC1494" s="100"/>
    </row>
    <row r="1495" spans="17:55" x14ac:dyDescent="0.35">
      <c r="Q1495" s="100"/>
      <c r="R1495" s="100"/>
      <c r="S1495" s="100"/>
      <c r="T1495" s="100"/>
      <c r="U1495" s="100"/>
      <c r="V1495" s="100"/>
      <c r="W1495" s="100"/>
      <c r="X1495" s="100"/>
      <c r="Y1495" s="100"/>
      <c r="Z1495" s="100"/>
      <c r="AA1495" s="100"/>
      <c r="AB1495" s="100"/>
      <c r="AC1495" s="100"/>
      <c r="AD1495" s="100"/>
      <c r="AE1495" s="100"/>
      <c r="AF1495" s="101"/>
      <c r="AG1495" s="101"/>
      <c r="AH1495" s="101"/>
      <c r="AI1495" s="101"/>
      <c r="AJ1495" s="101"/>
      <c r="AK1495" s="101"/>
      <c r="AL1495" s="101"/>
      <c r="AM1495" s="101"/>
      <c r="AN1495" s="101"/>
      <c r="AO1495" s="101"/>
      <c r="AP1495" s="101"/>
      <c r="AQ1495" s="101"/>
      <c r="AR1495" s="100"/>
      <c r="AS1495" s="100"/>
      <c r="AT1495" s="100"/>
      <c r="AU1495" s="100"/>
      <c r="AV1495" s="100"/>
      <c r="AW1495" s="100"/>
      <c r="AX1495" s="100"/>
      <c r="AY1495" s="100"/>
      <c r="AZ1495" s="100"/>
      <c r="BA1495" s="100"/>
      <c r="BB1495" s="100"/>
      <c r="BC1495" s="100"/>
    </row>
    <row r="1496" spans="17:55" x14ac:dyDescent="0.35">
      <c r="Q1496" s="100"/>
      <c r="R1496" s="100"/>
      <c r="S1496" s="100"/>
      <c r="T1496" s="100"/>
      <c r="U1496" s="100"/>
      <c r="V1496" s="100"/>
      <c r="W1496" s="100"/>
      <c r="X1496" s="100"/>
      <c r="Y1496" s="100"/>
      <c r="Z1496" s="100"/>
      <c r="AA1496" s="100"/>
      <c r="AB1496" s="100"/>
      <c r="AC1496" s="100"/>
      <c r="AD1496" s="100"/>
      <c r="AE1496" s="100"/>
      <c r="AF1496" s="101"/>
      <c r="AG1496" s="101"/>
      <c r="AH1496" s="101"/>
      <c r="AI1496" s="101"/>
      <c r="AJ1496" s="101"/>
      <c r="AK1496" s="101"/>
      <c r="AL1496" s="101"/>
      <c r="AM1496" s="101"/>
      <c r="AN1496" s="101"/>
      <c r="AO1496" s="101"/>
      <c r="AP1496" s="101"/>
      <c r="AQ1496" s="101"/>
      <c r="AR1496" s="100"/>
      <c r="AS1496" s="100"/>
      <c r="AT1496" s="100"/>
      <c r="AU1496" s="100"/>
      <c r="AV1496" s="100"/>
      <c r="AW1496" s="100"/>
      <c r="AX1496" s="100"/>
      <c r="AY1496" s="100"/>
      <c r="AZ1496" s="100"/>
      <c r="BA1496" s="100"/>
      <c r="BB1496" s="100"/>
      <c r="BC1496" s="100"/>
    </row>
    <row r="1497" spans="17:55" x14ac:dyDescent="0.35">
      <c r="Q1497" s="100"/>
      <c r="R1497" s="100"/>
      <c r="S1497" s="100"/>
      <c r="T1497" s="100"/>
      <c r="U1497" s="100"/>
      <c r="V1497" s="100"/>
      <c r="W1497" s="100"/>
      <c r="X1497" s="100"/>
      <c r="Y1497" s="100"/>
      <c r="Z1497" s="100"/>
      <c r="AA1497" s="100"/>
      <c r="AB1497" s="100"/>
      <c r="AC1497" s="100"/>
      <c r="AD1497" s="100"/>
      <c r="AE1497" s="100"/>
      <c r="AF1497" s="101"/>
      <c r="AG1497" s="101"/>
      <c r="AH1497" s="101"/>
      <c r="AI1497" s="101"/>
      <c r="AJ1497" s="101"/>
      <c r="AK1497" s="101"/>
      <c r="AL1497" s="101"/>
      <c r="AM1497" s="101"/>
      <c r="AN1497" s="101"/>
      <c r="AO1497" s="101"/>
      <c r="AP1497" s="101"/>
      <c r="AQ1497" s="101"/>
      <c r="AR1497" s="100"/>
      <c r="AS1497" s="100"/>
      <c r="AT1497" s="100"/>
      <c r="AU1497" s="100"/>
      <c r="AV1497" s="100"/>
      <c r="AW1497" s="100"/>
      <c r="AX1497" s="100"/>
      <c r="AY1497" s="100"/>
      <c r="AZ1497" s="100"/>
      <c r="BA1497" s="100"/>
      <c r="BB1497" s="100"/>
      <c r="BC1497" s="100"/>
    </row>
    <row r="1498" spans="17:55" x14ac:dyDescent="0.35">
      <c r="Q1498" s="100"/>
      <c r="R1498" s="100"/>
      <c r="S1498" s="100"/>
      <c r="T1498" s="100"/>
      <c r="U1498" s="100"/>
      <c r="V1498" s="100"/>
      <c r="W1498" s="100"/>
      <c r="X1498" s="100"/>
      <c r="Y1498" s="100"/>
      <c r="Z1498" s="100"/>
      <c r="AA1498" s="100"/>
      <c r="AB1498" s="100"/>
      <c r="AC1498" s="100"/>
      <c r="AD1498" s="100"/>
      <c r="AE1498" s="100"/>
      <c r="AF1498" s="101"/>
      <c r="AG1498" s="101"/>
      <c r="AH1498" s="101"/>
      <c r="AI1498" s="101"/>
      <c r="AJ1498" s="101"/>
      <c r="AK1498" s="101"/>
      <c r="AL1498" s="101"/>
      <c r="AM1498" s="101"/>
      <c r="AN1498" s="101"/>
      <c r="AO1498" s="101"/>
      <c r="AP1498" s="101"/>
      <c r="AQ1498" s="101"/>
      <c r="AR1498" s="100"/>
      <c r="AS1498" s="100"/>
      <c r="AT1498" s="100"/>
      <c r="AU1498" s="100"/>
      <c r="AV1498" s="100"/>
      <c r="AW1498" s="100"/>
      <c r="AX1498" s="100"/>
      <c r="AY1498" s="100"/>
      <c r="AZ1498" s="100"/>
      <c r="BA1498" s="100"/>
      <c r="BB1498" s="100"/>
      <c r="BC1498" s="100"/>
    </row>
    <row r="1499" spans="17:55" x14ac:dyDescent="0.35">
      <c r="Q1499" s="100"/>
      <c r="R1499" s="100"/>
      <c r="S1499" s="100"/>
      <c r="T1499" s="100"/>
      <c r="U1499" s="100"/>
      <c r="V1499" s="100"/>
      <c r="W1499" s="100"/>
      <c r="X1499" s="100"/>
      <c r="Y1499" s="100"/>
      <c r="Z1499" s="100"/>
      <c r="AA1499" s="100"/>
      <c r="AB1499" s="100"/>
      <c r="AC1499" s="100"/>
      <c r="AD1499" s="100"/>
      <c r="AE1499" s="100"/>
      <c r="AF1499" s="101"/>
      <c r="AG1499" s="101"/>
      <c r="AH1499" s="101"/>
      <c r="AI1499" s="101"/>
      <c r="AJ1499" s="101"/>
      <c r="AK1499" s="101"/>
      <c r="AL1499" s="101"/>
      <c r="AM1499" s="101"/>
      <c r="AN1499" s="101"/>
      <c r="AO1499" s="101"/>
      <c r="AP1499" s="101"/>
      <c r="AQ1499" s="101"/>
      <c r="AR1499" s="100"/>
      <c r="AS1499" s="100"/>
      <c r="AT1499" s="100"/>
      <c r="AU1499" s="100"/>
      <c r="AV1499" s="100"/>
      <c r="AW1499" s="100"/>
      <c r="AX1499" s="100"/>
      <c r="AY1499" s="100"/>
      <c r="AZ1499" s="100"/>
      <c r="BA1499" s="100"/>
      <c r="BB1499" s="100"/>
      <c r="BC1499" s="100"/>
    </row>
    <row r="1500" spans="17:55" x14ac:dyDescent="0.35">
      <c r="Q1500" s="100"/>
      <c r="R1500" s="100"/>
      <c r="S1500" s="100"/>
      <c r="T1500" s="100"/>
      <c r="U1500" s="100"/>
      <c r="V1500" s="100"/>
      <c r="W1500" s="100"/>
      <c r="X1500" s="100"/>
      <c r="Y1500" s="100"/>
      <c r="Z1500" s="100"/>
      <c r="AA1500" s="100"/>
      <c r="AB1500" s="100"/>
      <c r="AC1500" s="100"/>
      <c r="AD1500" s="100"/>
      <c r="AE1500" s="100"/>
      <c r="AF1500" s="101"/>
      <c r="AG1500" s="101"/>
      <c r="AH1500" s="101"/>
      <c r="AI1500" s="101"/>
      <c r="AJ1500" s="101"/>
      <c r="AK1500" s="101"/>
      <c r="AL1500" s="101"/>
      <c r="AM1500" s="101"/>
      <c r="AN1500" s="101"/>
      <c r="AO1500" s="101"/>
      <c r="AP1500" s="101"/>
      <c r="AQ1500" s="101"/>
      <c r="AR1500" s="100"/>
      <c r="AS1500" s="100"/>
      <c r="AT1500" s="100"/>
      <c r="AU1500" s="100"/>
      <c r="AV1500" s="100"/>
      <c r="AW1500" s="100"/>
      <c r="AX1500" s="100"/>
      <c r="AY1500" s="100"/>
      <c r="AZ1500" s="100"/>
      <c r="BA1500" s="100"/>
      <c r="BB1500" s="100"/>
      <c r="BC1500" s="100"/>
    </row>
    <row r="1501" spans="17:55" x14ac:dyDescent="0.35">
      <c r="Q1501" s="100"/>
      <c r="R1501" s="100"/>
      <c r="S1501" s="100"/>
      <c r="T1501" s="100"/>
      <c r="U1501" s="100"/>
      <c r="V1501" s="100"/>
      <c r="W1501" s="100"/>
      <c r="X1501" s="100"/>
      <c r="Y1501" s="100"/>
      <c r="Z1501" s="100"/>
      <c r="AA1501" s="100"/>
      <c r="AB1501" s="100"/>
      <c r="AC1501" s="100"/>
      <c r="AD1501" s="100"/>
      <c r="AE1501" s="100"/>
      <c r="AF1501" s="101"/>
      <c r="AG1501" s="101"/>
      <c r="AH1501" s="101"/>
      <c r="AI1501" s="101"/>
      <c r="AJ1501" s="101"/>
      <c r="AK1501" s="101"/>
      <c r="AL1501" s="101"/>
      <c r="AM1501" s="101"/>
      <c r="AN1501" s="101"/>
      <c r="AO1501" s="101"/>
      <c r="AP1501" s="101"/>
      <c r="AQ1501" s="101"/>
      <c r="AR1501" s="100"/>
      <c r="AS1501" s="100"/>
      <c r="AT1501" s="100"/>
      <c r="AU1501" s="100"/>
      <c r="AV1501" s="100"/>
      <c r="AW1501" s="100"/>
      <c r="AX1501" s="100"/>
      <c r="AY1501" s="100"/>
      <c r="AZ1501" s="100"/>
      <c r="BA1501" s="100"/>
      <c r="BB1501" s="100"/>
      <c r="BC1501" s="100"/>
    </row>
    <row r="1502" spans="17:55" x14ac:dyDescent="0.35">
      <c r="Q1502" s="100"/>
      <c r="R1502" s="100"/>
      <c r="S1502" s="100"/>
      <c r="T1502" s="100"/>
      <c r="U1502" s="100"/>
      <c r="V1502" s="100"/>
      <c r="W1502" s="100"/>
      <c r="X1502" s="100"/>
      <c r="Y1502" s="100"/>
      <c r="Z1502" s="100"/>
      <c r="AA1502" s="100"/>
      <c r="AB1502" s="100"/>
      <c r="AC1502" s="100"/>
      <c r="AD1502" s="100"/>
      <c r="AE1502" s="100"/>
      <c r="AF1502" s="101"/>
      <c r="AG1502" s="101"/>
      <c r="AH1502" s="101"/>
      <c r="AI1502" s="101"/>
      <c r="AJ1502" s="101"/>
      <c r="AK1502" s="101"/>
      <c r="AL1502" s="101"/>
      <c r="AM1502" s="101"/>
      <c r="AN1502" s="101"/>
      <c r="AO1502" s="101"/>
      <c r="AP1502" s="101"/>
      <c r="AQ1502" s="101"/>
      <c r="AR1502" s="100"/>
      <c r="AS1502" s="100"/>
      <c r="AT1502" s="100"/>
      <c r="AU1502" s="100"/>
      <c r="AV1502" s="100"/>
      <c r="AW1502" s="100"/>
      <c r="AX1502" s="100"/>
      <c r="AY1502" s="100"/>
      <c r="AZ1502" s="100"/>
      <c r="BA1502" s="100"/>
      <c r="BB1502" s="100"/>
      <c r="BC1502" s="100"/>
    </row>
    <row r="1503" spans="17:55" x14ac:dyDescent="0.35">
      <c r="Q1503" s="100"/>
      <c r="R1503" s="100"/>
      <c r="S1503" s="100"/>
      <c r="T1503" s="100"/>
      <c r="U1503" s="100"/>
      <c r="V1503" s="100"/>
      <c r="W1503" s="100"/>
      <c r="X1503" s="100"/>
      <c r="Y1503" s="100"/>
      <c r="Z1503" s="100"/>
      <c r="AA1503" s="100"/>
      <c r="AB1503" s="100"/>
      <c r="AC1503" s="100"/>
      <c r="AD1503" s="100"/>
      <c r="AE1503" s="100"/>
      <c r="AF1503" s="101"/>
      <c r="AG1503" s="101"/>
      <c r="AH1503" s="101"/>
      <c r="AI1503" s="101"/>
      <c r="AJ1503" s="101"/>
      <c r="AK1503" s="101"/>
      <c r="AL1503" s="101"/>
      <c r="AM1503" s="101"/>
      <c r="AN1503" s="101"/>
      <c r="AO1503" s="101"/>
      <c r="AP1503" s="101"/>
      <c r="AQ1503" s="101"/>
      <c r="AR1503" s="100"/>
      <c r="AS1503" s="100"/>
      <c r="AT1503" s="100"/>
      <c r="AU1503" s="100"/>
      <c r="AV1503" s="100"/>
      <c r="AW1503" s="100"/>
      <c r="AX1503" s="100"/>
      <c r="AY1503" s="100"/>
      <c r="AZ1503" s="100"/>
      <c r="BA1503" s="100"/>
      <c r="BB1503" s="100"/>
      <c r="BC1503" s="100"/>
    </row>
    <row r="1504" spans="17:55" x14ac:dyDescent="0.35">
      <c r="Q1504" s="100"/>
      <c r="R1504" s="100"/>
      <c r="S1504" s="100"/>
      <c r="T1504" s="100"/>
      <c r="U1504" s="100"/>
      <c r="V1504" s="100"/>
      <c r="W1504" s="100"/>
      <c r="X1504" s="100"/>
      <c r="Y1504" s="100"/>
      <c r="Z1504" s="100"/>
      <c r="AA1504" s="100"/>
      <c r="AB1504" s="100"/>
      <c r="AC1504" s="100"/>
      <c r="AD1504" s="100"/>
      <c r="AE1504" s="100"/>
      <c r="AF1504" s="101"/>
      <c r="AG1504" s="101"/>
      <c r="AH1504" s="101"/>
      <c r="AI1504" s="101"/>
      <c r="AJ1504" s="101"/>
      <c r="AK1504" s="101"/>
      <c r="AL1504" s="101"/>
      <c r="AM1504" s="101"/>
      <c r="AN1504" s="101"/>
      <c r="AO1504" s="101"/>
      <c r="AP1504" s="101"/>
      <c r="AQ1504" s="101"/>
      <c r="AR1504" s="100"/>
      <c r="AS1504" s="100"/>
      <c r="AT1504" s="100"/>
      <c r="AU1504" s="100"/>
      <c r="AV1504" s="100"/>
      <c r="AW1504" s="100"/>
      <c r="AX1504" s="100"/>
      <c r="AY1504" s="100"/>
      <c r="AZ1504" s="100"/>
      <c r="BA1504" s="100"/>
      <c r="BB1504" s="100"/>
      <c r="BC1504" s="100"/>
    </row>
    <row r="1505" spans="17:55" x14ac:dyDescent="0.35">
      <c r="Q1505" s="100"/>
      <c r="R1505" s="100"/>
      <c r="S1505" s="100"/>
      <c r="T1505" s="100"/>
      <c r="U1505" s="100"/>
      <c r="V1505" s="100"/>
      <c r="W1505" s="100"/>
      <c r="X1505" s="100"/>
      <c r="Y1505" s="100"/>
      <c r="Z1505" s="100"/>
      <c r="AA1505" s="100"/>
      <c r="AB1505" s="100"/>
      <c r="AC1505" s="100"/>
      <c r="AD1505" s="100"/>
      <c r="AE1505" s="100"/>
      <c r="AF1505" s="101"/>
      <c r="AG1505" s="101"/>
      <c r="AH1505" s="101"/>
      <c r="AI1505" s="101"/>
      <c r="AJ1505" s="101"/>
      <c r="AK1505" s="101"/>
      <c r="AL1505" s="101"/>
      <c r="AM1505" s="101"/>
      <c r="AN1505" s="101"/>
      <c r="AO1505" s="101"/>
      <c r="AP1505" s="101"/>
      <c r="AQ1505" s="101"/>
      <c r="AR1505" s="100"/>
      <c r="AS1505" s="100"/>
      <c r="AT1505" s="100"/>
      <c r="AU1505" s="100"/>
      <c r="AV1505" s="100"/>
      <c r="AW1505" s="100"/>
      <c r="AX1505" s="100"/>
      <c r="AY1505" s="100"/>
      <c r="AZ1505" s="100"/>
      <c r="BA1505" s="100"/>
      <c r="BB1505" s="100"/>
      <c r="BC1505" s="100"/>
    </row>
    <row r="1506" spans="17:55" x14ac:dyDescent="0.35">
      <c r="Q1506" s="100"/>
      <c r="R1506" s="100"/>
      <c r="S1506" s="100"/>
      <c r="T1506" s="100"/>
      <c r="U1506" s="100"/>
      <c r="V1506" s="100"/>
      <c r="W1506" s="100"/>
      <c r="X1506" s="100"/>
      <c r="Y1506" s="100"/>
      <c r="Z1506" s="100"/>
      <c r="AA1506" s="100"/>
      <c r="AB1506" s="100"/>
      <c r="AC1506" s="100"/>
      <c r="AD1506" s="100"/>
      <c r="AE1506" s="100"/>
      <c r="AF1506" s="101"/>
      <c r="AG1506" s="101"/>
      <c r="AH1506" s="101"/>
      <c r="AI1506" s="101"/>
      <c r="AJ1506" s="101"/>
      <c r="AK1506" s="101"/>
      <c r="AL1506" s="101"/>
      <c r="AM1506" s="101"/>
      <c r="AN1506" s="101"/>
      <c r="AO1506" s="101"/>
      <c r="AP1506" s="101"/>
      <c r="AQ1506" s="101"/>
      <c r="AR1506" s="100"/>
      <c r="AS1506" s="100"/>
      <c r="AT1506" s="100"/>
      <c r="AU1506" s="100"/>
      <c r="AV1506" s="100"/>
      <c r="AW1506" s="100"/>
      <c r="AX1506" s="100"/>
      <c r="AY1506" s="100"/>
      <c r="AZ1506" s="100"/>
      <c r="BA1506" s="100"/>
      <c r="BB1506" s="100"/>
      <c r="BC1506" s="100"/>
    </row>
    <row r="1507" spans="17:55" x14ac:dyDescent="0.35">
      <c r="Q1507" s="100"/>
      <c r="R1507" s="100"/>
      <c r="S1507" s="100"/>
      <c r="T1507" s="100"/>
      <c r="U1507" s="100"/>
      <c r="V1507" s="100"/>
      <c r="W1507" s="100"/>
      <c r="X1507" s="100"/>
      <c r="Y1507" s="100"/>
      <c r="Z1507" s="100"/>
      <c r="AA1507" s="100"/>
      <c r="AB1507" s="100"/>
      <c r="AC1507" s="100"/>
      <c r="AD1507" s="100"/>
      <c r="AE1507" s="100"/>
      <c r="AF1507" s="101"/>
      <c r="AG1507" s="101"/>
      <c r="AH1507" s="101"/>
      <c r="AI1507" s="101"/>
      <c r="AJ1507" s="101"/>
      <c r="AK1507" s="101"/>
      <c r="AL1507" s="101"/>
      <c r="AM1507" s="101"/>
      <c r="AN1507" s="101"/>
      <c r="AO1507" s="101"/>
      <c r="AP1507" s="101"/>
      <c r="AQ1507" s="101"/>
      <c r="AR1507" s="100"/>
      <c r="AS1507" s="100"/>
      <c r="AT1507" s="100"/>
      <c r="AU1507" s="100"/>
      <c r="AV1507" s="100"/>
      <c r="AW1507" s="100"/>
      <c r="AX1507" s="100"/>
      <c r="AY1507" s="100"/>
      <c r="AZ1507" s="100"/>
      <c r="BA1507" s="100"/>
      <c r="BB1507" s="100"/>
      <c r="BC1507" s="100"/>
    </row>
    <row r="1508" spans="17:55" x14ac:dyDescent="0.35">
      <c r="Q1508" s="100"/>
      <c r="R1508" s="100"/>
      <c r="S1508" s="100"/>
      <c r="T1508" s="100"/>
      <c r="U1508" s="100"/>
      <c r="V1508" s="100"/>
      <c r="W1508" s="100"/>
      <c r="X1508" s="100"/>
      <c r="Y1508" s="100"/>
      <c r="Z1508" s="100"/>
      <c r="AA1508" s="100"/>
      <c r="AB1508" s="100"/>
      <c r="AC1508" s="100"/>
      <c r="AD1508" s="100"/>
      <c r="AE1508" s="100"/>
      <c r="AF1508" s="101"/>
      <c r="AG1508" s="101"/>
      <c r="AH1508" s="101"/>
      <c r="AI1508" s="101"/>
      <c r="AJ1508" s="101"/>
      <c r="AK1508" s="101"/>
      <c r="AL1508" s="101"/>
      <c r="AM1508" s="101"/>
      <c r="AN1508" s="101"/>
      <c r="AO1508" s="101"/>
      <c r="AP1508" s="101"/>
      <c r="AQ1508" s="101"/>
      <c r="AR1508" s="100"/>
      <c r="AS1508" s="100"/>
      <c r="AT1508" s="100"/>
      <c r="AU1508" s="100"/>
      <c r="AV1508" s="100"/>
      <c r="AW1508" s="100"/>
      <c r="AX1508" s="100"/>
      <c r="AY1508" s="100"/>
      <c r="AZ1508" s="100"/>
      <c r="BA1508" s="100"/>
      <c r="BB1508" s="100"/>
      <c r="BC1508" s="100"/>
    </row>
    <row r="1509" spans="17:55" x14ac:dyDescent="0.35">
      <c r="Q1509" s="100"/>
      <c r="R1509" s="100"/>
      <c r="S1509" s="100"/>
      <c r="T1509" s="100"/>
      <c r="U1509" s="100"/>
      <c r="V1509" s="100"/>
      <c r="W1509" s="100"/>
      <c r="X1509" s="100"/>
      <c r="Y1509" s="100"/>
      <c r="Z1509" s="100"/>
      <c r="AA1509" s="100"/>
      <c r="AB1509" s="100"/>
      <c r="AC1509" s="100"/>
      <c r="AD1509" s="100"/>
      <c r="AE1509" s="100"/>
      <c r="AF1509" s="101"/>
      <c r="AG1509" s="101"/>
      <c r="AH1509" s="101"/>
      <c r="AI1509" s="101"/>
      <c r="AJ1509" s="101"/>
      <c r="AK1509" s="101"/>
      <c r="AL1509" s="101"/>
      <c r="AM1509" s="101"/>
      <c r="AN1509" s="101"/>
      <c r="AO1509" s="101"/>
      <c r="AP1509" s="101"/>
      <c r="AQ1509" s="101"/>
      <c r="AR1509" s="100"/>
      <c r="AS1509" s="100"/>
      <c r="AT1509" s="100"/>
      <c r="AU1509" s="100"/>
      <c r="AV1509" s="100"/>
      <c r="AW1509" s="100"/>
      <c r="AX1509" s="100"/>
      <c r="AY1509" s="100"/>
      <c r="AZ1509" s="100"/>
      <c r="BA1509" s="100"/>
      <c r="BB1509" s="100"/>
      <c r="BC1509" s="100"/>
    </row>
    <row r="1510" spans="17:55" x14ac:dyDescent="0.35">
      <c r="Q1510" s="100"/>
      <c r="R1510" s="100"/>
      <c r="S1510" s="100"/>
      <c r="T1510" s="100"/>
      <c r="U1510" s="100"/>
      <c r="V1510" s="100"/>
      <c r="W1510" s="100"/>
      <c r="X1510" s="100"/>
      <c r="Y1510" s="100"/>
      <c r="Z1510" s="100"/>
      <c r="AA1510" s="100"/>
      <c r="AB1510" s="100"/>
      <c r="AC1510" s="100"/>
      <c r="AD1510" s="100"/>
      <c r="AE1510" s="100"/>
      <c r="AF1510" s="101"/>
      <c r="AG1510" s="101"/>
      <c r="AH1510" s="101"/>
      <c r="AI1510" s="101"/>
      <c r="AJ1510" s="101"/>
      <c r="AK1510" s="101"/>
      <c r="AL1510" s="101"/>
      <c r="AM1510" s="101"/>
      <c r="AN1510" s="101"/>
      <c r="AO1510" s="101"/>
      <c r="AP1510" s="101"/>
      <c r="AQ1510" s="101"/>
      <c r="AR1510" s="100"/>
      <c r="AS1510" s="100"/>
      <c r="AT1510" s="100"/>
      <c r="AU1510" s="100"/>
      <c r="AV1510" s="100"/>
      <c r="AW1510" s="100"/>
      <c r="AX1510" s="100"/>
      <c r="AY1510" s="100"/>
      <c r="AZ1510" s="100"/>
      <c r="BA1510" s="100"/>
      <c r="BB1510" s="100"/>
      <c r="BC1510" s="100"/>
    </row>
    <row r="1511" spans="17:55" x14ac:dyDescent="0.35">
      <c r="Q1511" s="100"/>
      <c r="R1511" s="100"/>
      <c r="S1511" s="100"/>
      <c r="T1511" s="100"/>
      <c r="U1511" s="100"/>
      <c r="V1511" s="100"/>
      <c r="W1511" s="100"/>
      <c r="X1511" s="100"/>
      <c r="Y1511" s="100"/>
      <c r="Z1511" s="100"/>
      <c r="AA1511" s="100"/>
      <c r="AB1511" s="100"/>
      <c r="AC1511" s="100"/>
      <c r="AD1511" s="100"/>
      <c r="AE1511" s="100"/>
      <c r="AF1511" s="101"/>
      <c r="AG1511" s="101"/>
      <c r="AH1511" s="101"/>
      <c r="AI1511" s="101"/>
      <c r="AJ1511" s="101"/>
      <c r="AK1511" s="101"/>
      <c r="AL1511" s="101"/>
      <c r="AM1511" s="101"/>
      <c r="AN1511" s="101"/>
      <c r="AO1511" s="101"/>
      <c r="AP1511" s="101"/>
      <c r="AQ1511" s="101"/>
      <c r="AR1511" s="100"/>
      <c r="AS1511" s="100"/>
      <c r="AT1511" s="100"/>
      <c r="AU1511" s="100"/>
      <c r="AV1511" s="100"/>
      <c r="AW1511" s="100"/>
      <c r="AX1511" s="100"/>
      <c r="AY1511" s="100"/>
      <c r="AZ1511" s="100"/>
      <c r="BA1511" s="100"/>
      <c r="BB1511" s="100"/>
      <c r="BC1511" s="100"/>
    </row>
    <row r="1512" spans="17:55" x14ac:dyDescent="0.35">
      <c r="Q1512" s="100"/>
      <c r="R1512" s="100"/>
      <c r="S1512" s="100"/>
      <c r="T1512" s="100"/>
      <c r="U1512" s="100"/>
      <c r="V1512" s="100"/>
      <c r="W1512" s="100"/>
      <c r="X1512" s="100"/>
      <c r="Y1512" s="100"/>
      <c r="Z1512" s="100"/>
      <c r="AA1512" s="100"/>
      <c r="AB1512" s="100"/>
      <c r="AC1512" s="100"/>
      <c r="AD1512" s="100"/>
      <c r="AE1512" s="100"/>
      <c r="AF1512" s="101"/>
      <c r="AG1512" s="101"/>
      <c r="AH1512" s="101"/>
      <c r="AI1512" s="101"/>
      <c r="AJ1512" s="101"/>
      <c r="AK1512" s="101"/>
      <c r="AL1512" s="101"/>
      <c r="AM1512" s="101"/>
      <c r="AN1512" s="101"/>
      <c r="AO1512" s="101"/>
      <c r="AP1512" s="101"/>
      <c r="AQ1512" s="101"/>
      <c r="AR1512" s="100"/>
      <c r="AS1512" s="100"/>
      <c r="AT1512" s="100"/>
      <c r="AU1512" s="100"/>
      <c r="AV1512" s="100"/>
      <c r="AW1512" s="100"/>
      <c r="AX1512" s="100"/>
      <c r="AY1512" s="100"/>
      <c r="AZ1512" s="100"/>
      <c r="BA1512" s="100"/>
      <c r="BB1512" s="100"/>
      <c r="BC1512" s="100"/>
    </row>
    <row r="1513" spans="17:55" x14ac:dyDescent="0.35">
      <c r="Q1513" s="100"/>
      <c r="R1513" s="100"/>
      <c r="S1513" s="100"/>
      <c r="T1513" s="100"/>
      <c r="U1513" s="100"/>
      <c r="V1513" s="100"/>
      <c r="W1513" s="100"/>
      <c r="X1513" s="100"/>
      <c r="Y1513" s="100"/>
      <c r="Z1513" s="100"/>
      <c r="AA1513" s="100"/>
      <c r="AB1513" s="100"/>
      <c r="AC1513" s="100"/>
      <c r="AD1513" s="100"/>
      <c r="AE1513" s="100"/>
      <c r="AF1513" s="101"/>
      <c r="AG1513" s="101"/>
      <c r="AH1513" s="101"/>
      <c r="AI1513" s="101"/>
      <c r="AJ1513" s="101"/>
      <c r="AK1513" s="101"/>
      <c r="AL1513" s="101"/>
      <c r="AM1513" s="101"/>
      <c r="AN1513" s="101"/>
      <c r="AO1513" s="101"/>
      <c r="AP1513" s="101"/>
      <c r="AQ1513" s="101"/>
      <c r="AR1513" s="100"/>
      <c r="AS1513" s="100"/>
      <c r="AT1513" s="100"/>
      <c r="AU1513" s="100"/>
      <c r="AV1513" s="100"/>
      <c r="AW1513" s="100"/>
      <c r="AX1513" s="100"/>
      <c r="AY1513" s="100"/>
      <c r="AZ1513" s="100"/>
      <c r="BA1513" s="100"/>
      <c r="BB1513" s="100"/>
      <c r="BC1513" s="100"/>
    </row>
    <row r="1514" spans="17:55" x14ac:dyDescent="0.35">
      <c r="Q1514" s="100"/>
      <c r="R1514" s="100"/>
      <c r="S1514" s="100"/>
      <c r="T1514" s="100"/>
      <c r="U1514" s="100"/>
      <c r="V1514" s="100"/>
      <c r="W1514" s="100"/>
      <c r="X1514" s="100"/>
      <c r="Y1514" s="100"/>
      <c r="Z1514" s="100"/>
      <c r="AA1514" s="100"/>
      <c r="AB1514" s="100"/>
      <c r="AC1514" s="100"/>
      <c r="AD1514" s="100"/>
      <c r="AE1514" s="100"/>
      <c r="AF1514" s="101"/>
      <c r="AG1514" s="101"/>
      <c r="AH1514" s="101"/>
      <c r="AI1514" s="101"/>
      <c r="AJ1514" s="101"/>
      <c r="AK1514" s="101"/>
      <c r="AL1514" s="101"/>
      <c r="AM1514" s="101"/>
      <c r="AN1514" s="101"/>
      <c r="AO1514" s="101"/>
      <c r="AP1514" s="101"/>
      <c r="AQ1514" s="101"/>
      <c r="AR1514" s="100"/>
      <c r="AS1514" s="100"/>
      <c r="AT1514" s="100"/>
      <c r="AU1514" s="100"/>
      <c r="AV1514" s="100"/>
      <c r="AW1514" s="100"/>
      <c r="AX1514" s="100"/>
      <c r="AY1514" s="100"/>
      <c r="AZ1514" s="100"/>
      <c r="BA1514" s="100"/>
      <c r="BB1514" s="100"/>
      <c r="BC1514" s="100"/>
    </row>
    <row r="1515" spans="17:55" x14ac:dyDescent="0.35">
      <c r="Q1515" s="100"/>
      <c r="R1515" s="100"/>
      <c r="S1515" s="100"/>
      <c r="T1515" s="100"/>
      <c r="U1515" s="100"/>
      <c r="V1515" s="100"/>
      <c r="W1515" s="100"/>
      <c r="X1515" s="100"/>
      <c r="Y1515" s="100"/>
      <c r="Z1515" s="100"/>
      <c r="AA1515" s="100"/>
      <c r="AB1515" s="100"/>
      <c r="AC1515" s="100"/>
      <c r="AD1515" s="100"/>
      <c r="AE1515" s="100"/>
      <c r="AF1515" s="101"/>
      <c r="AG1515" s="101"/>
      <c r="AH1515" s="101"/>
      <c r="AI1515" s="101"/>
      <c r="AJ1515" s="101"/>
      <c r="AK1515" s="101"/>
      <c r="AL1515" s="101"/>
      <c r="AM1515" s="101"/>
      <c r="AN1515" s="101"/>
      <c r="AO1515" s="101"/>
      <c r="AP1515" s="101"/>
      <c r="AQ1515" s="101"/>
      <c r="AR1515" s="100"/>
      <c r="AS1515" s="100"/>
      <c r="AT1515" s="100"/>
      <c r="AU1515" s="100"/>
      <c r="AV1515" s="100"/>
      <c r="AW1515" s="100"/>
      <c r="AX1515" s="100"/>
      <c r="AY1515" s="100"/>
      <c r="AZ1515" s="100"/>
      <c r="BA1515" s="100"/>
      <c r="BB1515" s="100"/>
      <c r="BC1515" s="100"/>
    </row>
    <row r="1516" spans="17:55" x14ac:dyDescent="0.35">
      <c r="Q1516" s="100"/>
      <c r="R1516" s="100"/>
      <c r="S1516" s="100"/>
      <c r="T1516" s="100"/>
      <c r="U1516" s="100"/>
      <c r="V1516" s="100"/>
      <c r="W1516" s="100"/>
      <c r="X1516" s="100"/>
      <c r="Y1516" s="100"/>
      <c r="Z1516" s="100"/>
      <c r="AA1516" s="100"/>
      <c r="AB1516" s="100"/>
      <c r="AC1516" s="100"/>
      <c r="AD1516" s="100"/>
      <c r="AE1516" s="100"/>
      <c r="AF1516" s="101"/>
      <c r="AG1516" s="101"/>
      <c r="AH1516" s="101"/>
      <c r="AI1516" s="101"/>
      <c r="AJ1516" s="101"/>
      <c r="AK1516" s="101"/>
      <c r="AL1516" s="101"/>
      <c r="AM1516" s="101"/>
      <c r="AN1516" s="101"/>
      <c r="AO1516" s="101"/>
      <c r="AP1516" s="101"/>
      <c r="AQ1516" s="101"/>
      <c r="AR1516" s="100"/>
      <c r="AS1516" s="100"/>
      <c r="AT1516" s="100"/>
      <c r="AU1516" s="100"/>
      <c r="AV1516" s="100"/>
      <c r="AW1516" s="100"/>
      <c r="AX1516" s="100"/>
      <c r="AY1516" s="100"/>
      <c r="AZ1516" s="100"/>
      <c r="BA1516" s="100"/>
      <c r="BB1516" s="100"/>
      <c r="BC1516" s="100"/>
    </row>
    <row r="1517" spans="17:55" x14ac:dyDescent="0.35">
      <c r="Q1517" s="100"/>
      <c r="R1517" s="100"/>
      <c r="S1517" s="100"/>
      <c r="T1517" s="100"/>
      <c r="U1517" s="100"/>
      <c r="V1517" s="100"/>
      <c r="W1517" s="100"/>
      <c r="X1517" s="100"/>
      <c r="Y1517" s="100"/>
      <c r="Z1517" s="100"/>
      <c r="AA1517" s="100"/>
      <c r="AB1517" s="100"/>
      <c r="AC1517" s="100"/>
      <c r="AD1517" s="100"/>
      <c r="AE1517" s="100"/>
      <c r="AF1517" s="101"/>
      <c r="AG1517" s="101"/>
      <c r="AH1517" s="101"/>
      <c r="AI1517" s="101"/>
      <c r="AJ1517" s="101"/>
      <c r="AK1517" s="101"/>
      <c r="AL1517" s="101"/>
      <c r="AM1517" s="101"/>
      <c r="AN1517" s="101"/>
      <c r="AO1517" s="101"/>
      <c r="AP1517" s="101"/>
      <c r="AQ1517" s="101"/>
      <c r="AR1517" s="100"/>
      <c r="AS1517" s="100"/>
      <c r="AT1517" s="100"/>
      <c r="AU1517" s="100"/>
      <c r="AV1517" s="100"/>
      <c r="AW1517" s="100"/>
      <c r="AX1517" s="100"/>
      <c r="AY1517" s="100"/>
      <c r="AZ1517" s="100"/>
      <c r="BA1517" s="100"/>
      <c r="BB1517" s="100"/>
      <c r="BC1517" s="100"/>
    </row>
    <row r="1518" spans="17:55" x14ac:dyDescent="0.35">
      <c r="Q1518" s="100"/>
      <c r="R1518" s="100"/>
      <c r="S1518" s="100"/>
      <c r="T1518" s="100"/>
      <c r="U1518" s="100"/>
      <c r="V1518" s="100"/>
      <c r="W1518" s="100"/>
      <c r="X1518" s="100"/>
      <c r="Y1518" s="100"/>
      <c r="Z1518" s="100"/>
      <c r="AA1518" s="100"/>
      <c r="AB1518" s="100"/>
      <c r="AC1518" s="100"/>
      <c r="AD1518" s="100"/>
      <c r="AE1518" s="100"/>
      <c r="AF1518" s="101"/>
      <c r="AG1518" s="101"/>
      <c r="AH1518" s="101"/>
      <c r="AI1518" s="101"/>
      <c r="AJ1518" s="101"/>
      <c r="AK1518" s="101"/>
      <c r="AL1518" s="101"/>
      <c r="AM1518" s="101"/>
      <c r="AN1518" s="101"/>
      <c r="AO1518" s="101"/>
      <c r="AP1518" s="101"/>
      <c r="AQ1518" s="101"/>
      <c r="AR1518" s="100"/>
      <c r="AS1518" s="100"/>
      <c r="AT1518" s="100"/>
      <c r="AU1518" s="100"/>
      <c r="AV1518" s="100"/>
      <c r="AW1518" s="100"/>
      <c r="AX1518" s="100"/>
      <c r="AY1518" s="100"/>
      <c r="AZ1518" s="100"/>
      <c r="BA1518" s="100"/>
      <c r="BB1518" s="100"/>
      <c r="BC1518" s="100"/>
    </row>
    <row r="1519" spans="17:55" x14ac:dyDescent="0.35">
      <c r="Q1519" s="100"/>
      <c r="R1519" s="100"/>
      <c r="S1519" s="100"/>
      <c r="T1519" s="100"/>
      <c r="U1519" s="100"/>
      <c r="V1519" s="100"/>
      <c r="W1519" s="100"/>
      <c r="X1519" s="100"/>
      <c r="Y1519" s="100"/>
      <c r="Z1519" s="100"/>
      <c r="AA1519" s="100"/>
      <c r="AB1519" s="100"/>
      <c r="AC1519" s="100"/>
      <c r="AD1519" s="100"/>
      <c r="AE1519" s="100"/>
      <c r="AF1519" s="101"/>
      <c r="AG1519" s="101"/>
      <c r="AH1519" s="101"/>
      <c r="AI1519" s="101"/>
      <c r="AJ1519" s="101"/>
      <c r="AK1519" s="101"/>
      <c r="AL1519" s="101"/>
      <c r="AM1519" s="101"/>
      <c r="AN1519" s="101"/>
      <c r="AO1519" s="101"/>
      <c r="AP1519" s="101"/>
      <c r="AQ1519" s="101"/>
      <c r="AR1519" s="100"/>
      <c r="AS1519" s="100"/>
      <c r="AT1519" s="100"/>
      <c r="AU1519" s="100"/>
      <c r="AV1519" s="100"/>
      <c r="AW1519" s="100"/>
      <c r="AX1519" s="100"/>
      <c r="AY1519" s="100"/>
      <c r="AZ1519" s="100"/>
      <c r="BA1519" s="100"/>
      <c r="BB1519" s="100"/>
      <c r="BC1519" s="100"/>
    </row>
    <row r="1520" spans="17:55" x14ac:dyDescent="0.35">
      <c r="Q1520" s="100"/>
      <c r="R1520" s="100"/>
      <c r="S1520" s="100"/>
      <c r="T1520" s="100"/>
      <c r="U1520" s="100"/>
      <c r="V1520" s="100"/>
      <c r="W1520" s="100"/>
      <c r="X1520" s="100"/>
      <c r="Y1520" s="100"/>
      <c r="Z1520" s="100"/>
      <c r="AA1520" s="100"/>
      <c r="AB1520" s="100"/>
      <c r="AC1520" s="100"/>
      <c r="AD1520" s="100"/>
      <c r="AE1520" s="100"/>
      <c r="AF1520" s="101"/>
      <c r="AG1520" s="101"/>
      <c r="AH1520" s="101"/>
      <c r="AI1520" s="101"/>
      <c r="AJ1520" s="101"/>
      <c r="AK1520" s="101"/>
      <c r="AL1520" s="101"/>
      <c r="AM1520" s="101"/>
      <c r="AN1520" s="101"/>
      <c r="AO1520" s="101"/>
      <c r="AP1520" s="101"/>
      <c r="AQ1520" s="101"/>
      <c r="AR1520" s="100"/>
      <c r="AS1520" s="100"/>
      <c r="AT1520" s="100"/>
      <c r="AU1520" s="100"/>
      <c r="AV1520" s="100"/>
      <c r="AW1520" s="100"/>
      <c r="AX1520" s="100"/>
      <c r="AY1520" s="100"/>
      <c r="AZ1520" s="100"/>
      <c r="BA1520" s="100"/>
      <c r="BB1520" s="100"/>
      <c r="BC1520" s="100"/>
    </row>
    <row r="1521" spans="17:55" x14ac:dyDescent="0.35">
      <c r="Q1521" s="100"/>
      <c r="R1521" s="100"/>
      <c r="S1521" s="100"/>
      <c r="T1521" s="100"/>
      <c r="U1521" s="100"/>
      <c r="V1521" s="100"/>
      <c r="W1521" s="100"/>
      <c r="X1521" s="100"/>
      <c r="Y1521" s="100"/>
      <c r="Z1521" s="100"/>
      <c r="AA1521" s="100"/>
      <c r="AB1521" s="100"/>
      <c r="AC1521" s="100"/>
      <c r="AD1521" s="100"/>
      <c r="AE1521" s="100"/>
      <c r="AF1521" s="101"/>
      <c r="AG1521" s="101"/>
      <c r="AH1521" s="101"/>
      <c r="AI1521" s="101"/>
      <c r="AJ1521" s="101"/>
      <c r="AK1521" s="101"/>
      <c r="AL1521" s="101"/>
      <c r="AM1521" s="101"/>
      <c r="AN1521" s="101"/>
      <c r="AO1521" s="101"/>
      <c r="AP1521" s="101"/>
      <c r="AQ1521" s="101"/>
      <c r="AR1521" s="100"/>
      <c r="AS1521" s="100"/>
      <c r="AT1521" s="100"/>
      <c r="AU1521" s="100"/>
      <c r="AV1521" s="100"/>
      <c r="AW1521" s="100"/>
      <c r="AX1521" s="100"/>
      <c r="AY1521" s="100"/>
      <c r="AZ1521" s="100"/>
      <c r="BA1521" s="100"/>
      <c r="BB1521" s="100"/>
      <c r="BC1521" s="100"/>
    </row>
    <row r="1522" spans="17:55" x14ac:dyDescent="0.35">
      <c r="Q1522" s="100"/>
      <c r="R1522" s="100"/>
      <c r="S1522" s="100"/>
      <c r="T1522" s="100"/>
      <c r="U1522" s="100"/>
      <c r="V1522" s="100"/>
      <c r="W1522" s="100"/>
      <c r="X1522" s="100"/>
      <c r="Y1522" s="100"/>
      <c r="Z1522" s="100"/>
      <c r="AA1522" s="100"/>
      <c r="AB1522" s="100"/>
      <c r="AC1522" s="100"/>
      <c r="AD1522" s="100"/>
      <c r="AE1522" s="100"/>
      <c r="AF1522" s="101"/>
      <c r="AG1522" s="101"/>
      <c r="AH1522" s="101"/>
      <c r="AI1522" s="101"/>
      <c r="AJ1522" s="101"/>
      <c r="AK1522" s="101"/>
      <c r="AL1522" s="101"/>
      <c r="AM1522" s="101"/>
      <c r="AN1522" s="101"/>
      <c r="AO1522" s="101"/>
      <c r="AP1522" s="101"/>
      <c r="AQ1522" s="101"/>
      <c r="AR1522" s="100"/>
      <c r="AS1522" s="100"/>
      <c r="AT1522" s="100"/>
      <c r="AU1522" s="100"/>
      <c r="AV1522" s="100"/>
      <c r="AW1522" s="100"/>
      <c r="AX1522" s="100"/>
      <c r="AY1522" s="100"/>
      <c r="AZ1522" s="100"/>
      <c r="BA1522" s="100"/>
      <c r="BB1522" s="100"/>
      <c r="BC1522" s="100"/>
    </row>
    <row r="1523" spans="17:55" x14ac:dyDescent="0.35">
      <c r="Q1523" s="100"/>
      <c r="R1523" s="100"/>
      <c r="S1523" s="100"/>
      <c r="T1523" s="100"/>
      <c r="U1523" s="100"/>
      <c r="V1523" s="100"/>
      <c r="W1523" s="100"/>
      <c r="X1523" s="100"/>
      <c r="Y1523" s="100"/>
      <c r="Z1523" s="100"/>
      <c r="AA1523" s="100"/>
      <c r="AB1523" s="100"/>
      <c r="AC1523" s="100"/>
      <c r="AD1523" s="100"/>
      <c r="AE1523" s="100"/>
      <c r="AF1523" s="101"/>
      <c r="AG1523" s="101"/>
      <c r="AH1523" s="101"/>
      <c r="AI1523" s="101"/>
      <c r="AJ1523" s="101"/>
      <c r="AK1523" s="101"/>
      <c r="AL1523" s="101"/>
      <c r="AM1523" s="101"/>
      <c r="AN1523" s="101"/>
      <c r="AO1523" s="101"/>
      <c r="AP1523" s="101"/>
      <c r="AQ1523" s="101"/>
      <c r="AR1523" s="100"/>
      <c r="AS1523" s="100"/>
      <c r="AT1523" s="100"/>
      <c r="AU1523" s="100"/>
      <c r="AV1523" s="100"/>
      <c r="AW1523" s="100"/>
      <c r="AX1523" s="100"/>
      <c r="AY1523" s="100"/>
      <c r="AZ1523" s="100"/>
      <c r="BA1523" s="100"/>
      <c r="BB1523" s="100"/>
      <c r="BC1523" s="100"/>
    </row>
    <row r="1524" spans="17:55" x14ac:dyDescent="0.35">
      <c r="Q1524" s="100"/>
      <c r="R1524" s="100"/>
      <c r="S1524" s="100"/>
      <c r="T1524" s="100"/>
      <c r="U1524" s="100"/>
      <c r="V1524" s="100"/>
      <c r="W1524" s="100"/>
      <c r="X1524" s="100"/>
      <c r="Y1524" s="100"/>
      <c r="Z1524" s="100"/>
      <c r="AA1524" s="100"/>
      <c r="AB1524" s="100"/>
      <c r="AC1524" s="100"/>
      <c r="AD1524" s="100"/>
      <c r="AE1524" s="100"/>
      <c r="AF1524" s="101"/>
      <c r="AG1524" s="101"/>
      <c r="AH1524" s="101"/>
      <c r="AI1524" s="101"/>
      <c r="AJ1524" s="101"/>
      <c r="AK1524" s="101"/>
      <c r="AL1524" s="101"/>
      <c r="AM1524" s="101"/>
      <c r="AN1524" s="101"/>
      <c r="AO1524" s="101"/>
      <c r="AP1524" s="101"/>
      <c r="AQ1524" s="101"/>
      <c r="AR1524" s="100"/>
      <c r="AS1524" s="100"/>
      <c r="AT1524" s="100"/>
      <c r="AU1524" s="100"/>
      <c r="AV1524" s="100"/>
      <c r="AW1524" s="100"/>
      <c r="AX1524" s="100"/>
      <c r="AY1524" s="100"/>
      <c r="AZ1524" s="100"/>
      <c r="BA1524" s="100"/>
      <c r="BB1524" s="100"/>
      <c r="BC1524" s="100"/>
    </row>
    <row r="1525" spans="17:55" x14ac:dyDescent="0.35">
      <c r="Q1525" s="100"/>
      <c r="R1525" s="100"/>
      <c r="S1525" s="100"/>
      <c r="T1525" s="100"/>
      <c r="U1525" s="100"/>
      <c r="V1525" s="100"/>
      <c r="W1525" s="100"/>
      <c r="X1525" s="100"/>
      <c r="Y1525" s="100"/>
      <c r="Z1525" s="100"/>
      <c r="AA1525" s="100"/>
      <c r="AB1525" s="100"/>
      <c r="AC1525" s="100"/>
      <c r="AD1525" s="100"/>
      <c r="AE1525" s="100"/>
      <c r="AF1525" s="101"/>
      <c r="AG1525" s="101"/>
      <c r="AH1525" s="101"/>
      <c r="AI1525" s="101"/>
      <c r="AJ1525" s="101"/>
      <c r="AK1525" s="101"/>
      <c r="AL1525" s="101"/>
      <c r="AM1525" s="101"/>
      <c r="AN1525" s="101"/>
      <c r="AO1525" s="101"/>
      <c r="AP1525" s="101"/>
      <c r="AQ1525" s="101"/>
      <c r="AR1525" s="100"/>
      <c r="AS1525" s="100"/>
      <c r="AT1525" s="100"/>
      <c r="AU1525" s="100"/>
      <c r="AV1525" s="100"/>
      <c r="AW1525" s="100"/>
      <c r="AX1525" s="100"/>
      <c r="AY1525" s="100"/>
      <c r="AZ1525" s="100"/>
      <c r="BA1525" s="100"/>
      <c r="BB1525" s="100"/>
      <c r="BC1525" s="100"/>
    </row>
    <row r="1526" spans="17:55" x14ac:dyDescent="0.35">
      <c r="Q1526" s="100"/>
      <c r="R1526" s="100"/>
      <c r="S1526" s="100"/>
      <c r="T1526" s="100"/>
      <c r="U1526" s="100"/>
      <c r="V1526" s="100"/>
      <c r="W1526" s="100"/>
      <c r="X1526" s="100"/>
      <c r="Y1526" s="100"/>
      <c r="Z1526" s="100"/>
      <c r="AA1526" s="100"/>
      <c r="AB1526" s="100"/>
      <c r="AC1526" s="100"/>
      <c r="AD1526" s="100"/>
      <c r="AE1526" s="100"/>
      <c r="AF1526" s="101"/>
      <c r="AG1526" s="101"/>
      <c r="AH1526" s="101"/>
      <c r="AI1526" s="101"/>
      <c r="AJ1526" s="101"/>
      <c r="AK1526" s="101"/>
      <c r="AL1526" s="101"/>
      <c r="AM1526" s="101"/>
      <c r="AN1526" s="101"/>
      <c r="AO1526" s="101"/>
      <c r="AP1526" s="101"/>
      <c r="AQ1526" s="101"/>
      <c r="AR1526" s="100"/>
      <c r="AS1526" s="100"/>
      <c r="AT1526" s="100"/>
      <c r="AU1526" s="100"/>
      <c r="AV1526" s="100"/>
      <c r="AW1526" s="100"/>
      <c r="AX1526" s="100"/>
      <c r="AY1526" s="100"/>
      <c r="AZ1526" s="100"/>
      <c r="BA1526" s="100"/>
      <c r="BB1526" s="100"/>
      <c r="BC1526" s="100"/>
    </row>
    <row r="1527" spans="17:55" x14ac:dyDescent="0.35">
      <c r="Q1527" s="100"/>
      <c r="R1527" s="100"/>
      <c r="S1527" s="100"/>
      <c r="T1527" s="100"/>
      <c r="U1527" s="100"/>
      <c r="V1527" s="100"/>
      <c r="W1527" s="100"/>
      <c r="X1527" s="100"/>
      <c r="Y1527" s="100"/>
      <c r="Z1527" s="100"/>
      <c r="AA1527" s="100"/>
      <c r="AB1527" s="100"/>
      <c r="AC1527" s="100"/>
      <c r="AD1527" s="100"/>
      <c r="AE1527" s="100"/>
      <c r="AF1527" s="101"/>
      <c r="AG1527" s="101"/>
      <c r="AH1527" s="101"/>
      <c r="AI1527" s="101"/>
      <c r="AJ1527" s="101"/>
      <c r="AK1527" s="101"/>
      <c r="AL1527" s="101"/>
      <c r="AM1527" s="101"/>
      <c r="AN1527" s="101"/>
      <c r="AO1527" s="101"/>
      <c r="AP1527" s="101"/>
      <c r="AQ1527" s="101"/>
      <c r="AR1527" s="100"/>
      <c r="AS1527" s="100"/>
      <c r="AT1527" s="100"/>
      <c r="AU1527" s="100"/>
      <c r="AV1527" s="100"/>
      <c r="AW1527" s="100"/>
      <c r="AX1527" s="100"/>
      <c r="AY1527" s="100"/>
      <c r="AZ1527" s="100"/>
      <c r="BA1527" s="100"/>
      <c r="BB1527" s="100"/>
      <c r="BC1527" s="100"/>
    </row>
    <row r="1528" spans="17:55" x14ac:dyDescent="0.35">
      <c r="Q1528" s="100"/>
      <c r="R1528" s="100"/>
      <c r="S1528" s="100"/>
      <c r="T1528" s="100"/>
      <c r="U1528" s="100"/>
      <c r="V1528" s="100"/>
      <c r="W1528" s="100"/>
      <c r="X1528" s="100"/>
      <c r="Y1528" s="100"/>
      <c r="Z1528" s="100"/>
      <c r="AA1528" s="100"/>
      <c r="AB1528" s="100"/>
      <c r="AC1528" s="100"/>
      <c r="AD1528" s="100"/>
      <c r="AE1528" s="100"/>
      <c r="AF1528" s="101"/>
      <c r="AG1528" s="101"/>
      <c r="AH1528" s="101"/>
      <c r="AI1528" s="101"/>
      <c r="AJ1528" s="101"/>
      <c r="AK1528" s="101"/>
      <c r="AL1528" s="101"/>
      <c r="AM1528" s="101"/>
      <c r="AN1528" s="101"/>
      <c r="AO1528" s="101"/>
      <c r="AP1528" s="101"/>
      <c r="AQ1528" s="101"/>
      <c r="AR1528" s="100"/>
      <c r="AS1528" s="100"/>
      <c r="AT1528" s="100"/>
      <c r="AU1528" s="100"/>
      <c r="AV1528" s="100"/>
      <c r="AW1528" s="100"/>
      <c r="AX1528" s="100"/>
      <c r="AY1528" s="100"/>
      <c r="AZ1528" s="100"/>
      <c r="BA1528" s="100"/>
      <c r="BB1528" s="100"/>
      <c r="BC1528" s="100"/>
    </row>
    <row r="1529" spans="17:55" x14ac:dyDescent="0.35">
      <c r="Q1529" s="100"/>
      <c r="R1529" s="100"/>
      <c r="S1529" s="100"/>
      <c r="T1529" s="100"/>
      <c r="U1529" s="100"/>
      <c r="V1529" s="100"/>
      <c r="W1529" s="100"/>
      <c r="X1529" s="100"/>
      <c r="Y1529" s="100"/>
      <c r="Z1529" s="100"/>
      <c r="AA1529" s="100"/>
      <c r="AB1529" s="100"/>
      <c r="AC1529" s="100"/>
      <c r="AD1529" s="100"/>
      <c r="AE1529" s="100"/>
      <c r="AF1529" s="101"/>
      <c r="AG1529" s="101"/>
      <c r="AH1529" s="101"/>
      <c r="AI1529" s="101"/>
      <c r="AJ1529" s="101"/>
      <c r="AK1529" s="101"/>
      <c r="AL1529" s="101"/>
      <c r="AM1529" s="101"/>
      <c r="AN1529" s="101"/>
      <c r="AO1529" s="101"/>
      <c r="AP1529" s="101"/>
      <c r="AQ1529" s="101"/>
      <c r="AR1529" s="100"/>
      <c r="AS1529" s="100"/>
      <c r="AT1529" s="100"/>
      <c r="AU1529" s="100"/>
      <c r="AV1529" s="100"/>
      <c r="AW1529" s="100"/>
      <c r="AX1529" s="100"/>
      <c r="AY1529" s="100"/>
      <c r="AZ1529" s="100"/>
      <c r="BA1529" s="100"/>
      <c r="BB1529" s="100"/>
      <c r="BC1529" s="100"/>
    </row>
    <row r="1530" spans="17:55" x14ac:dyDescent="0.35">
      <c r="Q1530" s="100"/>
      <c r="R1530" s="100"/>
      <c r="S1530" s="100"/>
      <c r="T1530" s="100"/>
      <c r="U1530" s="100"/>
      <c r="V1530" s="100"/>
      <c r="W1530" s="100"/>
      <c r="X1530" s="100"/>
      <c r="Y1530" s="100"/>
      <c r="Z1530" s="100"/>
      <c r="AA1530" s="100"/>
      <c r="AB1530" s="100"/>
      <c r="AC1530" s="100"/>
      <c r="AD1530" s="100"/>
      <c r="AE1530" s="100"/>
      <c r="AF1530" s="101"/>
      <c r="AG1530" s="101"/>
      <c r="AH1530" s="101"/>
      <c r="AI1530" s="101"/>
      <c r="AJ1530" s="101"/>
      <c r="AK1530" s="101"/>
      <c r="AL1530" s="101"/>
      <c r="AM1530" s="101"/>
      <c r="AN1530" s="101"/>
      <c r="AO1530" s="101"/>
      <c r="AP1530" s="101"/>
      <c r="AQ1530" s="101"/>
      <c r="AR1530" s="100"/>
      <c r="AS1530" s="100"/>
      <c r="AT1530" s="100"/>
      <c r="AU1530" s="100"/>
      <c r="AV1530" s="100"/>
      <c r="AW1530" s="100"/>
      <c r="AX1530" s="100"/>
      <c r="AY1530" s="100"/>
      <c r="AZ1530" s="100"/>
      <c r="BA1530" s="100"/>
      <c r="BB1530" s="100"/>
      <c r="BC1530" s="100"/>
    </row>
    <row r="1531" spans="17:55" x14ac:dyDescent="0.35">
      <c r="Q1531" s="100"/>
      <c r="R1531" s="100"/>
      <c r="S1531" s="100"/>
      <c r="T1531" s="100"/>
      <c r="U1531" s="100"/>
      <c r="V1531" s="100"/>
      <c r="W1531" s="100"/>
      <c r="X1531" s="100"/>
      <c r="Y1531" s="100"/>
      <c r="Z1531" s="100"/>
      <c r="AA1531" s="100"/>
      <c r="AB1531" s="100"/>
      <c r="AC1531" s="100"/>
      <c r="AD1531" s="100"/>
      <c r="AE1531" s="100"/>
      <c r="AF1531" s="101"/>
      <c r="AG1531" s="101"/>
      <c r="AH1531" s="101"/>
      <c r="AI1531" s="101"/>
      <c r="AJ1531" s="101"/>
      <c r="AK1531" s="101"/>
      <c r="AL1531" s="101"/>
      <c r="AM1531" s="101"/>
      <c r="AN1531" s="101"/>
      <c r="AO1531" s="101"/>
      <c r="AP1531" s="101"/>
      <c r="AQ1531" s="101"/>
      <c r="AR1531" s="100"/>
      <c r="AS1531" s="100"/>
      <c r="AT1531" s="100"/>
      <c r="AU1531" s="100"/>
      <c r="AV1531" s="100"/>
      <c r="AW1531" s="100"/>
      <c r="AX1531" s="100"/>
      <c r="AY1531" s="100"/>
      <c r="AZ1531" s="100"/>
      <c r="BA1531" s="100"/>
      <c r="BB1531" s="100"/>
      <c r="BC1531" s="100"/>
    </row>
    <row r="1532" spans="17:55" x14ac:dyDescent="0.35">
      <c r="Q1532" s="100"/>
      <c r="R1532" s="100"/>
      <c r="S1532" s="100"/>
      <c r="T1532" s="100"/>
      <c r="U1532" s="100"/>
      <c r="V1532" s="100"/>
      <c r="W1532" s="100"/>
      <c r="X1532" s="100"/>
      <c r="Y1532" s="100"/>
      <c r="Z1532" s="100"/>
      <c r="AA1532" s="100"/>
      <c r="AB1532" s="100"/>
      <c r="AC1532" s="100"/>
      <c r="AD1532" s="100"/>
      <c r="AE1532" s="100"/>
      <c r="AF1532" s="101"/>
      <c r="AG1532" s="101"/>
      <c r="AH1532" s="101"/>
      <c r="AI1532" s="101"/>
      <c r="AJ1532" s="101"/>
      <c r="AK1532" s="101"/>
      <c r="AL1532" s="101"/>
      <c r="AM1532" s="101"/>
      <c r="AN1532" s="101"/>
      <c r="AO1532" s="101"/>
      <c r="AP1532" s="101"/>
      <c r="AQ1532" s="101"/>
      <c r="AR1532" s="100"/>
      <c r="AS1532" s="100"/>
      <c r="AT1532" s="100"/>
      <c r="AU1532" s="100"/>
      <c r="AV1532" s="100"/>
      <c r="AW1532" s="100"/>
      <c r="AX1532" s="100"/>
      <c r="AY1532" s="100"/>
      <c r="AZ1532" s="100"/>
      <c r="BA1532" s="100"/>
      <c r="BB1532" s="100"/>
      <c r="BC1532" s="100"/>
    </row>
    <row r="1533" spans="17:55" x14ac:dyDescent="0.35">
      <c r="Q1533" s="100"/>
      <c r="R1533" s="100"/>
      <c r="S1533" s="100"/>
      <c r="T1533" s="100"/>
      <c r="U1533" s="100"/>
      <c r="V1533" s="100"/>
      <c r="W1533" s="100"/>
      <c r="X1533" s="100"/>
      <c r="Y1533" s="100"/>
      <c r="Z1533" s="100"/>
      <c r="AA1533" s="100"/>
      <c r="AB1533" s="100"/>
      <c r="AC1533" s="100"/>
      <c r="AD1533" s="100"/>
      <c r="AE1533" s="100"/>
      <c r="AF1533" s="101"/>
      <c r="AG1533" s="101"/>
      <c r="AH1533" s="101"/>
      <c r="AI1533" s="101"/>
      <c r="AJ1533" s="101"/>
      <c r="AK1533" s="101"/>
      <c r="AL1533" s="101"/>
      <c r="AM1533" s="101"/>
      <c r="AN1533" s="101"/>
      <c r="AO1533" s="101"/>
      <c r="AP1533" s="101"/>
      <c r="AQ1533" s="101"/>
      <c r="AR1533" s="100"/>
      <c r="AS1533" s="100"/>
      <c r="AT1533" s="100"/>
      <c r="AU1533" s="100"/>
      <c r="AV1533" s="100"/>
      <c r="AW1533" s="100"/>
      <c r="AX1533" s="100"/>
      <c r="AY1533" s="100"/>
      <c r="AZ1533" s="100"/>
      <c r="BA1533" s="100"/>
      <c r="BB1533" s="100"/>
      <c r="BC1533" s="100"/>
    </row>
    <row r="1534" spans="17:55" x14ac:dyDescent="0.35">
      <c r="Q1534" s="100"/>
      <c r="R1534" s="100"/>
      <c r="S1534" s="100"/>
      <c r="T1534" s="100"/>
      <c r="U1534" s="100"/>
      <c r="V1534" s="100"/>
      <c r="W1534" s="100"/>
      <c r="X1534" s="100"/>
      <c r="Y1534" s="100"/>
      <c r="Z1534" s="100"/>
      <c r="AA1534" s="100"/>
      <c r="AB1534" s="100"/>
      <c r="AC1534" s="100"/>
      <c r="AD1534" s="100"/>
      <c r="AE1534" s="100"/>
      <c r="AF1534" s="101"/>
      <c r="AG1534" s="101"/>
      <c r="AH1534" s="101"/>
      <c r="AI1534" s="101"/>
      <c r="AJ1534" s="101"/>
      <c r="AK1534" s="101"/>
      <c r="AL1534" s="101"/>
      <c r="AM1534" s="101"/>
      <c r="AN1534" s="101"/>
      <c r="AO1534" s="101"/>
      <c r="AP1534" s="101"/>
      <c r="AQ1534" s="101"/>
      <c r="AR1534" s="100"/>
      <c r="AS1534" s="100"/>
      <c r="AT1534" s="100"/>
      <c r="AU1534" s="100"/>
      <c r="AV1534" s="100"/>
      <c r="AW1534" s="100"/>
      <c r="AX1534" s="100"/>
      <c r="AY1534" s="100"/>
      <c r="AZ1534" s="100"/>
      <c r="BA1534" s="100"/>
      <c r="BB1534" s="100"/>
      <c r="BC1534" s="100"/>
    </row>
    <row r="1535" spans="17:55" x14ac:dyDescent="0.35">
      <c r="Q1535" s="100"/>
      <c r="R1535" s="100"/>
      <c r="S1535" s="100"/>
      <c r="T1535" s="100"/>
      <c r="U1535" s="100"/>
      <c r="V1535" s="100"/>
      <c r="W1535" s="100"/>
      <c r="X1535" s="100"/>
      <c r="Y1535" s="100"/>
      <c r="Z1535" s="100"/>
      <c r="AA1535" s="100"/>
      <c r="AB1535" s="100"/>
      <c r="AC1535" s="100"/>
      <c r="AD1535" s="100"/>
      <c r="AE1535" s="100"/>
      <c r="AF1535" s="101"/>
      <c r="AG1535" s="101"/>
      <c r="AH1535" s="101"/>
      <c r="AI1535" s="101"/>
      <c r="AJ1535" s="101"/>
      <c r="AK1535" s="101"/>
      <c r="AL1535" s="101"/>
      <c r="AM1535" s="101"/>
      <c r="AN1535" s="101"/>
      <c r="AO1535" s="101"/>
      <c r="AP1535" s="101"/>
      <c r="AQ1535" s="101"/>
      <c r="AR1535" s="100"/>
      <c r="AS1535" s="100"/>
      <c r="AT1535" s="100"/>
      <c r="AU1535" s="100"/>
      <c r="AV1535" s="100"/>
      <c r="AW1535" s="100"/>
      <c r="AX1535" s="100"/>
      <c r="AY1535" s="100"/>
      <c r="AZ1535" s="100"/>
      <c r="BA1535" s="100"/>
      <c r="BB1535" s="100"/>
      <c r="BC1535" s="100"/>
    </row>
    <row r="1536" spans="17:55" x14ac:dyDescent="0.35">
      <c r="Q1536" s="100"/>
      <c r="R1536" s="100"/>
      <c r="S1536" s="100"/>
      <c r="T1536" s="100"/>
      <c r="U1536" s="100"/>
      <c r="V1536" s="100"/>
      <c r="W1536" s="100"/>
      <c r="X1536" s="100"/>
      <c r="Y1536" s="100"/>
      <c r="Z1536" s="100"/>
      <c r="AA1536" s="100"/>
      <c r="AB1536" s="100"/>
      <c r="AC1536" s="100"/>
      <c r="AD1536" s="100"/>
      <c r="AE1536" s="100"/>
      <c r="AF1536" s="101"/>
      <c r="AG1536" s="101"/>
      <c r="AH1536" s="101"/>
      <c r="AI1536" s="101"/>
      <c r="AJ1536" s="101"/>
      <c r="AK1536" s="101"/>
      <c r="AL1536" s="101"/>
      <c r="AM1536" s="101"/>
      <c r="AN1536" s="101"/>
      <c r="AO1536" s="101"/>
      <c r="AP1536" s="101"/>
      <c r="AQ1536" s="101"/>
      <c r="AR1536" s="100"/>
      <c r="AS1536" s="100"/>
      <c r="AT1536" s="100"/>
      <c r="AU1536" s="100"/>
      <c r="AV1536" s="100"/>
      <c r="AW1536" s="100"/>
      <c r="AX1536" s="100"/>
      <c r="AY1536" s="100"/>
      <c r="AZ1536" s="100"/>
      <c r="BA1536" s="100"/>
      <c r="BB1536" s="100"/>
      <c r="BC1536" s="100"/>
    </row>
    <row r="1537" spans="17:55" x14ac:dyDescent="0.35">
      <c r="Q1537" s="100"/>
      <c r="R1537" s="100"/>
      <c r="S1537" s="100"/>
      <c r="T1537" s="100"/>
      <c r="U1537" s="100"/>
      <c r="V1537" s="100"/>
      <c r="W1537" s="100"/>
      <c r="X1537" s="100"/>
      <c r="Y1537" s="100"/>
      <c r="Z1537" s="100"/>
      <c r="AA1537" s="100"/>
      <c r="AB1537" s="100"/>
      <c r="AC1537" s="100"/>
      <c r="AD1537" s="100"/>
      <c r="AE1537" s="100"/>
      <c r="AF1537" s="101"/>
      <c r="AG1537" s="101"/>
      <c r="AH1537" s="101"/>
      <c r="AI1537" s="101"/>
      <c r="AJ1537" s="101"/>
      <c r="AK1537" s="101"/>
      <c r="AL1537" s="101"/>
      <c r="AM1537" s="101"/>
      <c r="AN1537" s="101"/>
      <c r="AO1537" s="101"/>
      <c r="AP1537" s="101"/>
      <c r="AQ1537" s="101"/>
      <c r="AR1537" s="100"/>
      <c r="AS1537" s="100"/>
      <c r="AT1537" s="100"/>
      <c r="AU1537" s="100"/>
      <c r="AV1537" s="100"/>
      <c r="AW1537" s="100"/>
      <c r="AX1537" s="100"/>
      <c r="AY1537" s="100"/>
      <c r="AZ1537" s="100"/>
      <c r="BA1537" s="100"/>
      <c r="BB1537" s="100"/>
      <c r="BC1537" s="100"/>
    </row>
    <row r="1538" spans="17:55" x14ac:dyDescent="0.35">
      <c r="Q1538" s="100"/>
      <c r="R1538" s="100"/>
      <c r="S1538" s="100"/>
      <c r="T1538" s="100"/>
      <c r="U1538" s="100"/>
      <c r="V1538" s="100"/>
      <c r="W1538" s="100"/>
      <c r="X1538" s="100"/>
      <c r="Y1538" s="100"/>
      <c r="Z1538" s="100"/>
      <c r="AA1538" s="100"/>
      <c r="AB1538" s="100"/>
      <c r="AC1538" s="100"/>
      <c r="AD1538" s="100"/>
      <c r="AE1538" s="100"/>
      <c r="AF1538" s="101"/>
      <c r="AG1538" s="101"/>
      <c r="AH1538" s="101"/>
      <c r="AI1538" s="101"/>
      <c r="AJ1538" s="101"/>
      <c r="AK1538" s="101"/>
      <c r="AL1538" s="101"/>
      <c r="AM1538" s="101"/>
      <c r="AN1538" s="101"/>
      <c r="AO1538" s="101"/>
      <c r="AP1538" s="101"/>
      <c r="AQ1538" s="101"/>
      <c r="AR1538" s="100"/>
      <c r="AS1538" s="100"/>
      <c r="AT1538" s="100"/>
      <c r="AU1538" s="100"/>
      <c r="AV1538" s="100"/>
      <c r="AW1538" s="100"/>
      <c r="AX1538" s="100"/>
      <c r="AY1538" s="100"/>
      <c r="AZ1538" s="100"/>
      <c r="BA1538" s="100"/>
      <c r="BB1538" s="100"/>
      <c r="BC1538" s="100"/>
    </row>
    <row r="1539" spans="17:55" x14ac:dyDescent="0.35">
      <c r="Q1539" s="100"/>
      <c r="R1539" s="100"/>
      <c r="S1539" s="100"/>
      <c r="T1539" s="100"/>
      <c r="U1539" s="100"/>
      <c r="V1539" s="100"/>
      <c r="W1539" s="100"/>
      <c r="X1539" s="100"/>
      <c r="Y1539" s="100"/>
      <c r="Z1539" s="100"/>
      <c r="AA1539" s="100"/>
      <c r="AB1539" s="100"/>
      <c r="AC1539" s="100"/>
      <c r="AD1539" s="100"/>
      <c r="AE1539" s="100"/>
      <c r="AF1539" s="101"/>
      <c r="AG1539" s="101"/>
      <c r="AH1539" s="101"/>
      <c r="AI1539" s="101"/>
      <c r="AJ1539" s="101"/>
      <c r="AK1539" s="101"/>
      <c r="AL1539" s="101"/>
      <c r="AM1539" s="101"/>
      <c r="AN1539" s="101"/>
      <c r="AO1539" s="101"/>
      <c r="AP1539" s="101"/>
      <c r="AQ1539" s="101"/>
      <c r="AR1539" s="100"/>
      <c r="AS1539" s="100"/>
      <c r="AT1539" s="100"/>
      <c r="AU1539" s="100"/>
      <c r="AV1539" s="100"/>
      <c r="AW1539" s="100"/>
      <c r="AX1539" s="100"/>
      <c r="AY1539" s="100"/>
      <c r="AZ1539" s="100"/>
      <c r="BA1539" s="100"/>
      <c r="BB1539" s="100"/>
      <c r="BC1539" s="100"/>
    </row>
    <row r="1540" spans="17:55" x14ac:dyDescent="0.35">
      <c r="Q1540" s="100"/>
      <c r="R1540" s="100"/>
      <c r="S1540" s="100"/>
      <c r="T1540" s="100"/>
      <c r="U1540" s="100"/>
      <c r="V1540" s="100"/>
      <c r="W1540" s="100"/>
      <c r="X1540" s="100"/>
      <c r="Y1540" s="100"/>
      <c r="Z1540" s="100"/>
      <c r="AA1540" s="100"/>
      <c r="AB1540" s="100"/>
      <c r="AC1540" s="100"/>
      <c r="AD1540" s="100"/>
      <c r="AE1540" s="100"/>
      <c r="AF1540" s="101"/>
      <c r="AG1540" s="101"/>
      <c r="AH1540" s="101"/>
      <c r="AI1540" s="101"/>
      <c r="AJ1540" s="101"/>
      <c r="AK1540" s="101"/>
      <c r="AL1540" s="101"/>
      <c r="AM1540" s="101"/>
      <c r="AN1540" s="101"/>
      <c r="AO1540" s="101"/>
      <c r="AP1540" s="101"/>
      <c r="AQ1540" s="101"/>
      <c r="AR1540" s="100"/>
      <c r="AS1540" s="100"/>
      <c r="AT1540" s="100"/>
      <c r="AU1540" s="100"/>
      <c r="AV1540" s="100"/>
      <c r="AW1540" s="100"/>
      <c r="AX1540" s="100"/>
      <c r="AY1540" s="100"/>
      <c r="AZ1540" s="100"/>
      <c r="BA1540" s="100"/>
      <c r="BB1540" s="100"/>
      <c r="BC1540" s="100"/>
    </row>
    <row r="1541" spans="17:55" x14ac:dyDescent="0.35">
      <c r="Q1541" s="100"/>
      <c r="R1541" s="100"/>
      <c r="S1541" s="100"/>
      <c r="T1541" s="100"/>
      <c r="U1541" s="100"/>
      <c r="V1541" s="100"/>
      <c r="W1541" s="100"/>
      <c r="X1541" s="100"/>
      <c r="Y1541" s="100"/>
      <c r="Z1541" s="100"/>
      <c r="AA1541" s="100"/>
      <c r="AB1541" s="100"/>
      <c r="AC1541" s="100"/>
      <c r="AD1541" s="100"/>
      <c r="AE1541" s="100"/>
      <c r="AF1541" s="101"/>
      <c r="AG1541" s="101"/>
      <c r="AH1541" s="101"/>
      <c r="AI1541" s="101"/>
      <c r="AJ1541" s="101"/>
      <c r="AK1541" s="101"/>
      <c r="AL1541" s="101"/>
      <c r="AM1541" s="101"/>
      <c r="AN1541" s="101"/>
      <c r="AO1541" s="101"/>
      <c r="AP1541" s="101"/>
      <c r="AQ1541" s="101"/>
      <c r="AR1541" s="100"/>
      <c r="AS1541" s="100"/>
      <c r="AT1541" s="100"/>
      <c r="AU1541" s="100"/>
      <c r="AV1541" s="100"/>
      <c r="AW1541" s="100"/>
      <c r="AX1541" s="100"/>
      <c r="AY1541" s="100"/>
      <c r="AZ1541" s="100"/>
      <c r="BA1541" s="100"/>
      <c r="BB1541" s="100"/>
      <c r="BC1541" s="100"/>
    </row>
    <row r="1542" spans="17:55" x14ac:dyDescent="0.35">
      <c r="Q1542" s="100"/>
      <c r="R1542" s="100"/>
      <c r="S1542" s="100"/>
      <c r="T1542" s="100"/>
      <c r="U1542" s="100"/>
      <c r="V1542" s="100"/>
      <c r="W1542" s="100"/>
      <c r="X1542" s="100"/>
      <c r="Y1542" s="100"/>
      <c r="Z1542" s="100"/>
      <c r="AA1542" s="100"/>
      <c r="AB1542" s="100"/>
      <c r="AC1542" s="100"/>
      <c r="AD1542" s="100"/>
      <c r="AE1542" s="100"/>
      <c r="AF1542" s="101"/>
      <c r="AG1542" s="101"/>
      <c r="AH1542" s="101"/>
      <c r="AI1542" s="101"/>
      <c r="AJ1542" s="101"/>
      <c r="AK1542" s="101"/>
      <c r="AL1542" s="101"/>
      <c r="AM1542" s="101"/>
      <c r="AN1542" s="101"/>
      <c r="AO1542" s="101"/>
      <c r="AP1542" s="101"/>
      <c r="AQ1542" s="101"/>
      <c r="AR1542" s="100"/>
      <c r="AS1542" s="100"/>
      <c r="AT1542" s="100"/>
      <c r="AU1542" s="100"/>
      <c r="AV1542" s="100"/>
      <c r="AW1542" s="100"/>
      <c r="AX1542" s="100"/>
      <c r="AY1542" s="100"/>
      <c r="AZ1542" s="100"/>
      <c r="BA1542" s="100"/>
      <c r="BB1542" s="100"/>
      <c r="BC1542" s="100"/>
    </row>
    <row r="1543" spans="17:55" x14ac:dyDescent="0.35">
      <c r="Q1543" s="100"/>
      <c r="R1543" s="100"/>
      <c r="S1543" s="100"/>
      <c r="T1543" s="100"/>
      <c r="U1543" s="100"/>
      <c r="V1543" s="100"/>
      <c r="W1543" s="100"/>
      <c r="X1543" s="100"/>
      <c r="Y1543" s="100"/>
      <c r="Z1543" s="100"/>
      <c r="AA1543" s="100"/>
      <c r="AB1543" s="100"/>
      <c r="AC1543" s="100"/>
      <c r="AD1543" s="100"/>
      <c r="AE1543" s="100"/>
      <c r="AF1543" s="101"/>
      <c r="AG1543" s="101"/>
      <c r="AH1543" s="101"/>
      <c r="AI1543" s="101"/>
      <c r="AJ1543" s="101"/>
      <c r="AK1543" s="101"/>
      <c r="AL1543" s="101"/>
      <c r="AM1543" s="101"/>
      <c r="AN1543" s="101"/>
      <c r="AO1543" s="101"/>
      <c r="AP1543" s="101"/>
      <c r="AQ1543" s="101"/>
      <c r="AR1543" s="100"/>
      <c r="AS1543" s="100"/>
      <c r="AT1543" s="100"/>
      <c r="AU1543" s="100"/>
      <c r="AV1543" s="100"/>
      <c r="AW1543" s="100"/>
      <c r="AX1543" s="100"/>
      <c r="AY1543" s="100"/>
      <c r="AZ1543" s="100"/>
      <c r="BA1543" s="100"/>
      <c r="BB1543" s="100"/>
      <c r="BC1543" s="100"/>
    </row>
    <row r="1544" spans="17:55" x14ac:dyDescent="0.35">
      <c r="Q1544" s="100"/>
      <c r="R1544" s="100"/>
      <c r="S1544" s="100"/>
      <c r="T1544" s="100"/>
      <c r="U1544" s="100"/>
      <c r="V1544" s="100"/>
      <c r="W1544" s="100"/>
      <c r="X1544" s="100"/>
      <c r="Y1544" s="100"/>
      <c r="Z1544" s="100"/>
      <c r="AA1544" s="100"/>
      <c r="AB1544" s="100"/>
      <c r="AC1544" s="100"/>
      <c r="AD1544" s="100"/>
      <c r="AE1544" s="100"/>
      <c r="AF1544" s="101"/>
      <c r="AG1544" s="101"/>
      <c r="AH1544" s="101"/>
      <c r="AI1544" s="101"/>
      <c r="AJ1544" s="101"/>
      <c r="AK1544" s="101"/>
      <c r="AL1544" s="101"/>
      <c r="AM1544" s="101"/>
      <c r="AN1544" s="101"/>
      <c r="AO1544" s="101"/>
      <c r="AP1544" s="101"/>
      <c r="AQ1544" s="101"/>
      <c r="AR1544" s="100"/>
      <c r="AS1544" s="100"/>
      <c r="AT1544" s="100"/>
      <c r="AU1544" s="100"/>
      <c r="AV1544" s="100"/>
      <c r="AW1544" s="100"/>
      <c r="AX1544" s="100"/>
      <c r="AY1544" s="100"/>
      <c r="AZ1544" s="100"/>
      <c r="BA1544" s="100"/>
      <c r="BB1544" s="100"/>
      <c r="BC1544" s="100"/>
    </row>
    <row r="1545" spans="17:55" x14ac:dyDescent="0.35">
      <c r="Q1545" s="100"/>
      <c r="R1545" s="100"/>
      <c r="S1545" s="100"/>
      <c r="T1545" s="100"/>
      <c r="U1545" s="100"/>
      <c r="V1545" s="100"/>
      <c r="W1545" s="100"/>
      <c r="X1545" s="100"/>
      <c r="Y1545" s="100"/>
      <c r="Z1545" s="100"/>
      <c r="AA1545" s="100"/>
      <c r="AB1545" s="100"/>
      <c r="AC1545" s="100"/>
      <c r="AD1545" s="100"/>
      <c r="AE1545" s="100"/>
      <c r="AF1545" s="101"/>
      <c r="AG1545" s="101"/>
      <c r="AH1545" s="101"/>
      <c r="AI1545" s="101"/>
      <c r="AJ1545" s="101"/>
      <c r="AK1545" s="101"/>
      <c r="AL1545" s="101"/>
      <c r="AM1545" s="101"/>
      <c r="AN1545" s="101"/>
      <c r="AO1545" s="101"/>
      <c r="AP1545" s="101"/>
      <c r="AQ1545" s="101"/>
      <c r="AR1545" s="100"/>
      <c r="AS1545" s="100"/>
      <c r="AT1545" s="100"/>
      <c r="AU1545" s="100"/>
      <c r="AV1545" s="100"/>
      <c r="AW1545" s="100"/>
      <c r="AX1545" s="100"/>
      <c r="AY1545" s="100"/>
      <c r="AZ1545" s="100"/>
      <c r="BA1545" s="100"/>
      <c r="BB1545" s="100"/>
      <c r="BC1545" s="100"/>
    </row>
    <row r="1546" spans="17:55" x14ac:dyDescent="0.35">
      <c r="Q1546" s="100"/>
      <c r="R1546" s="100"/>
      <c r="S1546" s="100"/>
      <c r="T1546" s="100"/>
      <c r="U1546" s="100"/>
      <c r="V1546" s="100"/>
      <c r="W1546" s="100"/>
      <c r="X1546" s="100"/>
      <c r="Y1546" s="100"/>
      <c r="Z1546" s="100"/>
      <c r="AA1546" s="100"/>
      <c r="AB1546" s="100"/>
      <c r="AC1546" s="100"/>
      <c r="AD1546" s="100"/>
      <c r="AE1546" s="100"/>
      <c r="AF1546" s="101"/>
      <c r="AG1546" s="101"/>
      <c r="AH1546" s="101"/>
      <c r="AI1546" s="101"/>
      <c r="AJ1546" s="101"/>
      <c r="AK1546" s="101"/>
      <c r="AL1546" s="101"/>
      <c r="AM1546" s="101"/>
      <c r="AN1546" s="101"/>
      <c r="AO1546" s="101"/>
      <c r="AP1546" s="101"/>
      <c r="AQ1546" s="101"/>
      <c r="AR1546" s="100"/>
      <c r="AS1546" s="100"/>
      <c r="AT1546" s="100"/>
      <c r="AU1546" s="100"/>
      <c r="AV1546" s="100"/>
      <c r="AW1546" s="100"/>
      <c r="AX1546" s="100"/>
      <c r="AY1546" s="100"/>
      <c r="AZ1546" s="100"/>
      <c r="BA1546" s="100"/>
      <c r="BB1546" s="100"/>
      <c r="BC1546" s="100"/>
    </row>
    <row r="1547" spans="17:55" x14ac:dyDescent="0.35">
      <c r="Q1547" s="100"/>
      <c r="R1547" s="100"/>
      <c r="S1547" s="100"/>
      <c r="T1547" s="100"/>
      <c r="U1547" s="100"/>
      <c r="V1547" s="100"/>
      <c r="W1547" s="100"/>
      <c r="X1547" s="100"/>
      <c r="Y1547" s="100"/>
      <c r="Z1547" s="100"/>
      <c r="AA1547" s="100"/>
      <c r="AB1547" s="100"/>
      <c r="AC1547" s="100"/>
      <c r="AD1547" s="100"/>
      <c r="AE1547" s="100"/>
      <c r="AF1547" s="101"/>
      <c r="AG1547" s="101"/>
      <c r="AH1547" s="101"/>
      <c r="AI1547" s="101"/>
      <c r="AJ1547" s="101"/>
      <c r="AK1547" s="101"/>
      <c r="AL1547" s="101"/>
      <c r="AM1547" s="101"/>
      <c r="AN1547" s="101"/>
      <c r="AO1547" s="101"/>
      <c r="AP1547" s="101"/>
      <c r="AQ1547" s="101"/>
      <c r="AR1547" s="100"/>
      <c r="AS1547" s="100"/>
      <c r="AT1547" s="100"/>
      <c r="AU1547" s="100"/>
      <c r="AV1547" s="100"/>
      <c r="AW1547" s="100"/>
      <c r="AX1547" s="100"/>
      <c r="AY1547" s="100"/>
      <c r="AZ1547" s="100"/>
      <c r="BA1547" s="100"/>
      <c r="BB1547" s="100"/>
      <c r="BC1547" s="100"/>
    </row>
    <row r="1548" spans="17:55" x14ac:dyDescent="0.35">
      <c r="Q1548" s="100"/>
      <c r="R1548" s="100"/>
      <c r="S1548" s="100"/>
      <c r="T1548" s="100"/>
      <c r="U1548" s="100"/>
      <c r="V1548" s="100"/>
      <c r="W1548" s="100"/>
      <c r="X1548" s="100"/>
      <c r="Y1548" s="100"/>
      <c r="Z1548" s="100"/>
      <c r="AA1548" s="100"/>
      <c r="AB1548" s="100"/>
      <c r="AC1548" s="100"/>
      <c r="AD1548" s="100"/>
      <c r="AE1548" s="100"/>
      <c r="AF1548" s="101"/>
      <c r="AG1548" s="101"/>
      <c r="AH1548" s="101"/>
      <c r="AI1548" s="101"/>
      <c r="AJ1548" s="101"/>
      <c r="AK1548" s="101"/>
      <c r="AL1548" s="101"/>
      <c r="AM1548" s="101"/>
      <c r="AN1548" s="101"/>
      <c r="AO1548" s="101"/>
      <c r="AP1548" s="101"/>
      <c r="AQ1548" s="101"/>
      <c r="AR1548" s="100"/>
      <c r="AS1548" s="100"/>
      <c r="AT1548" s="100"/>
      <c r="AU1548" s="100"/>
      <c r="AV1548" s="100"/>
      <c r="AW1548" s="100"/>
      <c r="AX1548" s="100"/>
      <c r="AY1548" s="100"/>
      <c r="AZ1548" s="100"/>
      <c r="BA1548" s="100"/>
      <c r="BB1548" s="100"/>
      <c r="BC1548" s="100"/>
    </row>
    <row r="1549" spans="17:55" x14ac:dyDescent="0.35">
      <c r="Q1549" s="100"/>
      <c r="R1549" s="100"/>
      <c r="S1549" s="100"/>
      <c r="T1549" s="100"/>
      <c r="U1549" s="100"/>
      <c r="V1549" s="100"/>
      <c r="W1549" s="100"/>
      <c r="X1549" s="100"/>
      <c r="Y1549" s="100"/>
      <c r="Z1549" s="100"/>
      <c r="AA1549" s="100"/>
      <c r="AB1549" s="100"/>
      <c r="AC1549" s="100"/>
      <c r="AD1549" s="100"/>
      <c r="AE1549" s="100"/>
      <c r="AF1549" s="101"/>
      <c r="AG1549" s="101"/>
      <c r="AH1549" s="101"/>
      <c r="AI1549" s="101"/>
      <c r="AJ1549" s="101"/>
      <c r="AK1549" s="101"/>
      <c r="AL1549" s="101"/>
      <c r="AM1549" s="101"/>
      <c r="AN1549" s="101"/>
      <c r="AO1549" s="101"/>
      <c r="AP1549" s="101"/>
      <c r="AQ1549" s="101"/>
      <c r="AR1549" s="100"/>
      <c r="AS1549" s="100"/>
      <c r="AT1549" s="100"/>
      <c r="AU1549" s="100"/>
      <c r="AV1549" s="100"/>
      <c r="AW1549" s="100"/>
      <c r="AX1549" s="100"/>
      <c r="AY1549" s="100"/>
      <c r="AZ1549" s="100"/>
      <c r="BA1549" s="100"/>
      <c r="BB1549" s="100"/>
      <c r="BC1549" s="100"/>
    </row>
    <row r="1550" spans="17:55" x14ac:dyDescent="0.35">
      <c r="Q1550" s="100"/>
      <c r="R1550" s="100"/>
      <c r="S1550" s="100"/>
      <c r="T1550" s="100"/>
      <c r="U1550" s="100"/>
      <c r="V1550" s="100"/>
      <c r="W1550" s="100"/>
      <c r="X1550" s="100"/>
      <c r="Y1550" s="100"/>
      <c r="Z1550" s="100"/>
      <c r="AA1550" s="100"/>
      <c r="AB1550" s="100"/>
      <c r="AC1550" s="100"/>
      <c r="AD1550" s="100"/>
      <c r="AE1550" s="100"/>
      <c r="AF1550" s="101"/>
      <c r="AG1550" s="101"/>
      <c r="AH1550" s="101"/>
      <c r="AI1550" s="101"/>
      <c r="AJ1550" s="101"/>
      <c r="AK1550" s="101"/>
      <c r="AL1550" s="101"/>
      <c r="AM1550" s="101"/>
      <c r="AN1550" s="101"/>
      <c r="AO1550" s="101"/>
      <c r="AP1550" s="101"/>
      <c r="AQ1550" s="101"/>
      <c r="AR1550" s="100"/>
      <c r="AS1550" s="100"/>
      <c r="AT1550" s="100"/>
      <c r="AU1550" s="100"/>
      <c r="AV1550" s="100"/>
      <c r="AW1550" s="100"/>
      <c r="AX1550" s="100"/>
      <c r="AY1550" s="100"/>
      <c r="AZ1550" s="100"/>
      <c r="BA1550" s="100"/>
      <c r="BB1550" s="100"/>
      <c r="BC1550" s="100"/>
    </row>
    <row r="1551" spans="17:55" x14ac:dyDescent="0.35">
      <c r="Q1551" s="100"/>
      <c r="R1551" s="100"/>
      <c r="S1551" s="100"/>
      <c r="T1551" s="100"/>
      <c r="U1551" s="100"/>
      <c r="V1551" s="100"/>
      <c r="W1551" s="100"/>
      <c r="X1551" s="100"/>
      <c r="Y1551" s="100"/>
      <c r="Z1551" s="100"/>
      <c r="AA1551" s="100"/>
      <c r="AB1551" s="100"/>
      <c r="AC1551" s="100"/>
      <c r="AD1551" s="100"/>
      <c r="AE1551" s="100"/>
      <c r="AF1551" s="101"/>
      <c r="AG1551" s="101"/>
      <c r="AH1551" s="101"/>
      <c r="AI1551" s="101"/>
      <c r="AJ1551" s="101"/>
      <c r="AK1551" s="101"/>
      <c r="AL1551" s="101"/>
      <c r="AM1551" s="101"/>
      <c r="AN1551" s="101"/>
      <c r="AO1551" s="101"/>
      <c r="AP1551" s="101"/>
      <c r="AQ1551" s="101"/>
      <c r="AR1551" s="100"/>
      <c r="AS1551" s="100"/>
      <c r="AT1551" s="100"/>
      <c r="AU1551" s="100"/>
      <c r="AV1551" s="100"/>
      <c r="AW1551" s="100"/>
      <c r="AX1551" s="100"/>
      <c r="AY1551" s="100"/>
      <c r="AZ1551" s="100"/>
      <c r="BA1551" s="100"/>
      <c r="BB1551" s="100"/>
      <c r="BC1551" s="100"/>
    </row>
    <row r="1552" spans="17:55" x14ac:dyDescent="0.35">
      <c r="Q1552" s="100"/>
      <c r="R1552" s="100"/>
      <c r="S1552" s="100"/>
      <c r="T1552" s="100"/>
      <c r="U1552" s="100"/>
      <c r="V1552" s="100"/>
      <c r="W1552" s="100"/>
      <c r="X1552" s="100"/>
      <c r="Y1552" s="100"/>
      <c r="Z1552" s="100"/>
      <c r="AA1552" s="100"/>
      <c r="AB1552" s="100"/>
      <c r="AC1552" s="100"/>
      <c r="AD1552" s="100"/>
      <c r="AE1552" s="100"/>
      <c r="AF1552" s="101"/>
      <c r="AG1552" s="101"/>
      <c r="AH1552" s="101"/>
      <c r="AI1552" s="101"/>
      <c r="AJ1552" s="101"/>
      <c r="AK1552" s="101"/>
      <c r="AL1552" s="101"/>
      <c r="AM1552" s="101"/>
      <c r="AN1552" s="101"/>
      <c r="AO1552" s="101"/>
      <c r="AP1552" s="101"/>
      <c r="AQ1552" s="101"/>
      <c r="AR1552" s="100"/>
      <c r="AS1552" s="100"/>
      <c r="AT1552" s="100"/>
      <c r="AU1552" s="100"/>
      <c r="AV1552" s="100"/>
      <c r="AW1552" s="100"/>
      <c r="AX1552" s="100"/>
      <c r="AY1552" s="100"/>
      <c r="AZ1552" s="100"/>
      <c r="BA1552" s="100"/>
      <c r="BB1552" s="100"/>
      <c r="BC1552" s="100"/>
    </row>
    <row r="1553" spans="17:55" x14ac:dyDescent="0.35">
      <c r="Q1553" s="100"/>
      <c r="R1553" s="100"/>
      <c r="S1553" s="100"/>
      <c r="T1553" s="100"/>
      <c r="U1553" s="100"/>
      <c r="V1553" s="100"/>
      <c r="W1553" s="100"/>
      <c r="X1553" s="100"/>
      <c r="Y1553" s="100"/>
      <c r="Z1553" s="100"/>
      <c r="AA1553" s="100"/>
      <c r="AB1553" s="100"/>
      <c r="AC1553" s="100"/>
      <c r="AD1553" s="100"/>
      <c r="AE1553" s="100"/>
      <c r="AF1553" s="101"/>
      <c r="AG1553" s="101"/>
      <c r="AH1553" s="101"/>
      <c r="AI1553" s="101"/>
      <c r="AJ1553" s="101"/>
      <c r="AK1553" s="101"/>
      <c r="AL1553" s="101"/>
      <c r="AM1553" s="101"/>
      <c r="AN1553" s="101"/>
      <c r="AO1553" s="101"/>
      <c r="AP1553" s="101"/>
      <c r="AQ1553" s="101"/>
      <c r="AR1553" s="100"/>
      <c r="AS1553" s="100"/>
      <c r="AT1553" s="100"/>
      <c r="AU1553" s="100"/>
      <c r="AV1553" s="100"/>
      <c r="AW1553" s="100"/>
      <c r="AX1553" s="100"/>
      <c r="AY1553" s="100"/>
      <c r="AZ1553" s="100"/>
      <c r="BA1553" s="100"/>
      <c r="BB1553" s="100"/>
      <c r="BC1553" s="100"/>
    </row>
    <row r="1554" spans="17:55" x14ac:dyDescent="0.35">
      <c r="Q1554" s="100"/>
      <c r="R1554" s="100"/>
      <c r="S1554" s="100"/>
      <c r="T1554" s="100"/>
      <c r="U1554" s="100"/>
      <c r="V1554" s="100"/>
      <c r="W1554" s="100"/>
      <c r="X1554" s="100"/>
      <c r="Y1554" s="100"/>
      <c r="Z1554" s="100"/>
      <c r="AA1554" s="100"/>
      <c r="AB1554" s="100"/>
      <c r="AC1554" s="100"/>
      <c r="AD1554" s="100"/>
      <c r="AE1554" s="100"/>
      <c r="AF1554" s="101"/>
      <c r="AG1554" s="101"/>
      <c r="AH1554" s="101"/>
      <c r="AI1554" s="101"/>
      <c r="AJ1554" s="101"/>
      <c r="AK1554" s="101"/>
      <c r="AL1554" s="101"/>
      <c r="AM1554" s="101"/>
      <c r="AN1554" s="101"/>
      <c r="AO1554" s="101"/>
      <c r="AP1554" s="101"/>
      <c r="AQ1554" s="101"/>
      <c r="AR1554" s="100"/>
      <c r="AS1554" s="100"/>
      <c r="AT1554" s="100"/>
      <c r="AU1554" s="100"/>
      <c r="AV1554" s="100"/>
      <c r="AW1554" s="100"/>
      <c r="AX1554" s="100"/>
      <c r="AY1554" s="100"/>
      <c r="AZ1554" s="100"/>
      <c r="BA1554" s="100"/>
      <c r="BB1554" s="100"/>
      <c r="BC1554" s="100"/>
    </row>
    <row r="1555" spans="17:55" x14ac:dyDescent="0.35">
      <c r="Q1555" s="100"/>
      <c r="R1555" s="100"/>
      <c r="S1555" s="100"/>
      <c r="T1555" s="100"/>
      <c r="U1555" s="100"/>
      <c r="V1555" s="100"/>
      <c r="W1555" s="100"/>
      <c r="X1555" s="100"/>
      <c r="Y1555" s="100"/>
      <c r="Z1555" s="100"/>
      <c r="AA1555" s="100"/>
      <c r="AB1555" s="100"/>
      <c r="AC1555" s="100"/>
      <c r="AD1555" s="100"/>
      <c r="AE1555" s="100"/>
      <c r="AF1555" s="101"/>
      <c r="AG1555" s="101"/>
      <c r="AH1555" s="101"/>
      <c r="AI1555" s="101"/>
      <c r="AJ1555" s="101"/>
      <c r="AK1555" s="101"/>
      <c r="AL1555" s="101"/>
      <c r="AM1555" s="101"/>
      <c r="AN1555" s="101"/>
      <c r="AO1555" s="101"/>
      <c r="AP1555" s="101"/>
      <c r="AQ1555" s="101"/>
      <c r="AR1555" s="100"/>
      <c r="AS1555" s="100"/>
      <c r="AT1555" s="100"/>
      <c r="AU1555" s="100"/>
      <c r="AV1555" s="100"/>
      <c r="AW1555" s="100"/>
      <c r="AX1555" s="100"/>
      <c r="AY1555" s="100"/>
      <c r="AZ1555" s="100"/>
      <c r="BA1555" s="100"/>
      <c r="BB1555" s="100"/>
      <c r="BC1555" s="100"/>
    </row>
    <row r="1556" spans="17:55" x14ac:dyDescent="0.35">
      <c r="Q1556" s="100"/>
      <c r="R1556" s="100"/>
      <c r="S1556" s="100"/>
      <c r="T1556" s="100"/>
      <c r="U1556" s="100"/>
      <c r="V1556" s="100"/>
      <c r="W1556" s="100"/>
      <c r="X1556" s="100"/>
      <c r="Y1556" s="100"/>
      <c r="Z1556" s="100"/>
      <c r="AA1556" s="100"/>
      <c r="AB1556" s="100"/>
      <c r="AC1556" s="100"/>
      <c r="AD1556" s="100"/>
      <c r="AE1556" s="100"/>
      <c r="AF1556" s="101"/>
      <c r="AG1556" s="101"/>
      <c r="AH1556" s="101"/>
      <c r="AI1556" s="101"/>
      <c r="AJ1556" s="101"/>
      <c r="AK1556" s="101"/>
      <c r="AL1556" s="101"/>
      <c r="AM1556" s="101"/>
      <c r="AN1556" s="101"/>
      <c r="AO1556" s="101"/>
      <c r="AP1556" s="101"/>
      <c r="AQ1556" s="101"/>
      <c r="AR1556" s="100"/>
      <c r="AS1556" s="100"/>
      <c r="AT1556" s="100"/>
      <c r="AU1556" s="100"/>
      <c r="AV1556" s="100"/>
      <c r="AW1556" s="100"/>
      <c r="AX1556" s="100"/>
      <c r="AY1556" s="100"/>
      <c r="AZ1556" s="100"/>
      <c r="BA1556" s="100"/>
      <c r="BB1556" s="100"/>
      <c r="BC1556" s="100"/>
    </row>
    <row r="1557" spans="17:55" x14ac:dyDescent="0.35">
      <c r="Q1557" s="100"/>
      <c r="R1557" s="100"/>
      <c r="S1557" s="100"/>
      <c r="T1557" s="100"/>
      <c r="U1557" s="100"/>
      <c r="V1557" s="100"/>
      <c r="W1557" s="100"/>
      <c r="X1557" s="100"/>
      <c r="Y1557" s="100"/>
      <c r="Z1557" s="100"/>
      <c r="AA1557" s="100"/>
      <c r="AB1557" s="100"/>
      <c r="AC1557" s="100"/>
      <c r="AD1557" s="100"/>
      <c r="AE1557" s="100"/>
      <c r="AF1557" s="101"/>
      <c r="AG1557" s="101"/>
      <c r="AH1557" s="101"/>
      <c r="AI1557" s="101"/>
      <c r="AJ1557" s="101"/>
      <c r="AK1557" s="101"/>
      <c r="AL1557" s="101"/>
      <c r="AM1557" s="101"/>
      <c r="AN1557" s="101"/>
      <c r="AO1557" s="101"/>
      <c r="AP1557" s="101"/>
      <c r="AQ1557" s="101"/>
      <c r="AR1557" s="100"/>
      <c r="AS1557" s="100"/>
      <c r="AT1557" s="100"/>
      <c r="AU1557" s="100"/>
      <c r="AV1557" s="100"/>
      <c r="AW1557" s="100"/>
      <c r="AX1557" s="100"/>
      <c r="AY1557" s="100"/>
      <c r="AZ1557" s="100"/>
      <c r="BA1557" s="100"/>
      <c r="BB1557" s="100"/>
      <c r="BC1557" s="100"/>
    </row>
    <row r="1558" spans="17:55" x14ac:dyDescent="0.35">
      <c r="Q1558" s="100"/>
      <c r="R1558" s="100"/>
      <c r="S1558" s="100"/>
      <c r="T1558" s="100"/>
      <c r="U1558" s="100"/>
      <c r="V1558" s="100"/>
      <c r="W1558" s="100"/>
      <c r="X1558" s="100"/>
      <c r="Y1558" s="100"/>
      <c r="Z1558" s="100"/>
      <c r="AA1558" s="100"/>
      <c r="AB1558" s="100"/>
      <c r="AC1558" s="100"/>
      <c r="AD1558" s="100"/>
      <c r="AE1558" s="100"/>
      <c r="AF1558" s="101"/>
      <c r="AG1558" s="101"/>
      <c r="AH1558" s="101"/>
      <c r="AI1558" s="101"/>
      <c r="AJ1558" s="101"/>
      <c r="AK1558" s="101"/>
      <c r="AL1558" s="101"/>
      <c r="AM1558" s="101"/>
      <c r="AN1558" s="101"/>
      <c r="AO1558" s="101"/>
      <c r="AP1558" s="101"/>
      <c r="AQ1558" s="101"/>
      <c r="AR1558" s="100"/>
      <c r="AS1558" s="100"/>
      <c r="AT1558" s="100"/>
      <c r="AU1558" s="100"/>
      <c r="AV1558" s="100"/>
      <c r="AW1558" s="100"/>
      <c r="AX1558" s="100"/>
      <c r="AY1558" s="100"/>
      <c r="AZ1558" s="100"/>
      <c r="BA1558" s="100"/>
      <c r="BB1558" s="100"/>
      <c r="BC1558" s="100"/>
    </row>
    <row r="1559" spans="17:55" x14ac:dyDescent="0.35">
      <c r="Q1559" s="100"/>
      <c r="R1559" s="100"/>
      <c r="S1559" s="100"/>
      <c r="T1559" s="100"/>
      <c r="U1559" s="100"/>
      <c r="V1559" s="100"/>
      <c r="W1559" s="100"/>
      <c r="X1559" s="100"/>
      <c r="Y1559" s="100"/>
      <c r="Z1559" s="100"/>
      <c r="AA1559" s="100"/>
      <c r="AB1559" s="100"/>
      <c r="AC1559" s="100"/>
      <c r="AD1559" s="100"/>
      <c r="AE1559" s="100"/>
      <c r="AF1559" s="101"/>
      <c r="AG1559" s="101"/>
      <c r="AH1559" s="101"/>
      <c r="AI1559" s="101"/>
      <c r="AJ1559" s="101"/>
      <c r="AK1559" s="101"/>
      <c r="AL1559" s="101"/>
      <c r="AM1559" s="101"/>
      <c r="AN1559" s="101"/>
      <c r="AO1559" s="101"/>
      <c r="AP1559" s="101"/>
      <c r="AQ1559" s="101"/>
      <c r="AR1559" s="100"/>
      <c r="AS1559" s="100"/>
      <c r="AT1559" s="100"/>
      <c r="AU1559" s="100"/>
      <c r="AV1559" s="100"/>
      <c r="AW1559" s="100"/>
      <c r="AX1559" s="100"/>
      <c r="AY1559" s="100"/>
      <c r="AZ1559" s="100"/>
      <c r="BA1559" s="100"/>
      <c r="BB1559" s="100"/>
      <c r="BC1559" s="100"/>
    </row>
    <row r="1560" spans="17:55" x14ac:dyDescent="0.35">
      <c r="Q1560" s="100"/>
      <c r="R1560" s="100"/>
      <c r="S1560" s="100"/>
      <c r="T1560" s="100"/>
      <c r="U1560" s="100"/>
      <c r="V1560" s="100"/>
      <c r="W1560" s="100"/>
      <c r="X1560" s="100"/>
      <c r="Y1560" s="100"/>
      <c r="Z1560" s="100"/>
      <c r="AA1560" s="100"/>
      <c r="AB1560" s="100"/>
      <c r="AC1560" s="100"/>
      <c r="AD1560" s="100"/>
      <c r="AE1560" s="100"/>
      <c r="AF1560" s="101"/>
      <c r="AG1560" s="101"/>
      <c r="AH1560" s="101"/>
      <c r="AI1560" s="101"/>
      <c r="AJ1560" s="101"/>
      <c r="AK1560" s="101"/>
      <c r="AL1560" s="101"/>
      <c r="AM1560" s="101"/>
      <c r="AN1560" s="101"/>
      <c r="AO1560" s="101"/>
      <c r="AP1560" s="101"/>
      <c r="AQ1560" s="101"/>
      <c r="AR1560" s="100"/>
      <c r="AS1560" s="100"/>
      <c r="AT1560" s="100"/>
      <c r="AU1560" s="100"/>
      <c r="AV1560" s="100"/>
      <c r="AW1560" s="100"/>
      <c r="AX1560" s="100"/>
      <c r="AY1560" s="100"/>
      <c r="AZ1560" s="100"/>
      <c r="BA1560" s="100"/>
      <c r="BB1560" s="100"/>
      <c r="BC1560" s="100"/>
    </row>
    <row r="1561" spans="17:55" x14ac:dyDescent="0.35">
      <c r="Q1561" s="100"/>
      <c r="R1561" s="100"/>
      <c r="S1561" s="100"/>
      <c r="T1561" s="100"/>
      <c r="U1561" s="100"/>
      <c r="V1561" s="100"/>
      <c r="W1561" s="100"/>
      <c r="X1561" s="100"/>
      <c r="Y1561" s="100"/>
      <c r="Z1561" s="100"/>
      <c r="AA1561" s="100"/>
      <c r="AB1561" s="100"/>
      <c r="AC1561" s="100"/>
      <c r="AD1561" s="100"/>
      <c r="AE1561" s="100"/>
      <c r="AF1561" s="101"/>
      <c r="AG1561" s="101"/>
      <c r="AH1561" s="101"/>
      <c r="AI1561" s="101"/>
      <c r="AJ1561" s="101"/>
      <c r="AK1561" s="101"/>
      <c r="AL1561" s="101"/>
      <c r="AM1561" s="101"/>
      <c r="AN1561" s="101"/>
      <c r="AO1561" s="101"/>
      <c r="AP1561" s="101"/>
      <c r="AQ1561" s="101"/>
      <c r="AR1561" s="100"/>
      <c r="AS1561" s="100"/>
      <c r="AT1561" s="100"/>
      <c r="AU1561" s="100"/>
      <c r="AV1561" s="100"/>
      <c r="AW1561" s="100"/>
      <c r="AX1561" s="100"/>
      <c r="AY1561" s="100"/>
      <c r="AZ1561" s="100"/>
      <c r="BA1561" s="100"/>
      <c r="BB1561" s="100"/>
      <c r="BC1561" s="100"/>
    </row>
    <row r="1562" spans="17:55" x14ac:dyDescent="0.35">
      <c r="Q1562" s="100"/>
      <c r="R1562" s="100"/>
      <c r="S1562" s="100"/>
      <c r="T1562" s="100"/>
      <c r="U1562" s="100"/>
      <c r="V1562" s="100"/>
      <c r="W1562" s="100"/>
      <c r="X1562" s="100"/>
      <c r="Y1562" s="100"/>
      <c r="Z1562" s="100"/>
      <c r="AA1562" s="100"/>
      <c r="AB1562" s="100"/>
      <c r="AC1562" s="100"/>
      <c r="AD1562" s="100"/>
      <c r="AE1562" s="100"/>
      <c r="AF1562" s="101"/>
      <c r="AG1562" s="101"/>
      <c r="AH1562" s="101"/>
      <c r="AI1562" s="101"/>
      <c r="AJ1562" s="101"/>
      <c r="AK1562" s="101"/>
      <c r="AL1562" s="101"/>
      <c r="AM1562" s="101"/>
      <c r="AN1562" s="101"/>
      <c r="AO1562" s="101"/>
      <c r="AP1562" s="101"/>
      <c r="AQ1562" s="101"/>
      <c r="AR1562" s="100"/>
      <c r="AS1562" s="100"/>
      <c r="AT1562" s="100"/>
      <c r="AU1562" s="100"/>
      <c r="AV1562" s="100"/>
      <c r="AW1562" s="100"/>
      <c r="AX1562" s="100"/>
      <c r="AY1562" s="100"/>
      <c r="AZ1562" s="100"/>
      <c r="BA1562" s="100"/>
      <c r="BB1562" s="100"/>
      <c r="BC1562" s="100"/>
    </row>
    <row r="1563" spans="17:55" x14ac:dyDescent="0.35">
      <c r="Q1563" s="100"/>
      <c r="R1563" s="100"/>
      <c r="S1563" s="100"/>
      <c r="T1563" s="100"/>
      <c r="U1563" s="100"/>
      <c r="V1563" s="100"/>
      <c r="W1563" s="100"/>
      <c r="X1563" s="100"/>
      <c r="Y1563" s="100"/>
      <c r="Z1563" s="100"/>
      <c r="AA1563" s="100"/>
      <c r="AB1563" s="100"/>
      <c r="AC1563" s="100"/>
      <c r="AD1563" s="100"/>
      <c r="AE1563" s="100"/>
      <c r="AF1563" s="101"/>
      <c r="AG1563" s="101"/>
      <c r="AH1563" s="101"/>
      <c r="AI1563" s="101"/>
      <c r="AJ1563" s="101"/>
      <c r="AK1563" s="101"/>
      <c r="AL1563" s="101"/>
      <c r="AM1563" s="101"/>
      <c r="AN1563" s="101"/>
      <c r="AO1563" s="101"/>
      <c r="AP1563" s="101"/>
      <c r="AQ1563" s="101"/>
      <c r="AR1563" s="100"/>
      <c r="AS1563" s="100"/>
      <c r="AT1563" s="100"/>
      <c r="AU1563" s="100"/>
      <c r="AV1563" s="100"/>
      <c r="AW1563" s="100"/>
      <c r="AX1563" s="100"/>
      <c r="AY1563" s="100"/>
      <c r="AZ1563" s="100"/>
      <c r="BA1563" s="100"/>
      <c r="BB1563" s="100"/>
      <c r="BC1563" s="100"/>
    </row>
    <row r="1564" spans="17:55" x14ac:dyDescent="0.35">
      <c r="Q1564" s="100"/>
      <c r="R1564" s="100"/>
      <c r="S1564" s="100"/>
      <c r="T1564" s="100"/>
      <c r="U1564" s="100"/>
      <c r="V1564" s="100"/>
      <c r="W1564" s="100"/>
      <c r="X1564" s="100"/>
      <c r="Y1564" s="100"/>
      <c r="Z1564" s="100"/>
      <c r="AA1564" s="100"/>
      <c r="AB1564" s="100"/>
      <c r="AC1564" s="100"/>
      <c r="AD1564" s="100"/>
      <c r="AE1564" s="100"/>
      <c r="AF1564" s="101"/>
      <c r="AG1564" s="101"/>
      <c r="AH1564" s="101"/>
      <c r="AI1564" s="101"/>
      <c r="AJ1564" s="101"/>
      <c r="AK1564" s="101"/>
      <c r="AL1564" s="101"/>
      <c r="AM1564" s="101"/>
      <c r="AN1564" s="101"/>
      <c r="AO1564" s="101"/>
      <c r="AP1564" s="101"/>
      <c r="AQ1564" s="101"/>
      <c r="AR1564" s="100"/>
      <c r="AS1564" s="100"/>
      <c r="AT1564" s="100"/>
      <c r="AU1564" s="100"/>
      <c r="AV1564" s="100"/>
      <c r="AW1564" s="100"/>
      <c r="AX1564" s="100"/>
      <c r="AY1564" s="100"/>
      <c r="AZ1564" s="100"/>
      <c r="BA1564" s="100"/>
      <c r="BB1564" s="100"/>
      <c r="BC1564" s="100"/>
    </row>
    <row r="1565" spans="17:55" x14ac:dyDescent="0.35">
      <c r="Q1565" s="100"/>
      <c r="R1565" s="100"/>
      <c r="S1565" s="100"/>
      <c r="T1565" s="100"/>
      <c r="U1565" s="100"/>
      <c r="V1565" s="100"/>
      <c r="W1565" s="100"/>
      <c r="X1565" s="100"/>
      <c r="Y1565" s="100"/>
      <c r="Z1565" s="100"/>
      <c r="AA1565" s="100"/>
      <c r="AB1565" s="100"/>
      <c r="AC1565" s="100"/>
      <c r="AD1565" s="100"/>
      <c r="AE1565" s="100"/>
      <c r="AF1565" s="101"/>
      <c r="AG1565" s="101"/>
      <c r="AH1565" s="101"/>
      <c r="AI1565" s="101"/>
      <c r="AJ1565" s="101"/>
      <c r="AK1565" s="101"/>
      <c r="AL1565" s="101"/>
      <c r="AM1565" s="101"/>
      <c r="AN1565" s="101"/>
      <c r="AO1565" s="101"/>
      <c r="AP1565" s="101"/>
      <c r="AQ1565" s="101"/>
      <c r="AR1565" s="100"/>
      <c r="AS1565" s="100"/>
      <c r="AT1565" s="100"/>
      <c r="AU1565" s="100"/>
      <c r="AV1565" s="100"/>
      <c r="AW1565" s="100"/>
      <c r="AX1565" s="100"/>
      <c r="AY1565" s="100"/>
      <c r="AZ1565" s="100"/>
      <c r="BA1565" s="100"/>
      <c r="BB1565" s="100"/>
      <c r="BC1565" s="100"/>
    </row>
    <row r="1566" spans="17:55" x14ac:dyDescent="0.35">
      <c r="Q1566" s="100"/>
      <c r="R1566" s="100"/>
      <c r="S1566" s="100"/>
      <c r="T1566" s="100"/>
      <c r="U1566" s="100"/>
      <c r="V1566" s="100"/>
      <c r="W1566" s="100"/>
      <c r="X1566" s="100"/>
      <c r="Y1566" s="100"/>
      <c r="Z1566" s="100"/>
      <c r="AA1566" s="100"/>
      <c r="AB1566" s="100"/>
      <c r="AC1566" s="100"/>
      <c r="AD1566" s="100"/>
      <c r="AE1566" s="100"/>
      <c r="AF1566" s="101"/>
      <c r="AG1566" s="101"/>
      <c r="AH1566" s="101"/>
      <c r="AI1566" s="101"/>
      <c r="AJ1566" s="101"/>
      <c r="AK1566" s="101"/>
      <c r="AL1566" s="101"/>
      <c r="AM1566" s="101"/>
      <c r="AN1566" s="101"/>
      <c r="AO1566" s="101"/>
      <c r="AP1566" s="101"/>
      <c r="AQ1566" s="101"/>
      <c r="AR1566" s="100"/>
      <c r="AS1566" s="100"/>
      <c r="AT1566" s="100"/>
      <c r="AU1566" s="100"/>
      <c r="AV1566" s="100"/>
      <c r="AW1566" s="100"/>
      <c r="AX1566" s="100"/>
      <c r="AY1566" s="100"/>
      <c r="AZ1566" s="100"/>
      <c r="BA1566" s="100"/>
      <c r="BB1566" s="100"/>
      <c r="BC1566" s="100"/>
    </row>
    <row r="1567" spans="17:55" x14ac:dyDescent="0.35">
      <c r="Q1567" s="100"/>
      <c r="R1567" s="100"/>
      <c r="S1567" s="100"/>
      <c r="T1567" s="100"/>
      <c r="U1567" s="100"/>
      <c r="V1567" s="100"/>
      <c r="W1567" s="100"/>
      <c r="X1567" s="100"/>
      <c r="Y1567" s="100"/>
      <c r="Z1567" s="100"/>
      <c r="AA1567" s="100"/>
      <c r="AB1567" s="100"/>
      <c r="AC1567" s="100"/>
      <c r="AD1567" s="100"/>
      <c r="AE1567" s="100"/>
      <c r="AF1567" s="101"/>
      <c r="AG1567" s="101"/>
      <c r="AH1567" s="101"/>
      <c r="AI1567" s="101"/>
      <c r="AJ1567" s="101"/>
      <c r="AK1567" s="101"/>
      <c r="AL1567" s="101"/>
      <c r="AM1567" s="101"/>
      <c r="AN1567" s="101"/>
      <c r="AO1567" s="101"/>
      <c r="AP1567" s="101"/>
      <c r="AQ1567" s="101"/>
      <c r="AR1567" s="100"/>
      <c r="AS1567" s="100"/>
      <c r="AT1567" s="100"/>
      <c r="AU1567" s="100"/>
      <c r="AV1567" s="100"/>
      <c r="AW1567" s="100"/>
      <c r="AX1567" s="100"/>
      <c r="AY1567" s="100"/>
      <c r="AZ1567" s="100"/>
      <c r="BA1567" s="100"/>
      <c r="BB1567" s="100"/>
      <c r="BC1567" s="100"/>
    </row>
    <row r="1568" spans="17:55" x14ac:dyDescent="0.35">
      <c r="Q1568" s="100"/>
      <c r="R1568" s="100"/>
      <c r="S1568" s="100"/>
      <c r="T1568" s="100"/>
      <c r="U1568" s="100"/>
      <c r="V1568" s="100"/>
      <c r="W1568" s="100"/>
      <c r="X1568" s="100"/>
      <c r="Y1568" s="100"/>
      <c r="Z1568" s="100"/>
      <c r="AA1568" s="100"/>
      <c r="AB1568" s="100"/>
      <c r="AC1568" s="100"/>
      <c r="AD1568" s="100"/>
      <c r="AE1568" s="100"/>
      <c r="AF1568" s="101"/>
      <c r="AG1568" s="101"/>
      <c r="AH1568" s="101"/>
      <c r="AI1568" s="101"/>
      <c r="AJ1568" s="101"/>
      <c r="AK1568" s="101"/>
      <c r="AL1568" s="101"/>
      <c r="AM1568" s="101"/>
      <c r="AN1568" s="101"/>
      <c r="AO1568" s="101"/>
      <c r="AP1568" s="101"/>
      <c r="AQ1568" s="101"/>
      <c r="AR1568" s="100"/>
      <c r="AS1568" s="100"/>
      <c r="AT1568" s="100"/>
      <c r="AU1568" s="100"/>
      <c r="AV1568" s="100"/>
      <c r="AW1568" s="100"/>
      <c r="AX1568" s="100"/>
      <c r="AY1568" s="100"/>
      <c r="AZ1568" s="100"/>
      <c r="BA1568" s="100"/>
      <c r="BB1568" s="100"/>
      <c r="BC1568" s="100"/>
    </row>
    <row r="1569" spans="17:55" x14ac:dyDescent="0.35">
      <c r="Q1569" s="100"/>
      <c r="R1569" s="100"/>
      <c r="S1569" s="100"/>
      <c r="T1569" s="100"/>
      <c r="U1569" s="100"/>
      <c r="V1569" s="100"/>
      <c r="W1569" s="100"/>
      <c r="X1569" s="100"/>
      <c r="Y1569" s="100"/>
      <c r="Z1569" s="100"/>
      <c r="AA1569" s="100"/>
      <c r="AB1569" s="100"/>
      <c r="AC1569" s="100"/>
      <c r="AD1569" s="100"/>
      <c r="AE1569" s="100"/>
      <c r="AF1569" s="101"/>
      <c r="AG1569" s="101"/>
      <c r="AH1569" s="101"/>
      <c r="AI1569" s="101"/>
      <c r="AJ1569" s="101"/>
      <c r="AK1569" s="101"/>
      <c r="AL1569" s="101"/>
      <c r="AM1569" s="101"/>
      <c r="AN1569" s="101"/>
      <c r="AO1569" s="101"/>
      <c r="AP1569" s="101"/>
      <c r="AQ1569" s="101"/>
      <c r="AR1569" s="100"/>
      <c r="AS1569" s="100"/>
      <c r="AT1569" s="100"/>
      <c r="AU1569" s="100"/>
      <c r="AV1569" s="100"/>
      <c r="AW1569" s="100"/>
      <c r="AX1569" s="100"/>
      <c r="AY1569" s="100"/>
      <c r="AZ1569" s="100"/>
      <c r="BA1569" s="100"/>
      <c r="BB1569" s="100"/>
      <c r="BC1569" s="100"/>
    </row>
    <row r="1570" spans="17:55" x14ac:dyDescent="0.35">
      <c r="Q1570" s="100"/>
      <c r="R1570" s="100"/>
      <c r="S1570" s="100"/>
      <c r="T1570" s="100"/>
      <c r="U1570" s="100"/>
      <c r="V1570" s="100"/>
      <c r="W1570" s="100"/>
      <c r="X1570" s="100"/>
      <c r="Y1570" s="100"/>
      <c r="Z1570" s="100"/>
      <c r="AA1570" s="100"/>
      <c r="AB1570" s="100"/>
      <c r="AC1570" s="100"/>
      <c r="AD1570" s="100"/>
      <c r="AE1570" s="100"/>
      <c r="AF1570" s="101"/>
      <c r="AG1570" s="101"/>
      <c r="AH1570" s="101"/>
      <c r="AI1570" s="101"/>
      <c r="AJ1570" s="101"/>
      <c r="AK1570" s="101"/>
      <c r="AL1570" s="101"/>
      <c r="AM1570" s="101"/>
      <c r="AN1570" s="101"/>
      <c r="AO1570" s="101"/>
      <c r="AP1570" s="101"/>
      <c r="AQ1570" s="101"/>
      <c r="AR1570" s="100"/>
      <c r="AS1570" s="100"/>
      <c r="AT1570" s="100"/>
      <c r="AU1570" s="100"/>
      <c r="AV1570" s="100"/>
      <c r="AW1570" s="100"/>
      <c r="AX1570" s="100"/>
      <c r="AY1570" s="100"/>
      <c r="AZ1570" s="100"/>
      <c r="BA1570" s="100"/>
      <c r="BB1570" s="100"/>
      <c r="BC1570" s="100"/>
    </row>
    <row r="1571" spans="17:55" x14ac:dyDescent="0.35">
      <c r="Q1571" s="100"/>
      <c r="R1571" s="100"/>
      <c r="S1571" s="100"/>
      <c r="T1571" s="100"/>
      <c r="U1571" s="100"/>
      <c r="V1571" s="100"/>
      <c r="W1571" s="100"/>
      <c r="X1571" s="100"/>
      <c r="Y1571" s="100"/>
      <c r="Z1571" s="100"/>
      <c r="AA1571" s="100"/>
      <c r="AB1571" s="100"/>
      <c r="AC1571" s="100"/>
      <c r="AD1571" s="100"/>
      <c r="AE1571" s="100"/>
      <c r="AF1571" s="101"/>
      <c r="AG1571" s="101"/>
      <c r="AH1571" s="101"/>
      <c r="AI1571" s="101"/>
      <c r="AJ1571" s="101"/>
      <c r="AK1571" s="101"/>
      <c r="AL1571" s="101"/>
      <c r="AM1571" s="101"/>
      <c r="AN1571" s="101"/>
      <c r="AO1571" s="101"/>
      <c r="AP1571" s="101"/>
      <c r="AQ1571" s="101"/>
      <c r="AR1571" s="100"/>
      <c r="AS1571" s="100"/>
      <c r="AT1571" s="100"/>
      <c r="AU1571" s="100"/>
      <c r="AV1571" s="100"/>
      <c r="AW1571" s="100"/>
      <c r="AX1571" s="100"/>
      <c r="AY1571" s="100"/>
      <c r="AZ1571" s="100"/>
      <c r="BA1571" s="100"/>
      <c r="BB1571" s="100"/>
      <c r="BC1571" s="100"/>
    </row>
    <row r="1572" spans="17:55" x14ac:dyDescent="0.35">
      <c r="Q1572" s="100"/>
      <c r="R1572" s="100"/>
      <c r="S1572" s="100"/>
      <c r="T1572" s="100"/>
      <c r="U1572" s="100"/>
      <c r="V1572" s="100"/>
      <c r="W1572" s="100"/>
      <c r="X1572" s="100"/>
      <c r="Y1572" s="100"/>
      <c r="Z1572" s="100"/>
      <c r="AA1572" s="100"/>
      <c r="AB1572" s="100"/>
      <c r="AC1572" s="100"/>
      <c r="AD1572" s="100"/>
      <c r="AE1572" s="100"/>
      <c r="AF1572" s="101"/>
      <c r="AG1572" s="101"/>
      <c r="AH1572" s="101"/>
      <c r="AI1572" s="101"/>
      <c r="AJ1572" s="101"/>
      <c r="AK1572" s="101"/>
      <c r="AL1572" s="101"/>
      <c r="AM1572" s="101"/>
      <c r="AN1572" s="101"/>
      <c r="AO1572" s="101"/>
      <c r="AP1572" s="101"/>
      <c r="AQ1572" s="101"/>
      <c r="AR1572" s="100"/>
      <c r="AS1572" s="100"/>
      <c r="AT1572" s="100"/>
      <c r="AU1572" s="100"/>
      <c r="AV1572" s="100"/>
      <c r="AW1572" s="100"/>
      <c r="AX1572" s="100"/>
      <c r="AY1572" s="100"/>
      <c r="AZ1572" s="100"/>
      <c r="BA1572" s="100"/>
      <c r="BB1572" s="100"/>
      <c r="BC1572" s="100"/>
    </row>
    <row r="1573" spans="17:55" x14ac:dyDescent="0.35">
      <c r="Q1573" s="100"/>
      <c r="R1573" s="100"/>
      <c r="S1573" s="100"/>
      <c r="T1573" s="100"/>
      <c r="U1573" s="100"/>
      <c r="V1573" s="100"/>
      <c r="W1573" s="100"/>
      <c r="X1573" s="100"/>
      <c r="Y1573" s="100"/>
      <c r="Z1573" s="100"/>
      <c r="AA1573" s="100"/>
      <c r="AB1573" s="100"/>
      <c r="AC1573" s="100"/>
      <c r="AD1573" s="100"/>
      <c r="AE1573" s="100"/>
      <c r="AF1573" s="101"/>
      <c r="AG1573" s="101"/>
      <c r="AH1573" s="101"/>
      <c r="AI1573" s="101"/>
      <c r="AJ1573" s="101"/>
      <c r="AK1573" s="101"/>
      <c r="AL1573" s="101"/>
      <c r="AM1573" s="101"/>
      <c r="AN1573" s="101"/>
      <c r="AO1573" s="101"/>
      <c r="AP1573" s="101"/>
      <c r="AQ1573" s="101"/>
      <c r="AR1573" s="100"/>
      <c r="AS1573" s="100"/>
      <c r="AT1573" s="100"/>
      <c r="AU1573" s="100"/>
      <c r="AV1573" s="100"/>
      <c r="AW1573" s="100"/>
      <c r="AX1573" s="100"/>
      <c r="AY1573" s="100"/>
      <c r="AZ1573" s="100"/>
      <c r="BA1573" s="100"/>
      <c r="BB1573" s="100"/>
      <c r="BC1573" s="100"/>
    </row>
    <row r="1574" spans="17:55" x14ac:dyDescent="0.35">
      <c r="Q1574" s="100"/>
      <c r="R1574" s="100"/>
      <c r="S1574" s="100"/>
      <c r="T1574" s="100"/>
      <c r="U1574" s="100"/>
      <c r="V1574" s="100"/>
      <c r="W1574" s="100"/>
      <c r="X1574" s="100"/>
      <c r="Y1574" s="100"/>
      <c r="Z1574" s="100"/>
      <c r="AA1574" s="100"/>
      <c r="AB1574" s="100"/>
      <c r="AC1574" s="100"/>
      <c r="AD1574" s="100"/>
      <c r="AE1574" s="100"/>
      <c r="AF1574" s="101"/>
      <c r="AG1574" s="101"/>
      <c r="AH1574" s="101"/>
      <c r="AI1574" s="101"/>
      <c r="AJ1574" s="101"/>
      <c r="AK1574" s="101"/>
      <c r="AL1574" s="101"/>
      <c r="AM1574" s="101"/>
      <c r="AN1574" s="101"/>
      <c r="AO1574" s="101"/>
      <c r="AP1574" s="101"/>
      <c r="AQ1574" s="101"/>
      <c r="AR1574" s="100"/>
      <c r="AS1574" s="100"/>
      <c r="AT1574" s="100"/>
      <c r="AU1574" s="100"/>
      <c r="AV1574" s="100"/>
      <c r="AW1574" s="100"/>
      <c r="AX1574" s="100"/>
      <c r="AY1574" s="100"/>
      <c r="AZ1574" s="100"/>
      <c r="BA1574" s="100"/>
      <c r="BB1574" s="100"/>
      <c r="BC1574" s="100"/>
    </row>
    <row r="1575" spans="17:55" x14ac:dyDescent="0.35">
      <c r="Q1575" s="100"/>
      <c r="R1575" s="100"/>
      <c r="S1575" s="100"/>
      <c r="T1575" s="100"/>
      <c r="U1575" s="100"/>
      <c r="V1575" s="100"/>
      <c r="W1575" s="100"/>
      <c r="X1575" s="100"/>
      <c r="Y1575" s="100"/>
      <c r="Z1575" s="100"/>
      <c r="AA1575" s="100"/>
      <c r="AB1575" s="100"/>
      <c r="AC1575" s="100"/>
      <c r="AD1575" s="100"/>
      <c r="AE1575" s="100"/>
      <c r="AF1575" s="101"/>
      <c r="AG1575" s="101"/>
      <c r="AH1575" s="101"/>
      <c r="AI1575" s="101"/>
      <c r="AJ1575" s="101"/>
      <c r="AK1575" s="101"/>
      <c r="AL1575" s="101"/>
      <c r="AM1575" s="101"/>
      <c r="AN1575" s="101"/>
      <c r="AO1575" s="101"/>
      <c r="AP1575" s="101"/>
      <c r="AQ1575" s="101"/>
      <c r="AR1575" s="100"/>
      <c r="AS1575" s="100"/>
      <c r="AT1575" s="100"/>
      <c r="AU1575" s="100"/>
      <c r="AV1575" s="100"/>
      <c r="AW1575" s="100"/>
      <c r="AX1575" s="100"/>
      <c r="AY1575" s="100"/>
      <c r="AZ1575" s="100"/>
      <c r="BA1575" s="100"/>
      <c r="BB1575" s="100"/>
      <c r="BC1575" s="100"/>
    </row>
    <row r="1576" spans="17:55" x14ac:dyDescent="0.35">
      <c r="Q1576" s="100"/>
      <c r="R1576" s="100"/>
      <c r="S1576" s="100"/>
      <c r="T1576" s="100"/>
      <c r="U1576" s="100"/>
      <c r="V1576" s="100"/>
      <c r="W1576" s="100"/>
      <c r="X1576" s="100"/>
      <c r="Y1576" s="100"/>
      <c r="Z1576" s="100"/>
      <c r="AA1576" s="100"/>
      <c r="AB1576" s="100"/>
      <c r="AC1576" s="100"/>
      <c r="AD1576" s="100"/>
      <c r="AE1576" s="100"/>
      <c r="AF1576" s="101"/>
      <c r="AG1576" s="101"/>
      <c r="AH1576" s="101"/>
      <c r="AI1576" s="101"/>
      <c r="AJ1576" s="101"/>
      <c r="AK1576" s="101"/>
      <c r="AL1576" s="101"/>
      <c r="AM1576" s="101"/>
      <c r="AN1576" s="101"/>
      <c r="AO1576" s="101"/>
      <c r="AP1576" s="101"/>
      <c r="AQ1576" s="101"/>
      <c r="AR1576" s="100"/>
      <c r="AS1576" s="100"/>
      <c r="AT1576" s="100"/>
      <c r="AU1576" s="100"/>
      <c r="AV1576" s="100"/>
      <c r="AW1576" s="100"/>
      <c r="AX1576" s="100"/>
      <c r="AY1576" s="100"/>
      <c r="AZ1576" s="100"/>
      <c r="BA1576" s="100"/>
      <c r="BB1576" s="100"/>
      <c r="BC1576" s="100"/>
    </row>
    <row r="1577" spans="17:55" x14ac:dyDescent="0.35">
      <c r="Q1577" s="100"/>
      <c r="R1577" s="100"/>
      <c r="S1577" s="100"/>
      <c r="T1577" s="100"/>
      <c r="U1577" s="100"/>
      <c r="V1577" s="100"/>
      <c r="W1577" s="100"/>
      <c r="X1577" s="100"/>
      <c r="Y1577" s="100"/>
      <c r="Z1577" s="100"/>
      <c r="AA1577" s="100"/>
      <c r="AB1577" s="100"/>
      <c r="AC1577" s="100"/>
      <c r="AD1577" s="100"/>
      <c r="AE1577" s="100"/>
      <c r="AF1577" s="101"/>
      <c r="AG1577" s="101"/>
      <c r="AH1577" s="101"/>
      <c r="AI1577" s="101"/>
      <c r="AJ1577" s="101"/>
      <c r="AK1577" s="101"/>
      <c r="AL1577" s="101"/>
      <c r="AM1577" s="101"/>
      <c r="AN1577" s="101"/>
      <c r="AO1577" s="101"/>
      <c r="AP1577" s="101"/>
      <c r="AQ1577" s="101"/>
      <c r="AR1577" s="100"/>
      <c r="AS1577" s="100"/>
      <c r="AT1577" s="100"/>
      <c r="AU1577" s="100"/>
      <c r="AV1577" s="100"/>
      <c r="AW1577" s="100"/>
      <c r="AX1577" s="100"/>
      <c r="AY1577" s="100"/>
      <c r="AZ1577" s="100"/>
      <c r="BA1577" s="100"/>
      <c r="BB1577" s="100"/>
      <c r="BC1577" s="100"/>
    </row>
    <row r="1578" spans="17:55" x14ac:dyDescent="0.35">
      <c r="Q1578" s="100"/>
      <c r="R1578" s="100"/>
      <c r="S1578" s="100"/>
      <c r="T1578" s="100"/>
      <c r="U1578" s="100"/>
      <c r="V1578" s="100"/>
      <c r="W1578" s="100"/>
      <c r="X1578" s="100"/>
      <c r="Y1578" s="100"/>
      <c r="Z1578" s="100"/>
      <c r="AA1578" s="100"/>
      <c r="AB1578" s="100"/>
      <c r="AC1578" s="100"/>
      <c r="AD1578" s="100"/>
      <c r="AE1578" s="100"/>
      <c r="AF1578" s="101"/>
      <c r="AG1578" s="101"/>
      <c r="AH1578" s="101"/>
      <c r="AI1578" s="101"/>
      <c r="AJ1578" s="101"/>
      <c r="AK1578" s="101"/>
      <c r="AL1578" s="101"/>
      <c r="AM1578" s="101"/>
      <c r="AN1578" s="101"/>
      <c r="AO1578" s="101"/>
      <c r="AP1578" s="101"/>
      <c r="AQ1578" s="101"/>
      <c r="AR1578" s="100"/>
      <c r="AS1578" s="100"/>
      <c r="AT1578" s="100"/>
      <c r="AU1578" s="100"/>
      <c r="AV1578" s="100"/>
      <c r="AW1578" s="100"/>
      <c r="AX1578" s="100"/>
      <c r="AY1578" s="100"/>
      <c r="AZ1578" s="100"/>
      <c r="BA1578" s="100"/>
      <c r="BB1578" s="100"/>
      <c r="BC1578" s="100"/>
    </row>
    <row r="1579" spans="17:55" x14ac:dyDescent="0.35">
      <c r="Q1579" s="100"/>
      <c r="R1579" s="100"/>
      <c r="S1579" s="100"/>
      <c r="T1579" s="100"/>
      <c r="U1579" s="100"/>
      <c r="V1579" s="100"/>
      <c r="W1579" s="100"/>
      <c r="X1579" s="100"/>
      <c r="Y1579" s="100"/>
      <c r="Z1579" s="100"/>
      <c r="AA1579" s="100"/>
      <c r="AB1579" s="100"/>
      <c r="AC1579" s="100"/>
      <c r="AD1579" s="100"/>
      <c r="AE1579" s="100"/>
      <c r="AF1579" s="101"/>
      <c r="AG1579" s="101"/>
      <c r="AH1579" s="101"/>
      <c r="AI1579" s="101"/>
      <c r="AJ1579" s="101"/>
      <c r="AK1579" s="101"/>
      <c r="AL1579" s="101"/>
      <c r="AM1579" s="101"/>
      <c r="AN1579" s="101"/>
      <c r="AO1579" s="101"/>
      <c r="AP1579" s="101"/>
      <c r="AQ1579" s="101"/>
      <c r="AR1579" s="100"/>
      <c r="AS1579" s="100"/>
      <c r="AT1579" s="100"/>
      <c r="AU1579" s="100"/>
      <c r="AV1579" s="100"/>
      <c r="AW1579" s="100"/>
      <c r="AX1579" s="100"/>
      <c r="AY1579" s="100"/>
      <c r="AZ1579" s="100"/>
      <c r="BA1579" s="100"/>
      <c r="BB1579" s="100"/>
      <c r="BC1579" s="100"/>
    </row>
    <row r="1580" spans="17:55" x14ac:dyDescent="0.35">
      <c r="Q1580" s="100"/>
      <c r="R1580" s="100"/>
      <c r="S1580" s="100"/>
      <c r="T1580" s="100"/>
      <c r="U1580" s="100"/>
      <c r="V1580" s="100"/>
      <c r="W1580" s="100"/>
      <c r="X1580" s="100"/>
      <c r="Y1580" s="100"/>
      <c r="Z1580" s="100"/>
      <c r="AA1580" s="100"/>
      <c r="AB1580" s="100"/>
      <c r="AC1580" s="100"/>
      <c r="AD1580" s="100"/>
      <c r="AE1580" s="100"/>
      <c r="AF1580" s="101"/>
      <c r="AG1580" s="101"/>
      <c r="AH1580" s="101"/>
      <c r="AI1580" s="101"/>
      <c r="AJ1580" s="101"/>
      <c r="AK1580" s="101"/>
      <c r="AL1580" s="101"/>
      <c r="AM1580" s="101"/>
      <c r="AN1580" s="101"/>
      <c r="AO1580" s="101"/>
      <c r="AP1580" s="101"/>
      <c r="AQ1580" s="101"/>
      <c r="AR1580" s="100"/>
      <c r="AS1580" s="100"/>
      <c r="AT1580" s="100"/>
      <c r="AU1580" s="100"/>
      <c r="AV1580" s="100"/>
      <c r="AW1580" s="100"/>
      <c r="AX1580" s="100"/>
      <c r="AY1580" s="100"/>
      <c r="AZ1580" s="100"/>
      <c r="BA1580" s="100"/>
      <c r="BB1580" s="100"/>
      <c r="BC1580" s="100"/>
    </row>
    <row r="1581" spans="17:55" x14ac:dyDescent="0.35">
      <c r="Q1581" s="100"/>
      <c r="R1581" s="100"/>
      <c r="S1581" s="100"/>
      <c r="T1581" s="100"/>
      <c r="U1581" s="100"/>
      <c r="V1581" s="100"/>
      <c r="W1581" s="100"/>
      <c r="X1581" s="100"/>
      <c r="Y1581" s="100"/>
      <c r="Z1581" s="100"/>
      <c r="AA1581" s="100"/>
      <c r="AB1581" s="100"/>
      <c r="AC1581" s="100"/>
      <c r="AD1581" s="100"/>
      <c r="AE1581" s="100"/>
      <c r="AF1581" s="101"/>
      <c r="AG1581" s="101"/>
      <c r="AH1581" s="101"/>
      <c r="AI1581" s="101"/>
      <c r="AJ1581" s="101"/>
      <c r="AK1581" s="101"/>
      <c r="AL1581" s="101"/>
      <c r="AM1581" s="101"/>
      <c r="AN1581" s="101"/>
      <c r="AO1581" s="101"/>
      <c r="AP1581" s="101"/>
      <c r="AQ1581" s="101"/>
      <c r="AR1581" s="100"/>
      <c r="AS1581" s="100"/>
      <c r="AT1581" s="100"/>
      <c r="AU1581" s="100"/>
      <c r="AV1581" s="100"/>
      <c r="AW1581" s="100"/>
      <c r="AX1581" s="100"/>
      <c r="AY1581" s="100"/>
      <c r="AZ1581" s="100"/>
      <c r="BA1581" s="100"/>
      <c r="BB1581" s="100"/>
      <c r="BC1581" s="100"/>
    </row>
    <row r="1582" spans="17:55" x14ac:dyDescent="0.35">
      <c r="Q1582" s="100"/>
      <c r="R1582" s="100"/>
      <c r="S1582" s="100"/>
      <c r="T1582" s="100"/>
      <c r="U1582" s="100"/>
      <c r="V1582" s="100"/>
      <c r="W1582" s="100"/>
      <c r="X1582" s="100"/>
      <c r="Y1582" s="100"/>
      <c r="Z1582" s="100"/>
      <c r="AA1582" s="100"/>
      <c r="AB1582" s="100"/>
      <c r="AC1582" s="100"/>
      <c r="AD1582" s="100"/>
      <c r="AE1582" s="100"/>
      <c r="AF1582" s="101"/>
      <c r="AG1582" s="101"/>
      <c r="AH1582" s="101"/>
      <c r="AI1582" s="101"/>
      <c r="AJ1582" s="101"/>
      <c r="AK1582" s="101"/>
      <c r="AL1582" s="101"/>
      <c r="AM1582" s="101"/>
      <c r="AN1582" s="101"/>
      <c r="AO1582" s="101"/>
      <c r="AP1582" s="101"/>
      <c r="AQ1582" s="101"/>
      <c r="AR1582" s="100"/>
      <c r="AS1582" s="100"/>
      <c r="AT1582" s="100"/>
      <c r="AU1582" s="100"/>
      <c r="AV1582" s="100"/>
      <c r="AW1582" s="100"/>
      <c r="AX1582" s="100"/>
      <c r="AY1582" s="100"/>
      <c r="AZ1582" s="100"/>
      <c r="BA1582" s="100"/>
      <c r="BB1582" s="100"/>
      <c r="BC1582" s="100"/>
    </row>
    <row r="1583" spans="17:55" x14ac:dyDescent="0.35">
      <c r="Q1583" s="100"/>
      <c r="R1583" s="100"/>
      <c r="S1583" s="100"/>
      <c r="T1583" s="100"/>
      <c r="U1583" s="100"/>
      <c r="V1583" s="100"/>
      <c r="W1583" s="100"/>
      <c r="X1583" s="100"/>
      <c r="Y1583" s="100"/>
      <c r="Z1583" s="100"/>
      <c r="AA1583" s="100"/>
      <c r="AB1583" s="100"/>
      <c r="AC1583" s="100"/>
      <c r="AD1583" s="100"/>
      <c r="AE1583" s="100"/>
      <c r="AF1583" s="101"/>
      <c r="AG1583" s="101"/>
      <c r="AH1583" s="101"/>
      <c r="AI1583" s="101"/>
      <c r="AJ1583" s="101"/>
      <c r="AK1583" s="101"/>
      <c r="AL1583" s="101"/>
      <c r="AM1583" s="101"/>
      <c r="AN1583" s="101"/>
      <c r="AO1583" s="101"/>
      <c r="AP1583" s="101"/>
      <c r="AQ1583" s="101"/>
      <c r="AR1583" s="100"/>
      <c r="AS1583" s="100"/>
      <c r="AT1583" s="100"/>
      <c r="AU1583" s="100"/>
      <c r="AV1583" s="100"/>
      <c r="AW1583" s="100"/>
      <c r="AX1583" s="100"/>
      <c r="AY1583" s="100"/>
      <c r="AZ1583" s="100"/>
      <c r="BA1583" s="100"/>
      <c r="BB1583" s="100"/>
      <c r="BC1583" s="100"/>
    </row>
    <row r="1584" spans="17:55" x14ac:dyDescent="0.35">
      <c r="Q1584" s="100"/>
      <c r="R1584" s="100"/>
      <c r="S1584" s="100"/>
      <c r="T1584" s="100"/>
      <c r="U1584" s="100"/>
      <c r="V1584" s="100"/>
      <c r="W1584" s="100"/>
      <c r="X1584" s="100"/>
      <c r="Y1584" s="100"/>
      <c r="Z1584" s="100"/>
      <c r="AA1584" s="100"/>
      <c r="AB1584" s="100"/>
      <c r="AC1584" s="100"/>
      <c r="AD1584" s="100"/>
      <c r="AE1584" s="100"/>
      <c r="AF1584" s="101"/>
      <c r="AG1584" s="101"/>
      <c r="AH1584" s="101"/>
      <c r="AI1584" s="101"/>
      <c r="AJ1584" s="101"/>
      <c r="AK1584" s="101"/>
      <c r="AL1584" s="101"/>
      <c r="AM1584" s="101"/>
      <c r="AN1584" s="101"/>
      <c r="AO1584" s="101"/>
      <c r="AP1584" s="101"/>
      <c r="AQ1584" s="101"/>
      <c r="AR1584" s="100"/>
      <c r="AS1584" s="100"/>
      <c r="AT1584" s="100"/>
      <c r="AU1584" s="100"/>
      <c r="AV1584" s="100"/>
      <c r="AW1584" s="100"/>
      <c r="AX1584" s="100"/>
      <c r="AY1584" s="100"/>
      <c r="AZ1584" s="100"/>
      <c r="BA1584" s="100"/>
      <c r="BB1584" s="100"/>
      <c r="BC1584" s="100"/>
    </row>
    <row r="1585" spans="17:55" x14ac:dyDescent="0.35">
      <c r="Q1585" s="100"/>
      <c r="R1585" s="100"/>
      <c r="S1585" s="100"/>
      <c r="T1585" s="100"/>
      <c r="U1585" s="100"/>
      <c r="V1585" s="100"/>
      <c r="W1585" s="100"/>
      <c r="X1585" s="100"/>
      <c r="Y1585" s="100"/>
      <c r="Z1585" s="100"/>
      <c r="AA1585" s="100"/>
      <c r="AB1585" s="100"/>
      <c r="AC1585" s="100"/>
      <c r="AD1585" s="100"/>
      <c r="AE1585" s="100"/>
      <c r="AF1585" s="101"/>
      <c r="AG1585" s="101"/>
      <c r="AH1585" s="101"/>
      <c r="AI1585" s="101"/>
      <c r="AJ1585" s="101"/>
      <c r="AK1585" s="101"/>
      <c r="AL1585" s="101"/>
      <c r="AM1585" s="101"/>
      <c r="AN1585" s="101"/>
      <c r="AO1585" s="101"/>
      <c r="AP1585" s="101"/>
      <c r="AQ1585" s="101"/>
      <c r="AR1585" s="100"/>
      <c r="AS1585" s="100"/>
      <c r="AT1585" s="100"/>
      <c r="AU1585" s="100"/>
      <c r="AV1585" s="100"/>
      <c r="AW1585" s="100"/>
      <c r="AX1585" s="100"/>
      <c r="AY1585" s="100"/>
      <c r="AZ1585" s="100"/>
      <c r="BA1585" s="100"/>
      <c r="BB1585" s="100"/>
      <c r="BC1585" s="100"/>
    </row>
    <row r="1586" spans="17:55" x14ac:dyDescent="0.35">
      <c r="Q1586" s="100"/>
      <c r="R1586" s="100"/>
      <c r="S1586" s="100"/>
      <c r="T1586" s="100"/>
      <c r="U1586" s="100"/>
      <c r="V1586" s="100"/>
      <c r="W1586" s="100"/>
      <c r="X1586" s="100"/>
      <c r="Y1586" s="100"/>
      <c r="Z1586" s="100"/>
      <c r="AA1586" s="100"/>
      <c r="AB1586" s="100"/>
      <c r="AC1586" s="100"/>
      <c r="AD1586" s="100"/>
      <c r="AE1586" s="100"/>
      <c r="AF1586" s="101"/>
      <c r="AG1586" s="101"/>
      <c r="AH1586" s="101"/>
      <c r="AI1586" s="101"/>
      <c r="AJ1586" s="101"/>
      <c r="AK1586" s="101"/>
      <c r="AL1586" s="101"/>
      <c r="AM1586" s="101"/>
      <c r="AN1586" s="101"/>
      <c r="AO1586" s="101"/>
      <c r="AP1586" s="101"/>
      <c r="AQ1586" s="101"/>
      <c r="AR1586" s="100"/>
      <c r="AS1586" s="100"/>
      <c r="AT1586" s="100"/>
      <c r="AU1586" s="100"/>
      <c r="AV1586" s="100"/>
      <c r="AW1586" s="100"/>
      <c r="AX1586" s="100"/>
      <c r="AY1586" s="100"/>
      <c r="AZ1586" s="100"/>
      <c r="BA1586" s="100"/>
      <c r="BB1586" s="100"/>
      <c r="BC1586" s="100"/>
    </row>
    <row r="1587" spans="17:55" x14ac:dyDescent="0.35">
      <c r="Q1587" s="100"/>
      <c r="R1587" s="100"/>
      <c r="S1587" s="100"/>
      <c r="T1587" s="100"/>
      <c r="U1587" s="100"/>
      <c r="V1587" s="100"/>
      <c r="W1587" s="100"/>
      <c r="X1587" s="100"/>
      <c r="Y1587" s="100"/>
      <c r="Z1587" s="100"/>
      <c r="AA1587" s="100"/>
      <c r="AB1587" s="100"/>
      <c r="AC1587" s="100"/>
      <c r="AD1587" s="100"/>
      <c r="AE1587" s="100"/>
      <c r="AF1587" s="101"/>
      <c r="AG1587" s="101"/>
      <c r="AH1587" s="101"/>
      <c r="AI1587" s="101"/>
      <c r="AJ1587" s="101"/>
      <c r="AK1587" s="101"/>
      <c r="AL1587" s="101"/>
      <c r="AM1587" s="101"/>
      <c r="AN1587" s="101"/>
      <c r="AO1587" s="101"/>
      <c r="AP1587" s="101"/>
      <c r="AQ1587" s="101"/>
      <c r="AR1587" s="100"/>
      <c r="AS1587" s="100"/>
      <c r="AT1587" s="100"/>
      <c r="AU1587" s="100"/>
      <c r="AV1587" s="100"/>
      <c r="AW1587" s="100"/>
      <c r="AX1587" s="100"/>
      <c r="AY1587" s="100"/>
      <c r="AZ1587" s="100"/>
      <c r="BA1587" s="100"/>
      <c r="BB1587" s="100"/>
      <c r="BC1587" s="100"/>
    </row>
    <row r="1588" spans="17:55" x14ac:dyDescent="0.35">
      <c r="Q1588" s="100"/>
      <c r="R1588" s="100"/>
      <c r="S1588" s="100"/>
      <c r="T1588" s="100"/>
      <c r="U1588" s="100"/>
      <c r="V1588" s="100"/>
      <c r="W1588" s="100"/>
      <c r="X1588" s="100"/>
      <c r="Y1588" s="100"/>
      <c r="Z1588" s="100"/>
      <c r="AA1588" s="100"/>
      <c r="AB1588" s="100"/>
      <c r="AC1588" s="100"/>
      <c r="AD1588" s="100"/>
      <c r="AE1588" s="100"/>
      <c r="AF1588" s="101"/>
      <c r="AG1588" s="101"/>
      <c r="AH1588" s="101"/>
      <c r="AI1588" s="101"/>
      <c r="AJ1588" s="101"/>
      <c r="AK1588" s="101"/>
      <c r="AL1588" s="101"/>
      <c r="AM1588" s="101"/>
      <c r="AN1588" s="101"/>
      <c r="AO1588" s="101"/>
      <c r="AP1588" s="101"/>
      <c r="AQ1588" s="101"/>
      <c r="AR1588" s="100"/>
      <c r="AS1588" s="100"/>
      <c r="AT1588" s="100"/>
      <c r="AU1588" s="100"/>
      <c r="AV1588" s="100"/>
      <c r="AW1588" s="100"/>
      <c r="AX1588" s="100"/>
      <c r="AY1588" s="100"/>
      <c r="AZ1588" s="100"/>
      <c r="BA1588" s="100"/>
      <c r="BB1588" s="100"/>
      <c r="BC1588" s="100"/>
    </row>
    <row r="1589" spans="17:55" x14ac:dyDescent="0.35">
      <c r="Q1589" s="100"/>
      <c r="R1589" s="100"/>
      <c r="S1589" s="100"/>
      <c r="T1589" s="100"/>
      <c r="U1589" s="100"/>
      <c r="V1589" s="100"/>
      <c r="W1589" s="100"/>
      <c r="X1589" s="100"/>
      <c r="Y1589" s="100"/>
      <c r="Z1589" s="100"/>
      <c r="AA1589" s="100"/>
      <c r="AB1589" s="100"/>
      <c r="AC1589" s="100"/>
      <c r="AD1589" s="100"/>
      <c r="AE1589" s="100"/>
      <c r="AF1589" s="101"/>
      <c r="AG1589" s="101"/>
      <c r="AH1589" s="101"/>
      <c r="AI1589" s="101"/>
      <c r="AJ1589" s="101"/>
      <c r="AK1589" s="101"/>
      <c r="AL1589" s="101"/>
      <c r="AM1589" s="101"/>
      <c r="AN1589" s="101"/>
      <c r="AO1589" s="101"/>
      <c r="AP1589" s="101"/>
      <c r="AQ1589" s="101"/>
      <c r="AR1589" s="100"/>
      <c r="AS1589" s="100"/>
      <c r="AT1589" s="100"/>
      <c r="AU1589" s="100"/>
      <c r="AV1589" s="100"/>
      <c r="AW1589" s="100"/>
      <c r="AX1589" s="100"/>
      <c r="AY1589" s="100"/>
      <c r="AZ1589" s="100"/>
      <c r="BA1589" s="100"/>
      <c r="BB1589" s="100"/>
      <c r="BC1589" s="100"/>
    </row>
    <row r="1590" spans="17:55" x14ac:dyDescent="0.35">
      <c r="Q1590" s="100"/>
      <c r="R1590" s="100"/>
      <c r="S1590" s="100"/>
      <c r="T1590" s="100"/>
      <c r="U1590" s="100"/>
      <c r="V1590" s="100"/>
      <c r="W1590" s="100"/>
      <c r="X1590" s="100"/>
      <c r="Y1590" s="100"/>
      <c r="Z1590" s="100"/>
      <c r="AA1590" s="100"/>
      <c r="AB1590" s="100"/>
      <c r="AC1590" s="100"/>
      <c r="AD1590" s="100"/>
      <c r="AE1590" s="100"/>
      <c r="AF1590" s="101"/>
      <c r="AG1590" s="101"/>
      <c r="AH1590" s="101"/>
      <c r="AI1590" s="101"/>
      <c r="AJ1590" s="101"/>
      <c r="AK1590" s="101"/>
      <c r="AL1590" s="101"/>
      <c r="AM1590" s="101"/>
      <c r="AN1590" s="101"/>
      <c r="AO1590" s="101"/>
      <c r="AP1590" s="101"/>
      <c r="AQ1590" s="101"/>
      <c r="AR1590" s="100"/>
      <c r="AS1590" s="100"/>
      <c r="AT1590" s="100"/>
      <c r="AU1590" s="100"/>
      <c r="AV1590" s="100"/>
      <c r="AW1590" s="100"/>
      <c r="AX1590" s="100"/>
      <c r="AY1590" s="100"/>
      <c r="AZ1590" s="100"/>
      <c r="BA1590" s="100"/>
      <c r="BB1590" s="100"/>
      <c r="BC1590" s="100"/>
    </row>
    <row r="1591" spans="17:55" x14ac:dyDescent="0.35">
      <c r="Q1591" s="100"/>
      <c r="R1591" s="100"/>
      <c r="S1591" s="100"/>
      <c r="T1591" s="100"/>
      <c r="U1591" s="100"/>
      <c r="V1591" s="100"/>
      <c r="W1591" s="100"/>
      <c r="X1591" s="100"/>
      <c r="Y1591" s="100"/>
      <c r="Z1591" s="100"/>
      <c r="AA1591" s="100"/>
      <c r="AB1591" s="100"/>
      <c r="AC1591" s="100"/>
      <c r="AD1591" s="100"/>
      <c r="AE1591" s="100"/>
      <c r="AF1591" s="101"/>
      <c r="AG1591" s="101"/>
      <c r="AH1591" s="101"/>
      <c r="AI1591" s="101"/>
      <c r="AJ1591" s="101"/>
      <c r="AK1591" s="101"/>
      <c r="AL1591" s="101"/>
      <c r="AM1591" s="101"/>
      <c r="AN1591" s="101"/>
      <c r="AO1591" s="101"/>
      <c r="AP1591" s="101"/>
      <c r="AQ1591" s="101"/>
      <c r="AR1591" s="100"/>
      <c r="AS1591" s="100"/>
      <c r="AT1591" s="100"/>
      <c r="AU1591" s="100"/>
      <c r="AV1591" s="100"/>
      <c r="AW1591" s="100"/>
      <c r="AX1591" s="100"/>
      <c r="AY1591" s="100"/>
      <c r="AZ1591" s="100"/>
      <c r="BA1591" s="100"/>
      <c r="BB1591" s="100"/>
      <c r="BC1591" s="100"/>
    </row>
    <row r="1592" spans="17:55" x14ac:dyDescent="0.35">
      <c r="Q1592" s="100"/>
      <c r="R1592" s="100"/>
      <c r="S1592" s="100"/>
      <c r="T1592" s="100"/>
      <c r="U1592" s="100"/>
      <c r="V1592" s="100"/>
      <c r="W1592" s="100"/>
      <c r="X1592" s="100"/>
      <c r="Y1592" s="100"/>
      <c r="Z1592" s="100"/>
      <c r="AA1592" s="100"/>
      <c r="AB1592" s="100"/>
      <c r="AC1592" s="100"/>
      <c r="AD1592" s="100"/>
      <c r="AE1592" s="100"/>
      <c r="AF1592" s="101"/>
      <c r="AG1592" s="101"/>
      <c r="AH1592" s="101"/>
      <c r="AI1592" s="101"/>
      <c r="AJ1592" s="101"/>
      <c r="AK1592" s="101"/>
      <c r="AL1592" s="101"/>
      <c r="AM1592" s="101"/>
      <c r="AN1592" s="101"/>
      <c r="AO1592" s="101"/>
      <c r="AP1592" s="101"/>
      <c r="AQ1592" s="101"/>
      <c r="AR1592" s="100"/>
      <c r="AS1592" s="100"/>
      <c r="AT1592" s="100"/>
      <c r="AU1592" s="100"/>
      <c r="AV1592" s="100"/>
      <c r="AW1592" s="100"/>
      <c r="AX1592" s="100"/>
      <c r="AY1592" s="100"/>
      <c r="AZ1592" s="100"/>
      <c r="BA1592" s="100"/>
      <c r="BB1592" s="100"/>
      <c r="BC1592" s="100"/>
    </row>
    <row r="1593" spans="17:55" x14ac:dyDescent="0.35">
      <c r="Q1593" s="100"/>
      <c r="R1593" s="100"/>
      <c r="S1593" s="100"/>
      <c r="T1593" s="100"/>
      <c r="U1593" s="100"/>
      <c r="V1593" s="100"/>
      <c r="W1593" s="100"/>
      <c r="X1593" s="100"/>
      <c r="Y1593" s="100"/>
      <c r="Z1593" s="100"/>
      <c r="AA1593" s="100"/>
      <c r="AB1593" s="100"/>
      <c r="AC1593" s="100"/>
      <c r="AD1593" s="100"/>
      <c r="AE1593" s="100"/>
      <c r="AF1593" s="101"/>
      <c r="AG1593" s="101"/>
      <c r="AH1593" s="101"/>
      <c r="AI1593" s="101"/>
      <c r="AJ1593" s="101"/>
      <c r="AK1593" s="101"/>
      <c r="AL1593" s="101"/>
      <c r="AM1593" s="101"/>
      <c r="AN1593" s="101"/>
      <c r="AO1593" s="101"/>
      <c r="AP1593" s="101"/>
      <c r="AQ1593" s="101"/>
      <c r="AR1593" s="100"/>
      <c r="AS1593" s="100"/>
      <c r="AT1593" s="100"/>
      <c r="AU1593" s="100"/>
      <c r="AV1593" s="100"/>
      <c r="AW1593" s="100"/>
      <c r="AX1593" s="100"/>
      <c r="AY1593" s="100"/>
      <c r="AZ1593" s="100"/>
      <c r="BA1593" s="100"/>
      <c r="BB1593" s="100"/>
      <c r="BC1593" s="100"/>
    </row>
    <row r="1594" spans="17:55" x14ac:dyDescent="0.35">
      <c r="Q1594" s="100"/>
      <c r="R1594" s="100"/>
      <c r="S1594" s="100"/>
      <c r="T1594" s="100"/>
      <c r="U1594" s="100"/>
      <c r="V1594" s="100"/>
      <c r="W1594" s="100"/>
      <c r="X1594" s="100"/>
      <c r="Y1594" s="100"/>
      <c r="Z1594" s="100"/>
      <c r="AA1594" s="100"/>
      <c r="AB1594" s="100"/>
      <c r="AC1594" s="100"/>
      <c r="AD1594" s="100"/>
      <c r="AE1594" s="100"/>
      <c r="AF1594" s="101"/>
      <c r="AG1594" s="101"/>
      <c r="AH1594" s="101"/>
      <c r="AI1594" s="101"/>
      <c r="AJ1594" s="101"/>
      <c r="AK1594" s="101"/>
      <c r="AL1594" s="101"/>
      <c r="AM1594" s="101"/>
      <c r="AN1594" s="101"/>
      <c r="AO1594" s="101"/>
      <c r="AP1594" s="101"/>
      <c r="AQ1594" s="101"/>
      <c r="AR1594" s="100"/>
      <c r="AS1594" s="100"/>
      <c r="AT1594" s="100"/>
      <c r="AU1594" s="100"/>
      <c r="AV1594" s="100"/>
      <c r="AW1594" s="100"/>
      <c r="AX1594" s="100"/>
      <c r="AY1594" s="100"/>
      <c r="AZ1594" s="100"/>
      <c r="BA1594" s="100"/>
      <c r="BB1594" s="100"/>
      <c r="BC1594" s="100"/>
    </row>
    <row r="1595" spans="17:55" x14ac:dyDescent="0.35">
      <c r="Q1595" s="100"/>
      <c r="R1595" s="100"/>
      <c r="S1595" s="100"/>
      <c r="T1595" s="100"/>
      <c r="U1595" s="100"/>
      <c r="V1595" s="100"/>
      <c r="W1595" s="100"/>
      <c r="X1595" s="100"/>
      <c r="Y1595" s="100"/>
      <c r="Z1595" s="100"/>
      <c r="AA1595" s="100"/>
      <c r="AB1595" s="100"/>
      <c r="AC1595" s="100"/>
      <c r="AD1595" s="100"/>
      <c r="AE1595" s="100"/>
      <c r="AF1595" s="101"/>
      <c r="AG1595" s="101"/>
      <c r="AH1595" s="101"/>
      <c r="AI1595" s="101"/>
      <c r="AJ1595" s="101"/>
      <c r="AK1595" s="101"/>
      <c r="AL1595" s="101"/>
      <c r="AM1595" s="101"/>
      <c r="AN1595" s="101"/>
      <c r="AO1595" s="101"/>
      <c r="AP1595" s="101"/>
      <c r="AQ1595" s="101"/>
      <c r="AR1595" s="100"/>
      <c r="AS1595" s="100"/>
      <c r="AT1595" s="100"/>
      <c r="AU1595" s="100"/>
      <c r="AV1595" s="100"/>
      <c r="AW1595" s="100"/>
      <c r="AX1595" s="100"/>
      <c r="AY1595" s="100"/>
      <c r="AZ1595" s="100"/>
      <c r="BA1595" s="100"/>
      <c r="BB1595" s="100"/>
      <c r="BC1595" s="100"/>
    </row>
    <row r="1596" spans="17:55" x14ac:dyDescent="0.35">
      <c r="Q1596" s="100"/>
      <c r="R1596" s="100"/>
      <c r="S1596" s="100"/>
      <c r="T1596" s="100"/>
      <c r="U1596" s="100"/>
      <c r="V1596" s="100"/>
      <c r="W1596" s="100"/>
      <c r="X1596" s="100"/>
      <c r="Y1596" s="100"/>
      <c r="Z1596" s="100"/>
      <c r="AA1596" s="100"/>
      <c r="AB1596" s="100"/>
      <c r="AC1596" s="100"/>
      <c r="AD1596" s="100"/>
      <c r="AE1596" s="100"/>
      <c r="AF1596" s="101"/>
      <c r="AG1596" s="101"/>
      <c r="AH1596" s="101"/>
      <c r="AI1596" s="101"/>
      <c r="AJ1596" s="101"/>
      <c r="AK1596" s="101"/>
      <c r="AL1596" s="101"/>
      <c r="AM1596" s="101"/>
      <c r="AN1596" s="101"/>
      <c r="AO1596" s="101"/>
      <c r="AP1596" s="101"/>
      <c r="AQ1596" s="101"/>
      <c r="AR1596" s="100"/>
      <c r="AS1596" s="100"/>
      <c r="AT1596" s="100"/>
      <c r="AU1596" s="100"/>
      <c r="AV1596" s="100"/>
      <c r="AW1596" s="100"/>
      <c r="AX1596" s="100"/>
      <c r="AY1596" s="100"/>
      <c r="AZ1596" s="100"/>
      <c r="BA1596" s="100"/>
      <c r="BB1596" s="100"/>
      <c r="BC1596" s="100"/>
    </row>
    <row r="1597" spans="17:55" x14ac:dyDescent="0.35">
      <c r="Q1597" s="100"/>
      <c r="R1597" s="100"/>
      <c r="S1597" s="100"/>
      <c r="T1597" s="100"/>
      <c r="U1597" s="100"/>
      <c r="V1597" s="100"/>
      <c r="W1597" s="100"/>
      <c r="X1597" s="100"/>
      <c r="Y1597" s="100"/>
      <c r="Z1597" s="100"/>
      <c r="AA1597" s="100"/>
      <c r="AB1597" s="100"/>
      <c r="AC1597" s="100"/>
      <c r="AD1597" s="100"/>
      <c r="AE1597" s="100"/>
      <c r="AF1597" s="101"/>
      <c r="AG1597" s="101"/>
      <c r="AH1597" s="101"/>
      <c r="AI1597" s="101"/>
      <c r="AJ1597" s="101"/>
      <c r="AK1597" s="101"/>
      <c r="AL1597" s="101"/>
      <c r="AM1597" s="101"/>
      <c r="AN1597" s="101"/>
      <c r="AO1597" s="101"/>
      <c r="AP1597" s="101"/>
      <c r="AQ1597" s="101"/>
      <c r="AR1597" s="100"/>
      <c r="AS1597" s="100"/>
      <c r="AT1597" s="100"/>
      <c r="AU1597" s="100"/>
      <c r="AV1597" s="100"/>
      <c r="AW1597" s="100"/>
      <c r="AX1597" s="100"/>
      <c r="AY1597" s="100"/>
      <c r="AZ1597" s="100"/>
      <c r="BA1597" s="100"/>
      <c r="BB1597" s="100"/>
      <c r="BC1597" s="100"/>
    </row>
    <row r="1598" spans="17:55" x14ac:dyDescent="0.35">
      <c r="Q1598" s="100"/>
      <c r="R1598" s="100"/>
      <c r="S1598" s="100"/>
      <c r="T1598" s="100"/>
      <c r="U1598" s="100"/>
      <c r="V1598" s="100"/>
      <c r="W1598" s="100"/>
      <c r="X1598" s="100"/>
      <c r="Y1598" s="100"/>
      <c r="Z1598" s="100"/>
      <c r="AA1598" s="100"/>
      <c r="AB1598" s="100"/>
      <c r="AC1598" s="100"/>
      <c r="AD1598" s="100"/>
      <c r="AE1598" s="100"/>
      <c r="AF1598" s="101"/>
      <c r="AG1598" s="101"/>
      <c r="AH1598" s="101"/>
      <c r="AI1598" s="101"/>
      <c r="AJ1598" s="101"/>
      <c r="AK1598" s="101"/>
      <c r="AL1598" s="101"/>
      <c r="AM1598" s="101"/>
      <c r="AN1598" s="101"/>
      <c r="AO1598" s="101"/>
      <c r="AP1598" s="101"/>
      <c r="AQ1598" s="101"/>
      <c r="AR1598" s="100"/>
      <c r="AS1598" s="100"/>
      <c r="AT1598" s="100"/>
      <c r="AU1598" s="100"/>
      <c r="AV1598" s="100"/>
      <c r="AW1598" s="100"/>
      <c r="AX1598" s="100"/>
      <c r="AY1598" s="100"/>
      <c r="AZ1598" s="100"/>
      <c r="BA1598" s="100"/>
      <c r="BB1598" s="100"/>
      <c r="BC1598" s="100"/>
    </row>
    <row r="1599" spans="17:55" x14ac:dyDescent="0.35">
      <c r="Q1599" s="100"/>
      <c r="R1599" s="100"/>
      <c r="S1599" s="100"/>
      <c r="T1599" s="100"/>
      <c r="U1599" s="100"/>
      <c r="V1599" s="100"/>
      <c r="W1599" s="100"/>
      <c r="X1599" s="100"/>
      <c r="Y1599" s="100"/>
      <c r="Z1599" s="100"/>
      <c r="AA1599" s="100"/>
      <c r="AB1599" s="100"/>
      <c r="AC1599" s="100"/>
      <c r="AD1599" s="100"/>
      <c r="AE1599" s="100"/>
      <c r="AF1599" s="101"/>
      <c r="AG1599" s="101"/>
      <c r="AH1599" s="101"/>
      <c r="AI1599" s="101"/>
      <c r="AJ1599" s="101"/>
      <c r="AK1599" s="101"/>
      <c r="AL1599" s="101"/>
      <c r="AM1599" s="101"/>
      <c r="AN1599" s="101"/>
      <c r="AO1599" s="101"/>
      <c r="AP1599" s="101"/>
      <c r="AQ1599" s="101"/>
      <c r="AR1599" s="100"/>
      <c r="AS1599" s="100"/>
      <c r="AT1599" s="100"/>
      <c r="AU1599" s="100"/>
      <c r="AV1599" s="100"/>
      <c r="AW1599" s="100"/>
      <c r="AX1599" s="100"/>
      <c r="AY1599" s="100"/>
      <c r="AZ1599" s="100"/>
      <c r="BA1599" s="100"/>
      <c r="BB1599" s="100"/>
      <c r="BC1599" s="100"/>
    </row>
    <row r="1600" spans="17:55" x14ac:dyDescent="0.35">
      <c r="Q1600" s="100"/>
      <c r="R1600" s="100"/>
      <c r="S1600" s="100"/>
      <c r="T1600" s="100"/>
      <c r="U1600" s="100"/>
      <c r="V1600" s="100"/>
      <c r="W1600" s="100"/>
      <c r="X1600" s="100"/>
      <c r="Y1600" s="100"/>
      <c r="Z1600" s="100"/>
      <c r="AA1600" s="100"/>
      <c r="AB1600" s="100"/>
      <c r="AC1600" s="100"/>
      <c r="AD1600" s="100"/>
      <c r="AE1600" s="100"/>
      <c r="AF1600" s="101"/>
      <c r="AG1600" s="101"/>
      <c r="AH1600" s="101"/>
      <c r="AI1600" s="101"/>
      <c r="AJ1600" s="101"/>
      <c r="AK1600" s="101"/>
      <c r="AL1600" s="101"/>
      <c r="AM1600" s="101"/>
      <c r="AN1600" s="101"/>
      <c r="AO1600" s="101"/>
      <c r="AP1600" s="101"/>
      <c r="AQ1600" s="101"/>
      <c r="AR1600" s="100"/>
      <c r="AS1600" s="100"/>
      <c r="AT1600" s="100"/>
      <c r="AU1600" s="100"/>
      <c r="AV1600" s="100"/>
      <c r="AW1600" s="100"/>
      <c r="AX1600" s="100"/>
      <c r="AY1600" s="100"/>
      <c r="AZ1600" s="100"/>
      <c r="BA1600" s="100"/>
      <c r="BB1600" s="100"/>
      <c r="BC1600" s="100"/>
    </row>
    <row r="1601" spans="17:55" x14ac:dyDescent="0.35">
      <c r="Q1601" s="100"/>
      <c r="R1601" s="100"/>
      <c r="S1601" s="100"/>
      <c r="T1601" s="100"/>
      <c r="U1601" s="100"/>
      <c r="V1601" s="100"/>
      <c r="W1601" s="100"/>
      <c r="X1601" s="100"/>
      <c r="Y1601" s="100"/>
      <c r="Z1601" s="100"/>
      <c r="AA1601" s="100"/>
      <c r="AB1601" s="100"/>
      <c r="AC1601" s="100"/>
      <c r="AD1601" s="100"/>
      <c r="AE1601" s="100"/>
      <c r="AF1601" s="101"/>
      <c r="AG1601" s="101"/>
      <c r="AH1601" s="101"/>
      <c r="AI1601" s="101"/>
      <c r="AJ1601" s="101"/>
      <c r="AK1601" s="101"/>
      <c r="AL1601" s="101"/>
      <c r="AM1601" s="101"/>
      <c r="AN1601" s="101"/>
      <c r="AO1601" s="101"/>
      <c r="AP1601" s="101"/>
      <c r="AQ1601" s="101"/>
      <c r="AR1601" s="100"/>
      <c r="AS1601" s="100"/>
      <c r="AT1601" s="100"/>
      <c r="AU1601" s="100"/>
      <c r="AV1601" s="100"/>
      <c r="AW1601" s="100"/>
      <c r="AX1601" s="100"/>
      <c r="AY1601" s="100"/>
      <c r="AZ1601" s="100"/>
      <c r="BA1601" s="100"/>
      <c r="BB1601" s="100"/>
      <c r="BC1601" s="100"/>
    </row>
    <row r="1602" spans="17:55" x14ac:dyDescent="0.35">
      <c r="Q1602" s="100"/>
      <c r="R1602" s="100"/>
      <c r="S1602" s="100"/>
      <c r="T1602" s="100"/>
      <c r="U1602" s="100"/>
      <c r="V1602" s="100"/>
      <c r="W1602" s="100"/>
      <c r="X1602" s="100"/>
      <c r="Y1602" s="100"/>
      <c r="Z1602" s="100"/>
      <c r="AA1602" s="100"/>
      <c r="AB1602" s="100"/>
      <c r="AC1602" s="100"/>
      <c r="AD1602" s="100"/>
      <c r="AE1602" s="100"/>
      <c r="AF1602" s="101"/>
      <c r="AG1602" s="101"/>
      <c r="AH1602" s="101"/>
      <c r="AI1602" s="101"/>
      <c r="AJ1602" s="101"/>
      <c r="AK1602" s="101"/>
      <c r="AL1602" s="101"/>
      <c r="AM1602" s="101"/>
      <c r="AN1602" s="101"/>
      <c r="AO1602" s="101"/>
      <c r="AP1602" s="101"/>
      <c r="AQ1602" s="101"/>
      <c r="AR1602" s="100"/>
      <c r="AS1602" s="100"/>
      <c r="AT1602" s="100"/>
      <c r="AU1602" s="100"/>
      <c r="AV1602" s="100"/>
      <c r="AW1602" s="100"/>
      <c r="AX1602" s="100"/>
      <c r="AY1602" s="100"/>
      <c r="AZ1602" s="100"/>
      <c r="BA1602" s="100"/>
      <c r="BB1602" s="100"/>
      <c r="BC1602" s="100"/>
    </row>
    <row r="1603" spans="17:55" x14ac:dyDescent="0.35">
      <c r="Q1603" s="100"/>
      <c r="R1603" s="100"/>
      <c r="S1603" s="100"/>
      <c r="T1603" s="100"/>
      <c r="U1603" s="100"/>
      <c r="V1603" s="100"/>
      <c r="W1603" s="100"/>
      <c r="X1603" s="100"/>
      <c r="Y1603" s="100"/>
      <c r="Z1603" s="100"/>
      <c r="AA1603" s="100"/>
      <c r="AB1603" s="100"/>
      <c r="AC1603" s="100"/>
      <c r="AD1603" s="100"/>
      <c r="AE1603" s="100"/>
      <c r="AF1603" s="101"/>
      <c r="AG1603" s="101"/>
      <c r="AH1603" s="101"/>
      <c r="AI1603" s="101"/>
      <c r="AJ1603" s="101"/>
      <c r="AK1603" s="101"/>
      <c r="AL1603" s="101"/>
      <c r="AM1603" s="101"/>
      <c r="AN1603" s="101"/>
      <c r="AO1603" s="101"/>
      <c r="AP1603" s="101"/>
      <c r="AQ1603" s="101"/>
      <c r="AR1603" s="100"/>
      <c r="AS1603" s="100"/>
      <c r="AT1603" s="100"/>
      <c r="AU1603" s="100"/>
      <c r="AV1603" s="100"/>
      <c r="AW1603" s="100"/>
      <c r="AX1603" s="100"/>
      <c r="AY1603" s="100"/>
      <c r="AZ1603" s="100"/>
      <c r="BA1603" s="100"/>
      <c r="BB1603" s="100"/>
      <c r="BC1603" s="100"/>
    </row>
    <row r="1604" spans="17:55" x14ac:dyDescent="0.35">
      <c r="Q1604" s="100"/>
      <c r="R1604" s="100"/>
      <c r="S1604" s="100"/>
      <c r="T1604" s="100"/>
      <c r="U1604" s="100"/>
      <c r="V1604" s="100"/>
      <c r="W1604" s="100"/>
      <c r="X1604" s="100"/>
      <c r="Y1604" s="100"/>
      <c r="Z1604" s="100"/>
      <c r="AA1604" s="100"/>
      <c r="AB1604" s="100"/>
      <c r="AC1604" s="100"/>
      <c r="AD1604" s="100"/>
      <c r="AE1604" s="100"/>
      <c r="AF1604" s="101"/>
      <c r="AG1604" s="101"/>
      <c r="AH1604" s="101"/>
      <c r="AI1604" s="101"/>
      <c r="AJ1604" s="101"/>
      <c r="AK1604" s="101"/>
      <c r="AL1604" s="101"/>
      <c r="AM1604" s="101"/>
      <c r="AN1604" s="101"/>
      <c r="AO1604" s="101"/>
      <c r="AP1604" s="101"/>
      <c r="AQ1604" s="101"/>
      <c r="AR1604" s="100"/>
      <c r="AS1604" s="100"/>
      <c r="AT1604" s="100"/>
      <c r="AU1604" s="100"/>
      <c r="AV1604" s="100"/>
      <c r="AW1604" s="100"/>
      <c r="AX1604" s="100"/>
      <c r="AY1604" s="100"/>
      <c r="AZ1604" s="100"/>
      <c r="BA1604" s="100"/>
      <c r="BB1604" s="100"/>
      <c r="BC1604" s="100"/>
    </row>
    <row r="1605" spans="17:55" x14ac:dyDescent="0.35">
      <c r="Q1605" s="100"/>
      <c r="R1605" s="100"/>
      <c r="S1605" s="100"/>
      <c r="T1605" s="100"/>
      <c r="U1605" s="100"/>
      <c r="V1605" s="100"/>
      <c r="W1605" s="100"/>
      <c r="X1605" s="100"/>
      <c r="Y1605" s="100"/>
      <c r="Z1605" s="100"/>
      <c r="AA1605" s="100"/>
      <c r="AB1605" s="100"/>
      <c r="AC1605" s="100"/>
      <c r="AD1605" s="100"/>
      <c r="AE1605" s="100"/>
      <c r="AF1605" s="101"/>
      <c r="AG1605" s="101"/>
      <c r="AH1605" s="101"/>
      <c r="AI1605" s="101"/>
      <c r="AJ1605" s="101"/>
      <c r="AK1605" s="101"/>
      <c r="AL1605" s="101"/>
      <c r="AM1605" s="101"/>
      <c r="AN1605" s="101"/>
      <c r="AO1605" s="101"/>
      <c r="AP1605" s="101"/>
      <c r="AQ1605" s="101"/>
      <c r="AR1605" s="100"/>
      <c r="AS1605" s="100"/>
      <c r="AT1605" s="100"/>
      <c r="AU1605" s="100"/>
      <c r="AV1605" s="100"/>
      <c r="AW1605" s="100"/>
      <c r="AX1605" s="100"/>
      <c r="AY1605" s="100"/>
      <c r="AZ1605" s="100"/>
      <c r="BA1605" s="100"/>
      <c r="BB1605" s="100"/>
      <c r="BC1605" s="100"/>
    </row>
    <row r="1606" spans="17:55" x14ac:dyDescent="0.35">
      <c r="Q1606" s="100"/>
      <c r="R1606" s="100"/>
      <c r="S1606" s="100"/>
      <c r="T1606" s="100"/>
      <c r="U1606" s="100"/>
      <c r="V1606" s="100"/>
      <c r="W1606" s="100"/>
      <c r="X1606" s="100"/>
      <c r="Y1606" s="100"/>
      <c r="Z1606" s="100"/>
      <c r="AA1606" s="100"/>
      <c r="AB1606" s="100"/>
      <c r="AC1606" s="100"/>
      <c r="AD1606" s="100"/>
      <c r="AE1606" s="100"/>
      <c r="AF1606" s="101"/>
      <c r="AG1606" s="101"/>
      <c r="AH1606" s="101"/>
      <c r="AI1606" s="101"/>
      <c r="AJ1606" s="101"/>
      <c r="AK1606" s="101"/>
      <c r="AL1606" s="101"/>
      <c r="AM1606" s="101"/>
      <c r="AN1606" s="101"/>
      <c r="AO1606" s="101"/>
      <c r="AP1606" s="101"/>
      <c r="AQ1606" s="101"/>
      <c r="AR1606" s="100"/>
      <c r="AS1606" s="100"/>
      <c r="AT1606" s="100"/>
      <c r="AU1606" s="100"/>
      <c r="AV1606" s="100"/>
      <c r="AW1606" s="100"/>
      <c r="AX1606" s="100"/>
      <c r="AY1606" s="100"/>
      <c r="AZ1606" s="100"/>
      <c r="BA1606" s="100"/>
      <c r="BB1606" s="100"/>
      <c r="BC1606" s="100"/>
    </row>
    <row r="1607" spans="17:55" x14ac:dyDescent="0.35">
      <c r="Q1607" s="100"/>
      <c r="R1607" s="100"/>
      <c r="S1607" s="100"/>
      <c r="T1607" s="100"/>
      <c r="U1607" s="100"/>
      <c r="V1607" s="100"/>
      <c r="W1607" s="100"/>
      <c r="X1607" s="100"/>
      <c r="Y1607" s="100"/>
      <c r="Z1607" s="100"/>
      <c r="AA1607" s="100"/>
      <c r="AB1607" s="100"/>
      <c r="AC1607" s="100"/>
      <c r="AD1607" s="100"/>
      <c r="AE1607" s="100"/>
      <c r="AF1607" s="101"/>
      <c r="AG1607" s="101"/>
      <c r="AH1607" s="101"/>
      <c r="AI1607" s="101"/>
      <c r="AJ1607" s="101"/>
      <c r="AK1607" s="101"/>
      <c r="AL1607" s="101"/>
      <c r="AM1607" s="101"/>
      <c r="AN1607" s="101"/>
      <c r="AO1607" s="101"/>
      <c r="AP1607" s="101"/>
      <c r="AQ1607" s="101"/>
      <c r="AR1607" s="100"/>
      <c r="AS1607" s="100"/>
      <c r="AT1607" s="100"/>
      <c r="AU1607" s="100"/>
      <c r="AV1607" s="100"/>
      <c r="AW1607" s="100"/>
      <c r="AX1607" s="100"/>
      <c r="AY1607" s="100"/>
      <c r="AZ1607" s="100"/>
      <c r="BA1607" s="100"/>
      <c r="BB1607" s="100"/>
      <c r="BC1607" s="100"/>
    </row>
    <row r="1608" spans="17:55" x14ac:dyDescent="0.35">
      <c r="Q1608" s="100"/>
      <c r="R1608" s="100"/>
      <c r="S1608" s="100"/>
      <c r="T1608" s="100"/>
      <c r="U1608" s="100"/>
      <c r="V1608" s="100"/>
      <c r="W1608" s="100"/>
      <c r="X1608" s="100"/>
      <c r="Y1608" s="100"/>
      <c r="Z1608" s="100"/>
      <c r="AA1608" s="100"/>
      <c r="AB1608" s="100"/>
      <c r="AC1608" s="100"/>
      <c r="AD1608" s="100"/>
      <c r="AE1608" s="100"/>
      <c r="AF1608" s="101"/>
      <c r="AG1608" s="101"/>
      <c r="AH1608" s="101"/>
      <c r="AI1608" s="101"/>
      <c r="AJ1608" s="101"/>
      <c r="AK1608" s="101"/>
      <c r="AL1608" s="101"/>
      <c r="AM1608" s="101"/>
      <c r="AN1608" s="101"/>
      <c r="AO1608" s="101"/>
      <c r="AP1608" s="101"/>
      <c r="AQ1608" s="101"/>
      <c r="AR1608" s="100"/>
      <c r="AS1608" s="100"/>
      <c r="AT1608" s="100"/>
      <c r="AU1608" s="100"/>
      <c r="AV1608" s="100"/>
      <c r="AW1608" s="100"/>
      <c r="AX1608" s="100"/>
      <c r="AY1608" s="100"/>
      <c r="AZ1608" s="100"/>
      <c r="BA1608" s="100"/>
      <c r="BB1608" s="100"/>
      <c r="BC1608" s="100"/>
    </row>
    <row r="1609" spans="17:55" x14ac:dyDescent="0.35">
      <c r="Q1609" s="100"/>
      <c r="R1609" s="100"/>
      <c r="S1609" s="100"/>
      <c r="T1609" s="100"/>
      <c r="U1609" s="100"/>
      <c r="V1609" s="100"/>
      <c r="W1609" s="100"/>
      <c r="X1609" s="100"/>
      <c r="Y1609" s="100"/>
      <c r="Z1609" s="100"/>
      <c r="AA1609" s="100"/>
      <c r="AB1609" s="100"/>
      <c r="AC1609" s="100"/>
      <c r="AD1609" s="100"/>
      <c r="AE1609" s="100"/>
      <c r="AF1609" s="101"/>
      <c r="AG1609" s="101"/>
      <c r="AH1609" s="101"/>
      <c r="AI1609" s="101"/>
      <c r="AJ1609" s="101"/>
      <c r="AK1609" s="101"/>
      <c r="AL1609" s="101"/>
      <c r="AM1609" s="101"/>
      <c r="AN1609" s="101"/>
      <c r="AO1609" s="101"/>
      <c r="AP1609" s="101"/>
      <c r="AQ1609" s="101"/>
      <c r="AR1609" s="100"/>
      <c r="AS1609" s="100"/>
      <c r="AT1609" s="100"/>
      <c r="AU1609" s="100"/>
      <c r="AV1609" s="100"/>
      <c r="AW1609" s="100"/>
      <c r="AX1609" s="100"/>
      <c r="AY1609" s="100"/>
      <c r="AZ1609" s="100"/>
      <c r="BA1609" s="100"/>
      <c r="BB1609" s="100"/>
      <c r="BC1609" s="100"/>
    </row>
    <row r="1610" spans="17:55" x14ac:dyDescent="0.35">
      <c r="Q1610" s="100"/>
      <c r="R1610" s="100"/>
      <c r="S1610" s="100"/>
      <c r="T1610" s="100"/>
      <c r="U1610" s="100"/>
      <c r="V1610" s="100"/>
      <c r="W1610" s="100"/>
      <c r="X1610" s="100"/>
      <c r="Y1610" s="100"/>
      <c r="Z1610" s="100"/>
      <c r="AA1610" s="100"/>
      <c r="AB1610" s="100"/>
      <c r="AC1610" s="100"/>
      <c r="AD1610" s="100"/>
      <c r="AE1610" s="100"/>
      <c r="AF1610" s="101"/>
      <c r="AG1610" s="101"/>
      <c r="AH1610" s="101"/>
      <c r="AI1610" s="101"/>
      <c r="AJ1610" s="101"/>
      <c r="AK1610" s="101"/>
      <c r="AL1610" s="101"/>
      <c r="AM1610" s="101"/>
      <c r="AN1610" s="101"/>
      <c r="AO1610" s="101"/>
      <c r="AP1610" s="101"/>
      <c r="AQ1610" s="101"/>
      <c r="AR1610" s="100"/>
      <c r="AS1610" s="100"/>
      <c r="AT1610" s="100"/>
      <c r="AU1610" s="100"/>
      <c r="AV1610" s="100"/>
      <c r="AW1610" s="100"/>
      <c r="AX1610" s="100"/>
      <c r="AY1610" s="100"/>
      <c r="AZ1610" s="100"/>
      <c r="BA1610" s="100"/>
      <c r="BB1610" s="100"/>
      <c r="BC1610" s="100"/>
    </row>
    <row r="1611" spans="17:55" x14ac:dyDescent="0.35">
      <c r="Q1611" s="100"/>
      <c r="R1611" s="100"/>
      <c r="S1611" s="100"/>
      <c r="T1611" s="100"/>
      <c r="U1611" s="100"/>
      <c r="V1611" s="100"/>
      <c r="W1611" s="100"/>
      <c r="X1611" s="100"/>
      <c r="Y1611" s="100"/>
      <c r="Z1611" s="100"/>
      <c r="AA1611" s="100"/>
      <c r="AB1611" s="100"/>
      <c r="AC1611" s="100"/>
      <c r="AD1611" s="100"/>
      <c r="AE1611" s="100"/>
      <c r="AF1611" s="101"/>
      <c r="AG1611" s="101"/>
      <c r="AH1611" s="101"/>
      <c r="AI1611" s="101"/>
      <c r="AJ1611" s="101"/>
      <c r="AK1611" s="101"/>
      <c r="AL1611" s="101"/>
      <c r="AM1611" s="101"/>
      <c r="AN1611" s="101"/>
      <c r="AO1611" s="101"/>
      <c r="AP1611" s="101"/>
      <c r="AQ1611" s="101"/>
      <c r="AR1611" s="100"/>
      <c r="AS1611" s="100"/>
      <c r="AT1611" s="100"/>
      <c r="AU1611" s="100"/>
      <c r="AV1611" s="100"/>
      <c r="AW1611" s="100"/>
      <c r="AX1611" s="100"/>
      <c r="AY1611" s="100"/>
      <c r="AZ1611" s="100"/>
      <c r="BA1611" s="100"/>
      <c r="BB1611" s="100"/>
      <c r="BC1611" s="100"/>
    </row>
    <row r="1612" spans="17:55" x14ac:dyDescent="0.35">
      <c r="Q1612" s="100"/>
      <c r="R1612" s="100"/>
      <c r="S1612" s="100"/>
      <c r="T1612" s="100"/>
      <c r="U1612" s="100"/>
      <c r="V1612" s="100"/>
      <c r="W1612" s="100"/>
      <c r="X1612" s="100"/>
      <c r="Y1612" s="100"/>
      <c r="Z1612" s="100"/>
      <c r="AA1612" s="100"/>
      <c r="AB1612" s="100"/>
      <c r="AC1612" s="100"/>
      <c r="AD1612" s="100"/>
      <c r="AE1612" s="100"/>
      <c r="AF1612" s="101"/>
      <c r="AG1612" s="101"/>
      <c r="AH1612" s="101"/>
      <c r="AI1612" s="101"/>
      <c r="AJ1612" s="101"/>
      <c r="AK1612" s="101"/>
      <c r="AL1612" s="101"/>
      <c r="AM1612" s="101"/>
      <c r="AN1612" s="101"/>
      <c r="AO1612" s="101"/>
      <c r="AP1612" s="101"/>
      <c r="AQ1612" s="101"/>
      <c r="AR1612" s="100"/>
      <c r="AS1612" s="100"/>
      <c r="AT1612" s="100"/>
      <c r="AU1612" s="100"/>
      <c r="AV1612" s="100"/>
      <c r="AW1612" s="100"/>
      <c r="AX1612" s="100"/>
      <c r="AY1612" s="100"/>
      <c r="AZ1612" s="100"/>
      <c r="BA1612" s="100"/>
      <c r="BB1612" s="100"/>
      <c r="BC1612" s="100"/>
    </row>
    <row r="1613" spans="17:55" x14ac:dyDescent="0.35">
      <c r="Q1613" s="100"/>
      <c r="R1613" s="100"/>
      <c r="S1613" s="100"/>
      <c r="T1613" s="100"/>
      <c r="U1613" s="100"/>
      <c r="V1613" s="100"/>
      <c r="W1613" s="100"/>
      <c r="X1613" s="100"/>
      <c r="Y1613" s="100"/>
      <c r="Z1613" s="100"/>
      <c r="AA1613" s="100"/>
      <c r="AB1613" s="100"/>
      <c r="AC1613" s="100"/>
      <c r="AD1613" s="100"/>
      <c r="AE1613" s="100"/>
      <c r="AF1613" s="101"/>
      <c r="AG1613" s="101"/>
      <c r="AH1613" s="101"/>
      <c r="AI1613" s="101"/>
      <c r="AJ1613" s="101"/>
      <c r="AK1613" s="101"/>
      <c r="AL1613" s="101"/>
      <c r="AM1613" s="101"/>
      <c r="AN1613" s="101"/>
      <c r="AO1613" s="101"/>
      <c r="AP1613" s="101"/>
      <c r="AQ1613" s="101"/>
      <c r="AR1613" s="100"/>
      <c r="AS1613" s="100"/>
      <c r="AT1613" s="100"/>
      <c r="AU1613" s="100"/>
      <c r="AV1613" s="100"/>
      <c r="AW1613" s="100"/>
      <c r="AX1613" s="100"/>
      <c r="AY1613" s="100"/>
      <c r="AZ1613" s="100"/>
      <c r="BA1613" s="100"/>
      <c r="BB1613" s="100"/>
      <c r="BC1613" s="100"/>
    </row>
    <row r="1614" spans="17:55" x14ac:dyDescent="0.35">
      <c r="Q1614" s="100"/>
      <c r="R1614" s="100"/>
      <c r="S1614" s="100"/>
      <c r="T1614" s="100"/>
      <c r="U1614" s="100"/>
      <c r="V1614" s="100"/>
      <c r="W1614" s="100"/>
      <c r="X1614" s="100"/>
      <c r="Y1614" s="100"/>
      <c r="Z1614" s="100"/>
      <c r="AA1614" s="100"/>
      <c r="AB1614" s="100"/>
      <c r="AC1614" s="100"/>
      <c r="AD1614" s="100"/>
      <c r="AE1614" s="100"/>
      <c r="AF1614" s="101"/>
      <c r="AG1614" s="101"/>
      <c r="AH1614" s="101"/>
      <c r="AI1614" s="101"/>
      <c r="AJ1614" s="101"/>
      <c r="AK1614" s="101"/>
      <c r="AL1614" s="101"/>
      <c r="AM1614" s="101"/>
      <c r="AN1614" s="101"/>
      <c r="AO1614" s="101"/>
      <c r="AP1614" s="101"/>
      <c r="AQ1614" s="101"/>
      <c r="AR1614" s="100"/>
      <c r="AS1614" s="100"/>
      <c r="AT1614" s="100"/>
      <c r="AU1614" s="100"/>
      <c r="AV1614" s="100"/>
      <c r="AW1614" s="100"/>
      <c r="AX1614" s="100"/>
      <c r="AY1614" s="100"/>
      <c r="AZ1614" s="100"/>
      <c r="BA1614" s="100"/>
      <c r="BB1614" s="100"/>
      <c r="BC1614" s="100"/>
    </row>
    <row r="1615" spans="17:55" x14ac:dyDescent="0.35">
      <c r="Q1615" s="100"/>
      <c r="R1615" s="100"/>
      <c r="S1615" s="100"/>
      <c r="T1615" s="100"/>
      <c r="U1615" s="100"/>
      <c r="V1615" s="100"/>
      <c r="W1615" s="100"/>
      <c r="X1615" s="100"/>
      <c r="Y1615" s="100"/>
      <c r="Z1615" s="100"/>
      <c r="AA1615" s="100"/>
      <c r="AB1615" s="100"/>
      <c r="AC1615" s="100"/>
      <c r="AD1615" s="100"/>
      <c r="AE1615" s="100"/>
      <c r="AF1615" s="101"/>
      <c r="AG1615" s="101"/>
      <c r="AH1615" s="101"/>
      <c r="AI1615" s="101"/>
      <c r="AJ1615" s="101"/>
      <c r="AK1615" s="101"/>
      <c r="AL1615" s="101"/>
      <c r="AM1615" s="101"/>
      <c r="AN1615" s="101"/>
      <c r="AO1615" s="101"/>
      <c r="AP1615" s="101"/>
      <c r="AQ1615" s="101"/>
      <c r="AR1615" s="100"/>
      <c r="AS1615" s="100"/>
      <c r="AT1615" s="100"/>
      <c r="AU1615" s="100"/>
      <c r="AV1615" s="100"/>
      <c r="AW1615" s="100"/>
      <c r="AX1615" s="100"/>
      <c r="AY1615" s="100"/>
      <c r="AZ1615" s="100"/>
      <c r="BA1615" s="100"/>
      <c r="BB1615" s="100"/>
      <c r="BC1615" s="100"/>
    </row>
    <row r="1616" spans="17:55" x14ac:dyDescent="0.35">
      <c r="Q1616" s="100"/>
      <c r="R1616" s="100"/>
      <c r="S1616" s="100"/>
      <c r="T1616" s="100"/>
      <c r="U1616" s="100"/>
      <c r="V1616" s="100"/>
      <c r="W1616" s="100"/>
      <c r="X1616" s="100"/>
      <c r="Y1616" s="100"/>
      <c r="Z1616" s="100"/>
      <c r="AA1616" s="100"/>
      <c r="AB1616" s="100"/>
      <c r="AC1616" s="100"/>
      <c r="AD1616" s="100"/>
      <c r="AE1616" s="100"/>
      <c r="AF1616" s="101"/>
      <c r="AG1616" s="101"/>
      <c r="AH1616" s="101"/>
      <c r="AI1616" s="101"/>
      <c r="AJ1616" s="101"/>
      <c r="AK1616" s="101"/>
      <c r="AL1616" s="101"/>
      <c r="AM1616" s="101"/>
      <c r="AN1616" s="101"/>
      <c r="AO1616" s="101"/>
      <c r="AP1616" s="101"/>
      <c r="AQ1616" s="101"/>
      <c r="AR1616" s="100"/>
      <c r="AS1616" s="100"/>
      <c r="AT1616" s="100"/>
      <c r="AU1616" s="100"/>
      <c r="AV1616" s="100"/>
      <c r="AW1616" s="100"/>
      <c r="AX1616" s="100"/>
      <c r="AY1616" s="100"/>
      <c r="AZ1616" s="100"/>
      <c r="BA1616" s="100"/>
      <c r="BB1616" s="100"/>
      <c r="BC1616" s="100"/>
    </row>
    <row r="1617" spans="17:55" x14ac:dyDescent="0.35">
      <c r="Q1617" s="100"/>
      <c r="R1617" s="100"/>
      <c r="S1617" s="100"/>
      <c r="T1617" s="100"/>
      <c r="U1617" s="100"/>
      <c r="V1617" s="100"/>
      <c r="W1617" s="100"/>
      <c r="X1617" s="100"/>
      <c r="Y1617" s="100"/>
      <c r="Z1617" s="100"/>
      <c r="AA1617" s="100"/>
      <c r="AB1617" s="100"/>
      <c r="AC1617" s="100"/>
      <c r="AD1617" s="100"/>
      <c r="AE1617" s="100"/>
      <c r="AF1617" s="101"/>
      <c r="AG1617" s="101"/>
      <c r="AH1617" s="101"/>
      <c r="AI1617" s="101"/>
      <c r="AJ1617" s="101"/>
      <c r="AK1617" s="101"/>
      <c r="AL1617" s="101"/>
      <c r="AM1617" s="101"/>
      <c r="AN1617" s="101"/>
      <c r="AO1617" s="101"/>
      <c r="AP1617" s="101"/>
      <c r="AQ1617" s="101"/>
      <c r="AR1617" s="100"/>
      <c r="AS1617" s="100"/>
      <c r="AT1617" s="100"/>
      <c r="AU1617" s="100"/>
      <c r="AV1617" s="100"/>
      <c r="AW1617" s="100"/>
      <c r="AX1617" s="100"/>
      <c r="AY1617" s="100"/>
      <c r="AZ1617" s="100"/>
      <c r="BA1617" s="100"/>
      <c r="BB1617" s="100"/>
      <c r="BC1617" s="100"/>
    </row>
    <row r="1618" spans="17:55" x14ac:dyDescent="0.35">
      <c r="Q1618" s="100"/>
      <c r="R1618" s="100"/>
      <c r="S1618" s="100"/>
      <c r="T1618" s="100"/>
      <c r="U1618" s="100"/>
      <c r="V1618" s="100"/>
      <c r="W1618" s="100"/>
      <c r="X1618" s="100"/>
      <c r="Y1618" s="100"/>
      <c r="Z1618" s="100"/>
      <c r="AA1618" s="100"/>
      <c r="AB1618" s="100"/>
      <c r="AC1618" s="100"/>
      <c r="AD1618" s="100"/>
      <c r="AE1618" s="100"/>
      <c r="AF1618" s="101"/>
      <c r="AG1618" s="101"/>
      <c r="AH1618" s="101"/>
      <c r="AI1618" s="101"/>
      <c r="AJ1618" s="101"/>
      <c r="AK1618" s="101"/>
      <c r="AL1618" s="101"/>
      <c r="AM1618" s="101"/>
      <c r="AN1618" s="101"/>
      <c r="AO1618" s="101"/>
      <c r="AP1618" s="101"/>
      <c r="AQ1618" s="101"/>
      <c r="AR1618" s="100"/>
      <c r="AS1618" s="100"/>
      <c r="AT1618" s="100"/>
      <c r="AU1618" s="100"/>
      <c r="AV1618" s="100"/>
      <c r="AW1618" s="100"/>
      <c r="AX1618" s="100"/>
      <c r="AY1618" s="100"/>
      <c r="AZ1618" s="100"/>
      <c r="BA1618" s="100"/>
      <c r="BB1618" s="100"/>
      <c r="BC1618" s="100"/>
    </row>
    <row r="1619" spans="17:55" x14ac:dyDescent="0.35">
      <c r="Q1619" s="100"/>
      <c r="R1619" s="100"/>
      <c r="S1619" s="100"/>
      <c r="T1619" s="100"/>
      <c r="U1619" s="100"/>
      <c r="V1619" s="100"/>
      <c r="W1619" s="100"/>
      <c r="X1619" s="100"/>
      <c r="Y1619" s="100"/>
      <c r="Z1619" s="100"/>
      <c r="AA1619" s="100"/>
      <c r="AB1619" s="100"/>
      <c r="AC1619" s="100"/>
      <c r="AD1619" s="100"/>
      <c r="AE1619" s="100"/>
      <c r="AF1619" s="101"/>
      <c r="AG1619" s="101"/>
      <c r="AH1619" s="101"/>
      <c r="AI1619" s="101"/>
      <c r="AJ1619" s="101"/>
      <c r="AK1619" s="101"/>
      <c r="AL1619" s="101"/>
      <c r="AM1619" s="101"/>
      <c r="AN1619" s="101"/>
      <c r="AO1619" s="101"/>
      <c r="AP1619" s="101"/>
      <c r="AQ1619" s="101"/>
      <c r="AR1619" s="100"/>
      <c r="AS1619" s="100"/>
      <c r="AT1619" s="100"/>
      <c r="AU1619" s="100"/>
      <c r="AV1619" s="100"/>
      <c r="AW1619" s="100"/>
      <c r="AX1619" s="100"/>
      <c r="AY1619" s="100"/>
      <c r="AZ1619" s="100"/>
      <c r="BA1619" s="100"/>
      <c r="BB1619" s="100"/>
      <c r="BC1619" s="100"/>
    </row>
    <row r="1620" spans="17:55" x14ac:dyDescent="0.35">
      <c r="Q1620" s="100"/>
      <c r="R1620" s="100"/>
      <c r="S1620" s="100"/>
      <c r="T1620" s="100"/>
      <c r="U1620" s="100"/>
      <c r="V1620" s="100"/>
      <c r="W1620" s="100"/>
      <c r="X1620" s="100"/>
      <c r="Y1620" s="100"/>
      <c r="Z1620" s="100"/>
      <c r="AA1620" s="100"/>
      <c r="AB1620" s="100"/>
      <c r="AC1620" s="100"/>
      <c r="AD1620" s="100"/>
      <c r="AE1620" s="100"/>
      <c r="AF1620" s="101"/>
      <c r="AG1620" s="101"/>
      <c r="AH1620" s="101"/>
      <c r="AI1620" s="101"/>
      <c r="AJ1620" s="101"/>
      <c r="AK1620" s="101"/>
      <c r="AL1620" s="101"/>
      <c r="AM1620" s="101"/>
      <c r="AN1620" s="101"/>
      <c r="AO1620" s="101"/>
      <c r="AP1620" s="101"/>
      <c r="AQ1620" s="101"/>
      <c r="AR1620" s="100"/>
      <c r="AS1620" s="100"/>
      <c r="AT1620" s="100"/>
      <c r="AU1620" s="100"/>
      <c r="AV1620" s="100"/>
      <c r="AW1620" s="100"/>
      <c r="AX1620" s="100"/>
      <c r="AY1620" s="100"/>
      <c r="AZ1620" s="100"/>
      <c r="BA1620" s="100"/>
      <c r="BB1620" s="100"/>
      <c r="BC1620" s="100"/>
    </row>
    <row r="1621" spans="17:55" x14ac:dyDescent="0.35">
      <c r="Q1621" s="100"/>
      <c r="R1621" s="100"/>
      <c r="S1621" s="100"/>
      <c r="T1621" s="100"/>
      <c r="U1621" s="100"/>
      <c r="V1621" s="100"/>
      <c r="W1621" s="100"/>
      <c r="X1621" s="100"/>
      <c r="Y1621" s="100"/>
      <c r="Z1621" s="100"/>
      <c r="AA1621" s="100"/>
      <c r="AB1621" s="100"/>
      <c r="AC1621" s="100"/>
      <c r="AD1621" s="100"/>
      <c r="AE1621" s="100"/>
      <c r="AF1621" s="101"/>
      <c r="AG1621" s="101"/>
      <c r="AH1621" s="101"/>
      <c r="AI1621" s="101"/>
      <c r="AJ1621" s="101"/>
      <c r="AK1621" s="101"/>
      <c r="AL1621" s="101"/>
      <c r="AM1621" s="101"/>
      <c r="AN1621" s="101"/>
      <c r="AO1621" s="101"/>
      <c r="AP1621" s="101"/>
      <c r="AQ1621" s="101"/>
      <c r="AR1621" s="100"/>
      <c r="AS1621" s="100"/>
      <c r="AT1621" s="100"/>
      <c r="AU1621" s="100"/>
      <c r="AV1621" s="100"/>
      <c r="AW1621" s="100"/>
      <c r="AX1621" s="100"/>
      <c r="AY1621" s="100"/>
      <c r="AZ1621" s="100"/>
      <c r="BA1621" s="100"/>
      <c r="BB1621" s="100"/>
      <c r="BC1621" s="100"/>
    </row>
    <row r="1622" spans="17:55" x14ac:dyDescent="0.35">
      <c r="Q1622" s="100"/>
      <c r="R1622" s="100"/>
      <c r="S1622" s="100"/>
      <c r="T1622" s="100"/>
      <c r="U1622" s="100"/>
      <c r="V1622" s="100"/>
      <c r="W1622" s="100"/>
      <c r="X1622" s="100"/>
      <c r="Y1622" s="100"/>
      <c r="Z1622" s="100"/>
      <c r="AA1622" s="100"/>
      <c r="AB1622" s="100"/>
      <c r="AC1622" s="100"/>
      <c r="AD1622" s="100"/>
      <c r="AE1622" s="100"/>
      <c r="AF1622" s="101"/>
      <c r="AG1622" s="101"/>
      <c r="AH1622" s="101"/>
      <c r="AI1622" s="101"/>
      <c r="AJ1622" s="101"/>
      <c r="AK1622" s="101"/>
      <c r="AL1622" s="101"/>
      <c r="AM1622" s="101"/>
      <c r="AN1622" s="101"/>
      <c r="AO1622" s="101"/>
      <c r="AP1622" s="101"/>
      <c r="AQ1622" s="101"/>
      <c r="AR1622" s="100"/>
      <c r="AS1622" s="100"/>
      <c r="AT1622" s="100"/>
      <c r="AU1622" s="100"/>
      <c r="AV1622" s="100"/>
      <c r="AW1622" s="100"/>
      <c r="AX1622" s="100"/>
      <c r="AY1622" s="100"/>
      <c r="AZ1622" s="100"/>
      <c r="BA1622" s="100"/>
      <c r="BB1622" s="100"/>
      <c r="BC1622" s="100"/>
    </row>
    <row r="1623" spans="17:55" x14ac:dyDescent="0.35">
      <c r="Q1623" s="100"/>
      <c r="R1623" s="100"/>
      <c r="S1623" s="100"/>
      <c r="T1623" s="100"/>
      <c r="U1623" s="100"/>
      <c r="V1623" s="100"/>
      <c r="W1623" s="100"/>
      <c r="X1623" s="100"/>
      <c r="Y1623" s="100"/>
      <c r="Z1623" s="100"/>
      <c r="AA1623" s="100"/>
      <c r="AB1623" s="100"/>
      <c r="AC1623" s="100"/>
      <c r="AD1623" s="100"/>
      <c r="AE1623" s="100"/>
      <c r="AF1623" s="101"/>
      <c r="AG1623" s="101"/>
      <c r="AH1623" s="101"/>
      <c r="AI1623" s="101"/>
      <c r="AJ1623" s="101"/>
      <c r="AK1623" s="101"/>
      <c r="AL1623" s="101"/>
      <c r="AM1623" s="101"/>
      <c r="AN1623" s="101"/>
      <c r="AO1623" s="101"/>
      <c r="AP1623" s="101"/>
      <c r="AQ1623" s="101"/>
      <c r="AR1623" s="100"/>
      <c r="AS1623" s="100"/>
      <c r="AT1623" s="100"/>
      <c r="AU1623" s="100"/>
      <c r="AV1623" s="100"/>
      <c r="AW1623" s="100"/>
      <c r="AX1623" s="100"/>
      <c r="AY1623" s="100"/>
      <c r="AZ1623" s="100"/>
      <c r="BA1623" s="100"/>
      <c r="BB1623" s="100"/>
      <c r="BC1623" s="100"/>
    </row>
    <row r="1624" spans="17:55" x14ac:dyDescent="0.35">
      <c r="Q1624" s="100"/>
      <c r="R1624" s="100"/>
      <c r="S1624" s="100"/>
      <c r="T1624" s="100"/>
      <c r="U1624" s="100"/>
      <c r="V1624" s="100"/>
      <c r="W1624" s="100"/>
      <c r="X1624" s="100"/>
      <c r="Y1624" s="100"/>
      <c r="Z1624" s="100"/>
      <c r="AA1624" s="100"/>
      <c r="AB1624" s="100"/>
      <c r="AC1624" s="100"/>
      <c r="AD1624" s="100"/>
      <c r="AE1624" s="100"/>
      <c r="AF1624" s="101"/>
      <c r="AG1624" s="101"/>
      <c r="AH1624" s="101"/>
      <c r="AI1624" s="101"/>
      <c r="AJ1624" s="101"/>
      <c r="AK1624" s="101"/>
      <c r="AL1624" s="101"/>
      <c r="AM1624" s="101"/>
      <c r="AN1624" s="101"/>
      <c r="AO1624" s="101"/>
      <c r="AP1624" s="101"/>
      <c r="AQ1624" s="101"/>
      <c r="AR1624" s="100"/>
      <c r="AS1624" s="100"/>
      <c r="AT1624" s="100"/>
      <c r="AU1624" s="100"/>
      <c r="AV1624" s="100"/>
      <c r="AW1624" s="100"/>
      <c r="AX1624" s="100"/>
      <c r="AY1624" s="100"/>
      <c r="AZ1624" s="100"/>
      <c r="BA1624" s="100"/>
      <c r="BB1624" s="100"/>
      <c r="BC1624" s="100"/>
    </row>
    <row r="1625" spans="17:55" x14ac:dyDescent="0.35">
      <c r="Q1625" s="100"/>
      <c r="R1625" s="100"/>
      <c r="S1625" s="100"/>
      <c r="T1625" s="100"/>
      <c r="U1625" s="100"/>
      <c r="V1625" s="100"/>
      <c r="W1625" s="100"/>
      <c r="X1625" s="100"/>
      <c r="Y1625" s="100"/>
      <c r="Z1625" s="100"/>
      <c r="AA1625" s="100"/>
      <c r="AB1625" s="100"/>
      <c r="AC1625" s="100"/>
      <c r="AD1625" s="100"/>
      <c r="AE1625" s="100"/>
      <c r="AF1625" s="101"/>
      <c r="AG1625" s="101"/>
      <c r="AH1625" s="101"/>
      <c r="AI1625" s="101"/>
      <c r="AJ1625" s="101"/>
      <c r="AK1625" s="101"/>
      <c r="AL1625" s="101"/>
      <c r="AM1625" s="101"/>
      <c r="AN1625" s="101"/>
      <c r="AO1625" s="101"/>
      <c r="AP1625" s="101"/>
      <c r="AQ1625" s="101"/>
      <c r="AR1625" s="100"/>
      <c r="AS1625" s="100"/>
      <c r="AT1625" s="100"/>
      <c r="AU1625" s="100"/>
      <c r="AV1625" s="100"/>
      <c r="AW1625" s="100"/>
      <c r="AX1625" s="100"/>
      <c r="AY1625" s="100"/>
      <c r="AZ1625" s="100"/>
      <c r="BA1625" s="100"/>
      <c r="BB1625" s="100"/>
      <c r="BC1625" s="100"/>
    </row>
    <row r="1626" spans="17:55" x14ac:dyDescent="0.35">
      <c r="Q1626" s="100"/>
      <c r="R1626" s="100"/>
      <c r="S1626" s="100"/>
      <c r="T1626" s="100"/>
      <c r="U1626" s="100"/>
      <c r="V1626" s="100"/>
      <c r="W1626" s="100"/>
      <c r="X1626" s="100"/>
      <c r="Y1626" s="100"/>
      <c r="Z1626" s="100"/>
      <c r="AA1626" s="100"/>
      <c r="AB1626" s="100"/>
      <c r="AC1626" s="100"/>
      <c r="AD1626" s="100"/>
      <c r="AE1626" s="100"/>
      <c r="AF1626" s="101"/>
      <c r="AG1626" s="101"/>
      <c r="AH1626" s="101"/>
      <c r="AI1626" s="101"/>
      <c r="AJ1626" s="101"/>
      <c r="AK1626" s="101"/>
      <c r="AL1626" s="101"/>
      <c r="AM1626" s="101"/>
      <c r="AN1626" s="101"/>
      <c r="AO1626" s="101"/>
      <c r="AP1626" s="101"/>
      <c r="AQ1626" s="101"/>
      <c r="AR1626" s="100"/>
      <c r="AS1626" s="100"/>
      <c r="AT1626" s="100"/>
      <c r="AU1626" s="100"/>
      <c r="AV1626" s="100"/>
      <c r="AW1626" s="100"/>
      <c r="AX1626" s="100"/>
      <c r="AY1626" s="100"/>
      <c r="AZ1626" s="100"/>
      <c r="BA1626" s="100"/>
      <c r="BB1626" s="100"/>
      <c r="BC1626" s="100"/>
    </row>
    <row r="1627" spans="17:55" x14ac:dyDescent="0.35">
      <c r="Q1627" s="100"/>
      <c r="R1627" s="100"/>
      <c r="S1627" s="100"/>
      <c r="T1627" s="100"/>
      <c r="U1627" s="100"/>
      <c r="V1627" s="100"/>
      <c r="W1627" s="100"/>
      <c r="X1627" s="100"/>
      <c r="Y1627" s="100"/>
      <c r="Z1627" s="100"/>
      <c r="AA1627" s="100"/>
      <c r="AB1627" s="100"/>
      <c r="AC1627" s="100"/>
      <c r="AD1627" s="100"/>
      <c r="AE1627" s="100"/>
      <c r="AF1627" s="101"/>
      <c r="AG1627" s="101"/>
      <c r="AH1627" s="101"/>
      <c r="AI1627" s="101"/>
      <c r="AJ1627" s="101"/>
      <c r="AK1627" s="101"/>
      <c r="AL1627" s="101"/>
      <c r="AM1627" s="101"/>
      <c r="AN1627" s="101"/>
      <c r="AO1627" s="101"/>
      <c r="AP1627" s="101"/>
      <c r="AQ1627" s="101"/>
      <c r="AR1627" s="100"/>
      <c r="AS1627" s="100"/>
      <c r="AT1627" s="100"/>
      <c r="AU1627" s="100"/>
      <c r="AV1627" s="100"/>
      <c r="AW1627" s="100"/>
      <c r="AX1627" s="100"/>
      <c r="AY1627" s="100"/>
      <c r="AZ1627" s="100"/>
      <c r="BA1627" s="100"/>
      <c r="BB1627" s="100"/>
      <c r="BC1627" s="100"/>
    </row>
    <row r="1628" spans="17:55" x14ac:dyDescent="0.35">
      <c r="Q1628" s="100"/>
      <c r="R1628" s="100"/>
      <c r="S1628" s="100"/>
      <c r="T1628" s="100"/>
      <c r="U1628" s="100"/>
      <c r="V1628" s="100"/>
      <c r="W1628" s="100"/>
      <c r="X1628" s="100"/>
      <c r="Y1628" s="100"/>
      <c r="Z1628" s="100"/>
      <c r="AA1628" s="100"/>
      <c r="AB1628" s="100"/>
      <c r="AC1628" s="100"/>
      <c r="AD1628" s="100"/>
      <c r="AE1628" s="100"/>
      <c r="AF1628" s="101"/>
      <c r="AG1628" s="101"/>
      <c r="AH1628" s="101"/>
      <c r="AI1628" s="101"/>
      <c r="AJ1628" s="101"/>
      <c r="AK1628" s="101"/>
      <c r="AL1628" s="101"/>
      <c r="AM1628" s="101"/>
      <c r="AN1628" s="101"/>
      <c r="AO1628" s="101"/>
      <c r="AP1628" s="101"/>
      <c r="AQ1628" s="101"/>
      <c r="AR1628" s="100"/>
      <c r="AS1628" s="100"/>
      <c r="AT1628" s="100"/>
      <c r="AU1628" s="100"/>
      <c r="AV1628" s="100"/>
      <c r="AW1628" s="100"/>
      <c r="AX1628" s="100"/>
      <c r="AY1628" s="100"/>
      <c r="AZ1628" s="100"/>
      <c r="BA1628" s="100"/>
      <c r="BB1628" s="100"/>
      <c r="BC1628" s="100"/>
    </row>
    <row r="1629" spans="17:55" x14ac:dyDescent="0.35">
      <c r="Q1629" s="100"/>
      <c r="R1629" s="100"/>
      <c r="S1629" s="100"/>
      <c r="T1629" s="100"/>
      <c r="U1629" s="100"/>
      <c r="V1629" s="100"/>
      <c r="W1629" s="100"/>
      <c r="X1629" s="100"/>
      <c r="Y1629" s="100"/>
      <c r="Z1629" s="100"/>
      <c r="AA1629" s="100"/>
      <c r="AB1629" s="100"/>
      <c r="AC1629" s="100"/>
      <c r="AD1629" s="100"/>
      <c r="AE1629" s="100"/>
      <c r="AF1629" s="101"/>
      <c r="AG1629" s="101"/>
      <c r="AH1629" s="101"/>
      <c r="AI1629" s="101"/>
      <c r="AJ1629" s="101"/>
      <c r="AK1629" s="101"/>
      <c r="AL1629" s="101"/>
      <c r="AM1629" s="101"/>
      <c r="AN1629" s="101"/>
      <c r="AO1629" s="101"/>
      <c r="AP1629" s="101"/>
      <c r="AQ1629" s="101"/>
      <c r="AR1629" s="100"/>
      <c r="AS1629" s="100"/>
      <c r="AT1629" s="100"/>
      <c r="AU1629" s="100"/>
      <c r="AV1629" s="100"/>
      <c r="AW1629" s="100"/>
      <c r="AX1629" s="100"/>
      <c r="AY1629" s="100"/>
      <c r="AZ1629" s="100"/>
      <c r="BA1629" s="100"/>
      <c r="BB1629" s="100"/>
      <c r="BC1629" s="100"/>
    </row>
    <row r="1630" spans="17:55" x14ac:dyDescent="0.35">
      <c r="Q1630" s="100"/>
      <c r="R1630" s="100"/>
      <c r="S1630" s="100"/>
      <c r="T1630" s="100"/>
      <c r="U1630" s="100"/>
      <c r="V1630" s="100"/>
      <c r="W1630" s="100"/>
      <c r="X1630" s="100"/>
      <c r="Y1630" s="100"/>
      <c r="Z1630" s="100"/>
      <c r="AA1630" s="100"/>
      <c r="AB1630" s="100"/>
      <c r="AC1630" s="100"/>
      <c r="AD1630" s="100"/>
      <c r="AE1630" s="100"/>
      <c r="AF1630" s="101"/>
      <c r="AG1630" s="101"/>
      <c r="AH1630" s="101"/>
      <c r="AI1630" s="101"/>
      <c r="AJ1630" s="101"/>
      <c r="AK1630" s="101"/>
      <c r="AL1630" s="101"/>
      <c r="AM1630" s="101"/>
      <c r="AN1630" s="101"/>
      <c r="AO1630" s="101"/>
      <c r="AP1630" s="101"/>
      <c r="AQ1630" s="101"/>
      <c r="AR1630" s="100"/>
      <c r="AS1630" s="100"/>
      <c r="AT1630" s="100"/>
      <c r="AU1630" s="100"/>
      <c r="AV1630" s="100"/>
      <c r="AW1630" s="100"/>
      <c r="AX1630" s="100"/>
      <c r="AY1630" s="100"/>
      <c r="AZ1630" s="100"/>
      <c r="BA1630" s="100"/>
      <c r="BB1630" s="100"/>
      <c r="BC1630" s="100"/>
    </row>
    <row r="1631" spans="17:55" x14ac:dyDescent="0.35">
      <c r="Q1631" s="100"/>
      <c r="R1631" s="100"/>
      <c r="S1631" s="100"/>
      <c r="T1631" s="100"/>
      <c r="U1631" s="100"/>
      <c r="V1631" s="100"/>
      <c r="W1631" s="100"/>
      <c r="X1631" s="100"/>
      <c r="Y1631" s="100"/>
      <c r="Z1631" s="100"/>
      <c r="AA1631" s="100"/>
      <c r="AB1631" s="100"/>
      <c r="AC1631" s="100"/>
      <c r="AD1631" s="100"/>
      <c r="AE1631" s="100"/>
      <c r="AF1631" s="101"/>
      <c r="AG1631" s="101"/>
      <c r="AH1631" s="101"/>
      <c r="AI1631" s="101"/>
      <c r="AJ1631" s="101"/>
      <c r="AK1631" s="101"/>
      <c r="AL1631" s="101"/>
      <c r="AM1631" s="101"/>
      <c r="AN1631" s="101"/>
      <c r="AO1631" s="101"/>
      <c r="AP1631" s="101"/>
      <c r="AQ1631" s="101"/>
      <c r="AR1631" s="100"/>
      <c r="AS1631" s="100"/>
      <c r="AT1631" s="100"/>
      <c r="AU1631" s="100"/>
      <c r="AV1631" s="100"/>
      <c r="AW1631" s="100"/>
      <c r="AX1631" s="100"/>
      <c r="AY1631" s="100"/>
      <c r="AZ1631" s="100"/>
      <c r="BA1631" s="100"/>
      <c r="BB1631" s="100"/>
      <c r="BC1631" s="100"/>
    </row>
    <row r="1632" spans="17:55" x14ac:dyDescent="0.35">
      <c r="Q1632" s="100"/>
      <c r="R1632" s="100"/>
      <c r="S1632" s="100"/>
      <c r="T1632" s="100"/>
      <c r="U1632" s="100"/>
      <c r="V1632" s="100"/>
      <c r="W1632" s="100"/>
      <c r="X1632" s="100"/>
      <c r="Y1632" s="100"/>
      <c r="Z1632" s="100"/>
      <c r="AA1632" s="100"/>
      <c r="AB1632" s="100"/>
      <c r="AC1632" s="100"/>
      <c r="AD1632" s="100"/>
      <c r="AE1632" s="100"/>
      <c r="AF1632" s="101"/>
      <c r="AG1632" s="101"/>
      <c r="AH1632" s="101"/>
      <c r="AI1632" s="101"/>
      <c r="AJ1632" s="101"/>
      <c r="AK1632" s="101"/>
      <c r="AL1632" s="101"/>
      <c r="AM1632" s="101"/>
      <c r="AN1632" s="101"/>
      <c r="AO1632" s="101"/>
      <c r="AP1632" s="101"/>
      <c r="AQ1632" s="101"/>
      <c r="AR1632" s="100"/>
      <c r="AS1632" s="100"/>
      <c r="AT1632" s="100"/>
      <c r="AU1632" s="100"/>
      <c r="AV1632" s="100"/>
      <c r="AW1632" s="100"/>
      <c r="AX1632" s="100"/>
      <c r="AY1632" s="100"/>
      <c r="AZ1632" s="100"/>
      <c r="BA1632" s="100"/>
      <c r="BB1632" s="100"/>
      <c r="BC1632" s="100"/>
    </row>
    <row r="1633" spans="17:55" x14ac:dyDescent="0.35">
      <c r="Q1633" s="100"/>
      <c r="R1633" s="100"/>
      <c r="S1633" s="100"/>
      <c r="T1633" s="100"/>
      <c r="U1633" s="100"/>
      <c r="V1633" s="100"/>
      <c r="W1633" s="100"/>
      <c r="X1633" s="100"/>
      <c r="Y1633" s="100"/>
      <c r="Z1633" s="100"/>
      <c r="AA1633" s="100"/>
      <c r="AB1633" s="100"/>
      <c r="AC1633" s="100"/>
      <c r="AD1633" s="100"/>
      <c r="AE1633" s="100"/>
      <c r="AF1633" s="101"/>
      <c r="AG1633" s="101"/>
      <c r="AH1633" s="101"/>
      <c r="AI1633" s="101"/>
      <c r="AJ1633" s="101"/>
      <c r="AK1633" s="101"/>
      <c r="AL1633" s="101"/>
      <c r="AM1633" s="101"/>
      <c r="AN1633" s="101"/>
      <c r="AO1633" s="101"/>
      <c r="AP1633" s="101"/>
      <c r="AQ1633" s="101"/>
      <c r="AR1633" s="100"/>
      <c r="AS1633" s="100"/>
      <c r="AT1633" s="100"/>
      <c r="AU1633" s="100"/>
      <c r="AV1633" s="100"/>
      <c r="AW1633" s="100"/>
      <c r="AX1633" s="100"/>
      <c r="AY1633" s="100"/>
      <c r="AZ1633" s="100"/>
      <c r="BA1633" s="100"/>
      <c r="BB1633" s="100"/>
      <c r="BC1633" s="100"/>
    </row>
    <row r="1634" spans="17:55" x14ac:dyDescent="0.35">
      <c r="Q1634" s="100"/>
      <c r="R1634" s="100"/>
      <c r="S1634" s="100"/>
      <c r="T1634" s="100"/>
      <c r="U1634" s="100"/>
      <c r="V1634" s="100"/>
      <c r="W1634" s="100"/>
      <c r="X1634" s="100"/>
      <c r="Y1634" s="100"/>
      <c r="Z1634" s="100"/>
      <c r="AA1634" s="100"/>
      <c r="AB1634" s="100"/>
      <c r="AC1634" s="100"/>
      <c r="AD1634" s="100"/>
      <c r="AE1634" s="100"/>
      <c r="AF1634" s="101"/>
      <c r="AG1634" s="101"/>
      <c r="AH1634" s="101"/>
      <c r="AI1634" s="101"/>
      <c r="AJ1634" s="101"/>
      <c r="AK1634" s="101"/>
      <c r="AL1634" s="101"/>
      <c r="AM1634" s="101"/>
      <c r="AN1634" s="101"/>
      <c r="AO1634" s="101"/>
      <c r="AP1634" s="101"/>
      <c r="AQ1634" s="101"/>
      <c r="AR1634" s="100"/>
      <c r="AS1634" s="100"/>
      <c r="AT1634" s="100"/>
      <c r="AU1634" s="100"/>
      <c r="AV1634" s="100"/>
      <c r="AW1634" s="100"/>
      <c r="AX1634" s="100"/>
      <c r="AY1634" s="100"/>
      <c r="AZ1634" s="100"/>
      <c r="BA1634" s="100"/>
      <c r="BB1634" s="100"/>
      <c r="BC1634" s="100"/>
    </row>
    <row r="1635" spans="17:55" x14ac:dyDescent="0.35">
      <c r="Q1635" s="100"/>
      <c r="R1635" s="100"/>
      <c r="S1635" s="100"/>
      <c r="T1635" s="100"/>
      <c r="U1635" s="100"/>
      <c r="V1635" s="100"/>
      <c r="W1635" s="100"/>
      <c r="X1635" s="100"/>
      <c r="Y1635" s="100"/>
      <c r="Z1635" s="100"/>
      <c r="AA1635" s="100"/>
      <c r="AB1635" s="100"/>
      <c r="AC1635" s="100"/>
      <c r="AD1635" s="100"/>
      <c r="AE1635" s="100"/>
      <c r="AF1635" s="101"/>
      <c r="AG1635" s="101"/>
      <c r="AH1635" s="101"/>
      <c r="AI1635" s="101"/>
      <c r="AJ1635" s="101"/>
      <c r="AK1635" s="101"/>
      <c r="AL1635" s="101"/>
      <c r="AM1635" s="101"/>
      <c r="AN1635" s="101"/>
      <c r="AO1635" s="101"/>
      <c r="AP1635" s="101"/>
      <c r="AQ1635" s="101"/>
      <c r="AR1635" s="100"/>
      <c r="AS1635" s="100"/>
      <c r="AT1635" s="100"/>
      <c r="AU1635" s="100"/>
      <c r="AV1635" s="100"/>
      <c r="AW1635" s="100"/>
      <c r="AX1635" s="100"/>
      <c r="AY1635" s="100"/>
      <c r="AZ1635" s="100"/>
      <c r="BA1635" s="100"/>
      <c r="BB1635" s="100"/>
      <c r="BC1635" s="100"/>
    </row>
    <row r="1636" spans="17:55" x14ac:dyDescent="0.35">
      <c r="Q1636" s="100"/>
      <c r="R1636" s="100"/>
      <c r="S1636" s="100"/>
      <c r="T1636" s="100"/>
      <c r="U1636" s="100"/>
      <c r="V1636" s="100"/>
      <c r="W1636" s="100"/>
      <c r="X1636" s="100"/>
      <c r="Y1636" s="100"/>
      <c r="Z1636" s="100"/>
      <c r="AA1636" s="100"/>
      <c r="AB1636" s="100"/>
      <c r="AC1636" s="100"/>
      <c r="AD1636" s="100"/>
      <c r="AE1636" s="100"/>
      <c r="AF1636" s="101"/>
      <c r="AG1636" s="101"/>
      <c r="AH1636" s="101"/>
      <c r="AI1636" s="101"/>
      <c r="AJ1636" s="101"/>
      <c r="AK1636" s="101"/>
      <c r="AL1636" s="101"/>
      <c r="AM1636" s="101"/>
      <c r="AN1636" s="101"/>
      <c r="AO1636" s="101"/>
      <c r="AP1636" s="101"/>
      <c r="AQ1636" s="101"/>
      <c r="AR1636" s="100"/>
      <c r="AS1636" s="100"/>
      <c r="AT1636" s="100"/>
      <c r="AU1636" s="100"/>
      <c r="AV1636" s="100"/>
      <c r="AW1636" s="100"/>
      <c r="AX1636" s="100"/>
      <c r="AY1636" s="100"/>
      <c r="AZ1636" s="100"/>
      <c r="BA1636" s="100"/>
      <c r="BB1636" s="100"/>
      <c r="BC1636" s="100"/>
    </row>
    <row r="1637" spans="17:55" x14ac:dyDescent="0.35">
      <c r="Q1637" s="100"/>
      <c r="R1637" s="100"/>
      <c r="S1637" s="100"/>
      <c r="T1637" s="100"/>
      <c r="U1637" s="100"/>
      <c r="V1637" s="100"/>
      <c r="W1637" s="100"/>
      <c r="X1637" s="100"/>
      <c r="Y1637" s="100"/>
      <c r="Z1637" s="100"/>
      <c r="AA1637" s="100"/>
      <c r="AB1637" s="100"/>
      <c r="AC1637" s="100"/>
      <c r="AD1637" s="100"/>
      <c r="AE1637" s="100"/>
      <c r="AF1637" s="101"/>
      <c r="AG1637" s="101"/>
      <c r="AH1637" s="101"/>
      <c r="AI1637" s="101"/>
      <c r="AJ1637" s="101"/>
      <c r="AK1637" s="101"/>
      <c r="AL1637" s="101"/>
      <c r="AM1637" s="101"/>
      <c r="AN1637" s="101"/>
      <c r="AO1637" s="101"/>
      <c r="AP1637" s="101"/>
      <c r="AQ1637" s="101"/>
      <c r="AR1637" s="100"/>
      <c r="AS1637" s="100"/>
      <c r="AT1637" s="100"/>
      <c r="AU1637" s="100"/>
      <c r="AV1637" s="100"/>
      <c r="AW1637" s="100"/>
      <c r="AX1637" s="100"/>
      <c r="AY1637" s="100"/>
      <c r="AZ1637" s="100"/>
      <c r="BA1637" s="100"/>
      <c r="BB1637" s="100"/>
      <c r="BC1637" s="100"/>
    </row>
    <row r="1638" spans="17:55" x14ac:dyDescent="0.35">
      <c r="Q1638" s="100"/>
      <c r="R1638" s="100"/>
      <c r="S1638" s="100"/>
      <c r="T1638" s="100"/>
      <c r="U1638" s="100"/>
      <c r="V1638" s="100"/>
      <c r="W1638" s="100"/>
      <c r="X1638" s="100"/>
      <c r="Y1638" s="100"/>
      <c r="Z1638" s="100"/>
      <c r="AA1638" s="100"/>
      <c r="AB1638" s="100"/>
      <c r="AC1638" s="100"/>
      <c r="AD1638" s="100"/>
      <c r="AE1638" s="100"/>
      <c r="AF1638" s="101"/>
      <c r="AG1638" s="101"/>
      <c r="AH1638" s="101"/>
      <c r="AI1638" s="101"/>
      <c r="AJ1638" s="101"/>
      <c r="AK1638" s="101"/>
      <c r="AL1638" s="101"/>
      <c r="AM1638" s="101"/>
      <c r="AN1638" s="101"/>
      <c r="AO1638" s="101"/>
      <c r="AP1638" s="101"/>
      <c r="AQ1638" s="101"/>
      <c r="AR1638" s="100"/>
      <c r="AS1638" s="100"/>
      <c r="AT1638" s="100"/>
      <c r="AU1638" s="100"/>
      <c r="AV1638" s="100"/>
      <c r="AW1638" s="100"/>
      <c r="AX1638" s="100"/>
      <c r="AY1638" s="100"/>
      <c r="AZ1638" s="100"/>
      <c r="BA1638" s="100"/>
      <c r="BB1638" s="100"/>
      <c r="BC1638" s="100"/>
    </row>
    <row r="1639" spans="17:55" x14ac:dyDescent="0.35">
      <c r="Q1639" s="100"/>
      <c r="R1639" s="100"/>
      <c r="S1639" s="100"/>
      <c r="T1639" s="100"/>
      <c r="U1639" s="100"/>
      <c r="V1639" s="100"/>
      <c r="W1639" s="100"/>
      <c r="X1639" s="100"/>
      <c r="Y1639" s="100"/>
      <c r="Z1639" s="100"/>
      <c r="AA1639" s="100"/>
      <c r="AB1639" s="100"/>
      <c r="AC1639" s="100"/>
      <c r="AD1639" s="100"/>
      <c r="AE1639" s="100"/>
      <c r="AF1639" s="101"/>
      <c r="AG1639" s="101"/>
      <c r="AH1639" s="101"/>
      <c r="AI1639" s="101"/>
      <c r="AJ1639" s="101"/>
      <c r="AK1639" s="101"/>
      <c r="AL1639" s="101"/>
      <c r="AM1639" s="101"/>
      <c r="AN1639" s="101"/>
      <c r="AO1639" s="101"/>
      <c r="AP1639" s="101"/>
      <c r="AQ1639" s="101"/>
      <c r="AR1639" s="100"/>
      <c r="AS1639" s="100"/>
      <c r="AT1639" s="100"/>
      <c r="AU1639" s="100"/>
      <c r="AV1639" s="100"/>
      <c r="AW1639" s="100"/>
      <c r="AX1639" s="100"/>
      <c r="AY1639" s="100"/>
      <c r="AZ1639" s="100"/>
      <c r="BA1639" s="100"/>
      <c r="BB1639" s="100"/>
      <c r="BC1639" s="100"/>
    </row>
    <row r="1640" spans="17:55" x14ac:dyDescent="0.35">
      <c r="Q1640" s="100"/>
      <c r="R1640" s="100"/>
      <c r="S1640" s="100"/>
      <c r="T1640" s="100"/>
      <c r="U1640" s="100"/>
      <c r="V1640" s="100"/>
      <c r="W1640" s="100"/>
      <c r="X1640" s="100"/>
      <c r="Y1640" s="100"/>
      <c r="Z1640" s="100"/>
      <c r="AA1640" s="100"/>
      <c r="AB1640" s="100"/>
      <c r="AC1640" s="100"/>
      <c r="AD1640" s="100"/>
      <c r="AE1640" s="100"/>
      <c r="AF1640" s="101"/>
      <c r="AG1640" s="101"/>
      <c r="AH1640" s="101"/>
      <c r="AI1640" s="101"/>
      <c r="AJ1640" s="101"/>
      <c r="AK1640" s="101"/>
      <c r="AL1640" s="101"/>
      <c r="AM1640" s="101"/>
      <c r="AN1640" s="101"/>
      <c r="AO1640" s="101"/>
      <c r="AP1640" s="101"/>
      <c r="AQ1640" s="101"/>
      <c r="AR1640" s="100"/>
      <c r="AS1640" s="100"/>
      <c r="AT1640" s="100"/>
      <c r="AU1640" s="100"/>
      <c r="AV1640" s="100"/>
      <c r="AW1640" s="100"/>
      <c r="AX1640" s="100"/>
      <c r="AY1640" s="100"/>
      <c r="AZ1640" s="100"/>
      <c r="BA1640" s="100"/>
      <c r="BB1640" s="100"/>
      <c r="BC1640" s="100"/>
    </row>
    <row r="1641" spans="17:55" x14ac:dyDescent="0.35">
      <c r="Q1641" s="100"/>
      <c r="R1641" s="100"/>
      <c r="S1641" s="100"/>
      <c r="T1641" s="100"/>
      <c r="U1641" s="100"/>
      <c r="V1641" s="100"/>
      <c r="W1641" s="100"/>
      <c r="X1641" s="100"/>
      <c r="Y1641" s="100"/>
      <c r="Z1641" s="100"/>
      <c r="AA1641" s="100"/>
      <c r="AB1641" s="100"/>
      <c r="AC1641" s="100"/>
      <c r="AD1641" s="100"/>
      <c r="AE1641" s="100"/>
      <c r="AF1641" s="101"/>
      <c r="AG1641" s="101"/>
      <c r="AH1641" s="101"/>
      <c r="AI1641" s="101"/>
      <c r="AJ1641" s="101"/>
      <c r="AK1641" s="101"/>
      <c r="AL1641" s="101"/>
      <c r="AM1641" s="101"/>
      <c r="AN1641" s="101"/>
      <c r="AO1641" s="101"/>
      <c r="AP1641" s="101"/>
      <c r="AQ1641" s="101"/>
      <c r="AR1641" s="100"/>
      <c r="AS1641" s="100"/>
      <c r="AT1641" s="100"/>
      <c r="AU1641" s="100"/>
      <c r="AV1641" s="100"/>
      <c r="AW1641" s="100"/>
      <c r="AX1641" s="100"/>
      <c r="AY1641" s="100"/>
      <c r="AZ1641" s="100"/>
      <c r="BA1641" s="100"/>
      <c r="BB1641" s="100"/>
      <c r="BC1641" s="100"/>
    </row>
    <row r="1642" spans="17:55" x14ac:dyDescent="0.35">
      <c r="Q1642" s="100"/>
      <c r="R1642" s="100"/>
      <c r="S1642" s="100"/>
      <c r="T1642" s="100"/>
      <c r="U1642" s="100"/>
      <c r="V1642" s="100"/>
      <c r="W1642" s="100"/>
      <c r="X1642" s="100"/>
      <c r="Y1642" s="100"/>
      <c r="Z1642" s="100"/>
      <c r="AA1642" s="100"/>
      <c r="AB1642" s="100"/>
      <c r="AC1642" s="100"/>
      <c r="AD1642" s="100"/>
      <c r="AE1642" s="100"/>
      <c r="AF1642" s="101"/>
      <c r="AG1642" s="101"/>
      <c r="AH1642" s="101"/>
      <c r="AI1642" s="101"/>
      <c r="AJ1642" s="101"/>
      <c r="AK1642" s="101"/>
      <c r="AL1642" s="101"/>
      <c r="AM1642" s="101"/>
      <c r="AN1642" s="101"/>
      <c r="AO1642" s="101"/>
      <c r="AP1642" s="101"/>
      <c r="AQ1642" s="101"/>
      <c r="AR1642" s="100"/>
      <c r="AS1642" s="100"/>
      <c r="AT1642" s="100"/>
      <c r="AU1642" s="100"/>
      <c r="AV1642" s="100"/>
      <c r="AW1642" s="100"/>
      <c r="AX1642" s="100"/>
      <c r="AY1642" s="100"/>
      <c r="AZ1642" s="100"/>
      <c r="BA1642" s="100"/>
      <c r="BB1642" s="100"/>
      <c r="BC1642" s="100"/>
    </row>
    <row r="1643" spans="17:55" x14ac:dyDescent="0.35">
      <c r="Q1643" s="100"/>
      <c r="R1643" s="100"/>
      <c r="S1643" s="100"/>
      <c r="T1643" s="100"/>
      <c r="U1643" s="100"/>
      <c r="V1643" s="100"/>
      <c r="W1643" s="100"/>
      <c r="X1643" s="100"/>
      <c r="Y1643" s="100"/>
      <c r="Z1643" s="100"/>
      <c r="AA1643" s="100"/>
      <c r="AB1643" s="100"/>
      <c r="AC1643" s="100"/>
      <c r="AD1643" s="100"/>
      <c r="AE1643" s="100"/>
      <c r="AF1643" s="101"/>
      <c r="AG1643" s="101"/>
      <c r="AH1643" s="101"/>
      <c r="AI1643" s="101"/>
      <c r="AJ1643" s="101"/>
      <c r="AK1643" s="101"/>
      <c r="AL1643" s="101"/>
      <c r="AM1643" s="101"/>
      <c r="AN1643" s="101"/>
      <c r="AO1643" s="101"/>
      <c r="AP1643" s="101"/>
      <c r="AQ1643" s="101"/>
      <c r="AR1643" s="100"/>
      <c r="AS1643" s="100"/>
      <c r="AT1643" s="100"/>
      <c r="AU1643" s="100"/>
      <c r="AV1643" s="100"/>
      <c r="AW1643" s="100"/>
      <c r="AX1643" s="100"/>
      <c r="AY1643" s="100"/>
      <c r="AZ1643" s="100"/>
      <c r="BA1643" s="100"/>
      <c r="BB1643" s="100"/>
      <c r="BC1643" s="100"/>
    </row>
    <row r="1644" spans="17:55" x14ac:dyDescent="0.35">
      <c r="Q1644" s="100"/>
      <c r="R1644" s="100"/>
      <c r="S1644" s="100"/>
      <c r="T1644" s="100"/>
      <c r="U1644" s="100"/>
      <c r="V1644" s="100"/>
      <c r="W1644" s="100"/>
      <c r="X1644" s="100"/>
      <c r="Y1644" s="100"/>
      <c r="Z1644" s="100"/>
      <c r="AA1644" s="100"/>
      <c r="AB1644" s="100"/>
      <c r="AC1644" s="100"/>
      <c r="AD1644" s="100"/>
      <c r="AE1644" s="100"/>
      <c r="AF1644" s="101"/>
      <c r="AG1644" s="101"/>
      <c r="AH1644" s="101"/>
      <c r="AI1644" s="101"/>
      <c r="AJ1644" s="101"/>
      <c r="AK1644" s="101"/>
      <c r="AL1644" s="101"/>
      <c r="AM1644" s="101"/>
      <c r="AN1644" s="101"/>
      <c r="AO1644" s="101"/>
      <c r="AP1644" s="101"/>
      <c r="AQ1644" s="101"/>
      <c r="AR1644" s="100"/>
      <c r="AS1644" s="100"/>
      <c r="AT1644" s="100"/>
      <c r="AU1644" s="100"/>
      <c r="AV1644" s="100"/>
      <c r="AW1644" s="100"/>
      <c r="AX1644" s="100"/>
      <c r="AY1644" s="100"/>
      <c r="AZ1644" s="100"/>
      <c r="BA1644" s="100"/>
      <c r="BB1644" s="100"/>
      <c r="BC1644" s="100"/>
    </row>
    <row r="1645" spans="17:55" x14ac:dyDescent="0.35">
      <c r="Q1645" s="100"/>
      <c r="R1645" s="100"/>
      <c r="S1645" s="100"/>
      <c r="T1645" s="100"/>
      <c r="U1645" s="100"/>
      <c r="V1645" s="100"/>
      <c r="W1645" s="100"/>
      <c r="X1645" s="100"/>
      <c r="Y1645" s="100"/>
      <c r="Z1645" s="100"/>
      <c r="AA1645" s="100"/>
      <c r="AB1645" s="100"/>
      <c r="AC1645" s="100"/>
      <c r="AD1645" s="100"/>
      <c r="AE1645" s="100"/>
      <c r="AF1645" s="101"/>
      <c r="AG1645" s="101"/>
      <c r="AH1645" s="101"/>
      <c r="AI1645" s="101"/>
      <c r="AJ1645" s="101"/>
      <c r="AK1645" s="101"/>
      <c r="AL1645" s="101"/>
      <c r="AM1645" s="101"/>
      <c r="AN1645" s="101"/>
      <c r="AO1645" s="101"/>
      <c r="AP1645" s="101"/>
      <c r="AQ1645" s="101"/>
      <c r="AR1645" s="100"/>
      <c r="AS1645" s="100"/>
      <c r="AT1645" s="100"/>
      <c r="AU1645" s="100"/>
      <c r="AV1645" s="100"/>
      <c r="AW1645" s="100"/>
      <c r="AX1645" s="100"/>
      <c r="AY1645" s="100"/>
      <c r="AZ1645" s="100"/>
      <c r="BA1645" s="100"/>
      <c r="BB1645" s="100"/>
      <c r="BC1645" s="100"/>
    </row>
    <row r="1646" spans="17:55" x14ac:dyDescent="0.35">
      <c r="Q1646" s="100"/>
      <c r="R1646" s="100"/>
      <c r="S1646" s="100"/>
      <c r="T1646" s="100"/>
      <c r="U1646" s="100"/>
      <c r="V1646" s="100"/>
      <c r="W1646" s="100"/>
      <c r="X1646" s="100"/>
      <c r="Y1646" s="100"/>
      <c r="Z1646" s="100"/>
      <c r="AA1646" s="100"/>
      <c r="AB1646" s="100"/>
      <c r="AC1646" s="100"/>
      <c r="AD1646" s="100"/>
      <c r="AE1646" s="100"/>
      <c r="AF1646" s="101"/>
      <c r="AG1646" s="101"/>
      <c r="AH1646" s="101"/>
      <c r="AI1646" s="101"/>
      <c r="AJ1646" s="101"/>
      <c r="AK1646" s="101"/>
      <c r="AL1646" s="101"/>
      <c r="AM1646" s="101"/>
      <c r="AN1646" s="101"/>
      <c r="AO1646" s="101"/>
      <c r="AP1646" s="101"/>
      <c r="AQ1646" s="101"/>
      <c r="AR1646" s="100"/>
      <c r="AS1646" s="100"/>
      <c r="AT1646" s="100"/>
      <c r="AU1646" s="100"/>
      <c r="AV1646" s="100"/>
      <c r="AW1646" s="100"/>
      <c r="AX1646" s="100"/>
      <c r="AY1646" s="100"/>
      <c r="AZ1646" s="100"/>
      <c r="BA1646" s="100"/>
      <c r="BB1646" s="100"/>
      <c r="BC1646" s="100"/>
    </row>
    <row r="1647" spans="17:55" x14ac:dyDescent="0.35">
      <c r="Q1647" s="100"/>
      <c r="R1647" s="100"/>
      <c r="S1647" s="100"/>
      <c r="T1647" s="100"/>
      <c r="U1647" s="100"/>
      <c r="V1647" s="100"/>
      <c r="W1647" s="100"/>
      <c r="X1647" s="100"/>
      <c r="Y1647" s="100"/>
      <c r="Z1647" s="100"/>
      <c r="AA1647" s="100"/>
      <c r="AB1647" s="100"/>
      <c r="AC1647" s="100"/>
      <c r="AD1647" s="100"/>
      <c r="AE1647" s="100"/>
      <c r="AF1647" s="101"/>
      <c r="AG1647" s="101"/>
      <c r="AH1647" s="101"/>
      <c r="AI1647" s="101"/>
      <c r="AJ1647" s="101"/>
      <c r="AK1647" s="101"/>
      <c r="AL1647" s="101"/>
      <c r="AM1647" s="101"/>
      <c r="AN1647" s="101"/>
      <c r="AO1647" s="101"/>
      <c r="AP1647" s="101"/>
      <c r="AQ1647" s="101"/>
      <c r="AR1647" s="100"/>
      <c r="AS1647" s="100"/>
      <c r="AT1647" s="100"/>
      <c r="AU1647" s="100"/>
      <c r="AV1647" s="100"/>
      <c r="AW1647" s="100"/>
      <c r="AX1647" s="100"/>
      <c r="AY1647" s="100"/>
      <c r="AZ1647" s="100"/>
      <c r="BA1647" s="100"/>
      <c r="BB1647" s="100"/>
      <c r="BC1647" s="100"/>
    </row>
    <row r="1648" spans="17:55" x14ac:dyDescent="0.35">
      <c r="Q1648" s="100"/>
      <c r="R1648" s="100"/>
      <c r="S1648" s="100"/>
      <c r="T1648" s="100"/>
      <c r="U1648" s="100"/>
      <c r="V1648" s="100"/>
      <c r="W1648" s="100"/>
      <c r="X1648" s="100"/>
      <c r="Y1648" s="100"/>
      <c r="Z1648" s="100"/>
      <c r="AA1648" s="100"/>
      <c r="AB1648" s="100"/>
      <c r="AC1648" s="100"/>
      <c r="AD1648" s="100"/>
      <c r="AE1648" s="100"/>
      <c r="AF1648" s="101"/>
      <c r="AG1648" s="101"/>
      <c r="AH1648" s="101"/>
      <c r="AI1648" s="101"/>
      <c r="AJ1648" s="101"/>
      <c r="AK1648" s="101"/>
      <c r="AL1648" s="101"/>
      <c r="AM1648" s="101"/>
      <c r="AN1648" s="101"/>
      <c r="AO1648" s="101"/>
      <c r="AP1648" s="101"/>
      <c r="AQ1648" s="101"/>
      <c r="AR1648" s="100"/>
      <c r="AS1648" s="100"/>
      <c r="AT1648" s="100"/>
      <c r="AU1648" s="100"/>
      <c r="AV1648" s="100"/>
      <c r="AW1648" s="100"/>
      <c r="AX1648" s="100"/>
      <c r="AY1648" s="100"/>
      <c r="AZ1648" s="100"/>
      <c r="BA1648" s="100"/>
      <c r="BB1648" s="100"/>
      <c r="BC1648" s="100"/>
    </row>
    <row r="1649" spans="17:55" x14ac:dyDescent="0.35">
      <c r="Q1649" s="100"/>
      <c r="R1649" s="100"/>
      <c r="S1649" s="100"/>
      <c r="T1649" s="100"/>
      <c r="U1649" s="100"/>
      <c r="V1649" s="100"/>
      <c r="W1649" s="100"/>
      <c r="X1649" s="100"/>
      <c r="Y1649" s="100"/>
      <c r="Z1649" s="100"/>
      <c r="AA1649" s="100"/>
      <c r="AB1649" s="100"/>
      <c r="AC1649" s="100"/>
      <c r="AD1649" s="100"/>
      <c r="AE1649" s="100"/>
      <c r="AF1649" s="101"/>
      <c r="AG1649" s="101"/>
      <c r="AH1649" s="101"/>
      <c r="AI1649" s="101"/>
      <c r="AJ1649" s="101"/>
      <c r="AK1649" s="101"/>
      <c r="AL1649" s="101"/>
      <c r="AM1649" s="101"/>
      <c r="AN1649" s="101"/>
      <c r="AO1649" s="101"/>
      <c r="AP1649" s="101"/>
      <c r="AQ1649" s="101"/>
      <c r="AR1649" s="100"/>
      <c r="AS1649" s="100"/>
      <c r="AT1649" s="100"/>
      <c r="AU1649" s="100"/>
      <c r="AV1649" s="100"/>
      <c r="AW1649" s="100"/>
      <c r="AX1649" s="100"/>
      <c r="AY1649" s="100"/>
      <c r="AZ1649" s="100"/>
      <c r="BA1649" s="100"/>
      <c r="BB1649" s="100"/>
      <c r="BC1649" s="100"/>
    </row>
    <row r="1650" spans="17:55" x14ac:dyDescent="0.35">
      <c r="Q1650" s="100"/>
      <c r="R1650" s="100"/>
      <c r="S1650" s="100"/>
      <c r="T1650" s="100"/>
      <c r="U1650" s="100"/>
      <c r="V1650" s="100"/>
      <c r="W1650" s="100"/>
      <c r="X1650" s="100"/>
      <c r="Y1650" s="100"/>
      <c r="Z1650" s="100"/>
      <c r="AA1650" s="100"/>
      <c r="AB1650" s="100"/>
      <c r="AC1650" s="100"/>
      <c r="AD1650" s="100"/>
      <c r="AE1650" s="100"/>
      <c r="AF1650" s="101"/>
      <c r="AG1650" s="101"/>
      <c r="AH1650" s="101"/>
      <c r="AI1650" s="101"/>
      <c r="AJ1650" s="101"/>
      <c r="AK1650" s="101"/>
      <c r="AL1650" s="101"/>
      <c r="AM1650" s="101"/>
      <c r="AN1650" s="101"/>
      <c r="AO1650" s="101"/>
      <c r="AP1650" s="101"/>
      <c r="AQ1650" s="101"/>
      <c r="AR1650" s="100"/>
      <c r="AS1650" s="100"/>
      <c r="AT1650" s="100"/>
      <c r="AU1650" s="100"/>
      <c r="AV1650" s="100"/>
      <c r="AW1650" s="100"/>
      <c r="AX1650" s="100"/>
      <c r="AY1650" s="100"/>
      <c r="AZ1650" s="100"/>
      <c r="BA1650" s="100"/>
      <c r="BB1650" s="100"/>
      <c r="BC1650" s="100"/>
    </row>
    <row r="1651" spans="17:55" x14ac:dyDescent="0.35">
      <c r="Q1651" s="100"/>
      <c r="R1651" s="100"/>
      <c r="S1651" s="100"/>
      <c r="T1651" s="100"/>
      <c r="U1651" s="100"/>
      <c r="V1651" s="100"/>
      <c r="W1651" s="100"/>
      <c r="X1651" s="100"/>
      <c r="Y1651" s="100"/>
      <c r="Z1651" s="100"/>
      <c r="AA1651" s="100"/>
      <c r="AB1651" s="100"/>
      <c r="AC1651" s="100"/>
      <c r="AD1651" s="100"/>
      <c r="AE1651" s="100"/>
      <c r="AF1651" s="101"/>
      <c r="AG1651" s="101"/>
      <c r="AH1651" s="101"/>
      <c r="AI1651" s="101"/>
      <c r="AJ1651" s="101"/>
      <c r="AK1651" s="101"/>
      <c r="AL1651" s="101"/>
      <c r="AM1651" s="101"/>
      <c r="AN1651" s="101"/>
      <c r="AO1651" s="101"/>
      <c r="AP1651" s="101"/>
      <c r="AQ1651" s="101"/>
      <c r="AR1651" s="100"/>
      <c r="AS1651" s="100"/>
      <c r="AT1651" s="100"/>
      <c r="AU1651" s="100"/>
      <c r="AV1651" s="100"/>
      <c r="AW1651" s="100"/>
      <c r="AX1651" s="100"/>
      <c r="AY1651" s="100"/>
      <c r="AZ1651" s="100"/>
      <c r="BA1651" s="100"/>
      <c r="BB1651" s="100"/>
      <c r="BC1651" s="100"/>
    </row>
    <row r="1652" spans="17:55" x14ac:dyDescent="0.35">
      <c r="Q1652" s="100"/>
      <c r="R1652" s="100"/>
      <c r="S1652" s="100"/>
      <c r="T1652" s="100"/>
      <c r="U1652" s="100"/>
      <c r="V1652" s="100"/>
      <c r="W1652" s="100"/>
      <c r="X1652" s="100"/>
      <c r="Y1652" s="100"/>
      <c r="Z1652" s="100"/>
      <c r="AA1652" s="100"/>
      <c r="AB1652" s="100"/>
      <c r="AC1652" s="100"/>
      <c r="AD1652" s="100"/>
      <c r="AE1652" s="100"/>
      <c r="AF1652" s="101"/>
      <c r="AG1652" s="101"/>
      <c r="AH1652" s="101"/>
      <c r="AI1652" s="101"/>
      <c r="AJ1652" s="101"/>
      <c r="AK1652" s="101"/>
      <c r="AL1652" s="101"/>
      <c r="AM1652" s="101"/>
      <c r="AN1652" s="101"/>
      <c r="AO1652" s="101"/>
      <c r="AP1652" s="101"/>
      <c r="AQ1652" s="101"/>
      <c r="AR1652" s="100"/>
      <c r="AS1652" s="100"/>
      <c r="AT1652" s="100"/>
      <c r="AU1652" s="100"/>
      <c r="AV1652" s="100"/>
      <c r="AW1652" s="100"/>
      <c r="AX1652" s="100"/>
      <c r="AY1652" s="100"/>
      <c r="AZ1652" s="100"/>
      <c r="BA1652" s="100"/>
      <c r="BB1652" s="100"/>
      <c r="BC1652" s="100"/>
    </row>
    <row r="1653" spans="17:55" x14ac:dyDescent="0.35">
      <c r="Q1653" s="100"/>
      <c r="R1653" s="100"/>
      <c r="S1653" s="100"/>
      <c r="T1653" s="100"/>
      <c r="U1653" s="100"/>
      <c r="V1653" s="100"/>
      <c r="W1653" s="100"/>
      <c r="X1653" s="100"/>
      <c r="Y1653" s="100"/>
      <c r="Z1653" s="100"/>
      <c r="AA1653" s="100"/>
      <c r="AB1653" s="100"/>
      <c r="AC1653" s="100"/>
      <c r="AD1653" s="100"/>
      <c r="AE1653" s="100"/>
      <c r="AF1653" s="101"/>
      <c r="AG1653" s="101"/>
      <c r="AH1653" s="101"/>
      <c r="AI1653" s="101"/>
      <c r="AJ1653" s="101"/>
      <c r="AK1653" s="101"/>
      <c r="AL1653" s="101"/>
      <c r="AM1653" s="101"/>
      <c r="AN1653" s="101"/>
      <c r="AO1653" s="101"/>
      <c r="AP1653" s="101"/>
      <c r="AQ1653" s="101"/>
      <c r="AR1653" s="100"/>
      <c r="AS1653" s="100"/>
      <c r="AT1653" s="100"/>
      <c r="AU1653" s="100"/>
      <c r="AV1653" s="100"/>
      <c r="AW1653" s="100"/>
      <c r="AX1653" s="100"/>
      <c r="AY1653" s="100"/>
      <c r="AZ1653" s="100"/>
      <c r="BA1653" s="100"/>
      <c r="BB1653" s="100"/>
      <c r="BC1653" s="100"/>
    </row>
    <row r="1654" spans="17:55" x14ac:dyDescent="0.35">
      <c r="Q1654" s="100"/>
      <c r="R1654" s="100"/>
      <c r="S1654" s="100"/>
      <c r="T1654" s="100"/>
      <c r="U1654" s="100"/>
      <c r="V1654" s="100"/>
      <c r="W1654" s="100"/>
      <c r="X1654" s="100"/>
      <c r="Y1654" s="100"/>
      <c r="Z1654" s="100"/>
      <c r="AA1654" s="100"/>
      <c r="AB1654" s="100"/>
      <c r="AC1654" s="100"/>
      <c r="AD1654" s="100"/>
      <c r="AE1654" s="100"/>
      <c r="AF1654" s="101"/>
      <c r="AG1654" s="101"/>
      <c r="AH1654" s="101"/>
      <c r="AI1654" s="101"/>
      <c r="AJ1654" s="101"/>
      <c r="AK1654" s="101"/>
      <c r="AL1654" s="101"/>
      <c r="AM1654" s="101"/>
      <c r="AN1654" s="101"/>
      <c r="AO1654" s="101"/>
      <c r="AP1654" s="101"/>
      <c r="AQ1654" s="101"/>
      <c r="AR1654" s="100"/>
      <c r="AS1654" s="100"/>
      <c r="AT1654" s="100"/>
      <c r="AU1654" s="100"/>
      <c r="AV1654" s="100"/>
      <c r="AW1654" s="100"/>
      <c r="AX1654" s="100"/>
      <c r="AY1654" s="100"/>
      <c r="AZ1654" s="100"/>
      <c r="BA1654" s="100"/>
      <c r="BB1654" s="100"/>
      <c r="BC1654" s="100"/>
    </row>
    <row r="1655" spans="17:55" x14ac:dyDescent="0.35">
      <c r="Q1655" s="100"/>
      <c r="R1655" s="100"/>
      <c r="S1655" s="100"/>
      <c r="T1655" s="100"/>
      <c r="U1655" s="100"/>
      <c r="V1655" s="100"/>
      <c r="W1655" s="100"/>
      <c r="X1655" s="100"/>
      <c r="Y1655" s="100"/>
      <c r="Z1655" s="100"/>
      <c r="AA1655" s="100"/>
      <c r="AB1655" s="100"/>
      <c r="AC1655" s="100"/>
      <c r="AD1655" s="100"/>
      <c r="AE1655" s="100"/>
      <c r="AF1655" s="101"/>
      <c r="AG1655" s="101"/>
      <c r="AH1655" s="101"/>
      <c r="AI1655" s="101"/>
      <c r="AJ1655" s="101"/>
      <c r="AK1655" s="101"/>
      <c r="AL1655" s="101"/>
      <c r="AM1655" s="101"/>
      <c r="AN1655" s="101"/>
      <c r="AO1655" s="101"/>
      <c r="AP1655" s="101"/>
      <c r="AQ1655" s="101"/>
      <c r="AR1655" s="100"/>
      <c r="AS1655" s="100"/>
      <c r="AT1655" s="100"/>
      <c r="AU1655" s="100"/>
      <c r="AV1655" s="100"/>
      <c r="AW1655" s="100"/>
      <c r="AX1655" s="100"/>
      <c r="AY1655" s="100"/>
      <c r="AZ1655" s="100"/>
      <c r="BA1655" s="100"/>
      <c r="BB1655" s="100"/>
      <c r="BC1655" s="100"/>
    </row>
    <row r="1656" spans="17:55" x14ac:dyDescent="0.35">
      <c r="Q1656" s="100"/>
      <c r="R1656" s="100"/>
      <c r="S1656" s="100"/>
      <c r="T1656" s="100"/>
      <c r="U1656" s="100"/>
      <c r="V1656" s="100"/>
      <c r="W1656" s="100"/>
      <c r="X1656" s="100"/>
      <c r="Y1656" s="100"/>
      <c r="Z1656" s="100"/>
      <c r="AA1656" s="100"/>
      <c r="AB1656" s="100"/>
      <c r="AC1656" s="100"/>
      <c r="AD1656" s="100"/>
      <c r="AE1656" s="100"/>
      <c r="AF1656" s="101"/>
      <c r="AG1656" s="101"/>
      <c r="AH1656" s="101"/>
      <c r="AI1656" s="101"/>
      <c r="AJ1656" s="101"/>
      <c r="AK1656" s="101"/>
      <c r="AL1656" s="101"/>
      <c r="AM1656" s="101"/>
      <c r="AN1656" s="101"/>
      <c r="AO1656" s="101"/>
      <c r="AP1656" s="101"/>
      <c r="AQ1656" s="101"/>
      <c r="AR1656" s="100"/>
      <c r="AS1656" s="100"/>
      <c r="AT1656" s="100"/>
      <c r="AU1656" s="100"/>
      <c r="AV1656" s="100"/>
      <c r="AW1656" s="100"/>
      <c r="AX1656" s="100"/>
      <c r="AY1656" s="100"/>
      <c r="AZ1656" s="100"/>
      <c r="BA1656" s="100"/>
      <c r="BB1656" s="100"/>
      <c r="BC1656" s="100"/>
    </row>
    <row r="1657" spans="17:55" x14ac:dyDescent="0.35">
      <c r="Q1657" s="100"/>
      <c r="R1657" s="100"/>
      <c r="S1657" s="100"/>
      <c r="T1657" s="100"/>
      <c r="U1657" s="100"/>
      <c r="V1657" s="100"/>
      <c r="W1657" s="100"/>
      <c r="X1657" s="100"/>
      <c r="Y1657" s="100"/>
      <c r="Z1657" s="100"/>
      <c r="AA1657" s="100"/>
      <c r="AB1657" s="100"/>
      <c r="AC1657" s="100"/>
      <c r="AD1657" s="100"/>
      <c r="AE1657" s="100"/>
      <c r="AF1657" s="101"/>
      <c r="AG1657" s="101"/>
      <c r="AH1657" s="101"/>
      <c r="AI1657" s="101"/>
      <c r="AJ1657" s="101"/>
      <c r="AK1657" s="101"/>
      <c r="AL1657" s="101"/>
      <c r="AM1657" s="101"/>
      <c r="AN1657" s="101"/>
      <c r="AO1657" s="101"/>
      <c r="AP1657" s="101"/>
      <c r="AQ1657" s="101"/>
      <c r="AR1657" s="100"/>
      <c r="AS1657" s="100"/>
      <c r="AT1657" s="100"/>
      <c r="AU1657" s="100"/>
      <c r="AV1657" s="100"/>
      <c r="AW1657" s="100"/>
      <c r="AX1657" s="100"/>
      <c r="AY1657" s="100"/>
      <c r="AZ1657" s="100"/>
      <c r="BA1657" s="100"/>
      <c r="BB1657" s="100"/>
      <c r="BC1657" s="100"/>
    </row>
    <row r="1658" spans="17:55" x14ac:dyDescent="0.35">
      <c r="Q1658" s="100"/>
      <c r="R1658" s="100"/>
      <c r="S1658" s="100"/>
      <c r="T1658" s="100"/>
      <c r="U1658" s="100"/>
      <c r="V1658" s="100"/>
      <c r="W1658" s="100"/>
      <c r="X1658" s="100"/>
      <c r="Y1658" s="100"/>
      <c r="Z1658" s="100"/>
      <c r="AA1658" s="100"/>
      <c r="AB1658" s="100"/>
      <c r="AC1658" s="100"/>
      <c r="AD1658" s="100"/>
      <c r="AE1658" s="100"/>
      <c r="AF1658" s="101"/>
      <c r="AG1658" s="101"/>
      <c r="AH1658" s="101"/>
      <c r="AI1658" s="101"/>
      <c r="AJ1658" s="101"/>
      <c r="AK1658" s="101"/>
      <c r="AL1658" s="101"/>
      <c r="AM1658" s="101"/>
      <c r="AN1658" s="101"/>
      <c r="AO1658" s="101"/>
      <c r="AP1658" s="101"/>
      <c r="AQ1658" s="101"/>
      <c r="AR1658" s="100"/>
      <c r="AS1658" s="100"/>
      <c r="AT1658" s="100"/>
      <c r="AU1658" s="100"/>
      <c r="AV1658" s="100"/>
      <c r="AW1658" s="100"/>
      <c r="AX1658" s="100"/>
      <c r="AY1658" s="100"/>
      <c r="AZ1658" s="100"/>
      <c r="BA1658" s="100"/>
      <c r="BB1658" s="100"/>
      <c r="BC1658" s="100"/>
    </row>
    <row r="1659" spans="17:55" x14ac:dyDescent="0.35">
      <c r="Q1659" s="100"/>
      <c r="R1659" s="100"/>
      <c r="S1659" s="100"/>
      <c r="T1659" s="100"/>
      <c r="U1659" s="100"/>
      <c r="V1659" s="100"/>
      <c r="W1659" s="100"/>
      <c r="X1659" s="100"/>
      <c r="Y1659" s="100"/>
      <c r="Z1659" s="100"/>
      <c r="AA1659" s="100"/>
      <c r="AB1659" s="100"/>
      <c r="AC1659" s="100"/>
      <c r="AD1659" s="100"/>
      <c r="AE1659" s="100"/>
      <c r="AF1659" s="101"/>
      <c r="AG1659" s="101"/>
      <c r="AH1659" s="101"/>
      <c r="AI1659" s="101"/>
      <c r="AJ1659" s="101"/>
      <c r="AK1659" s="101"/>
      <c r="AL1659" s="101"/>
      <c r="AM1659" s="101"/>
      <c r="AN1659" s="101"/>
      <c r="AO1659" s="101"/>
      <c r="AP1659" s="101"/>
      <c r="AQ1659" s="101"/>
      <c r="AR1659" s="100"/>
      <c r="AS1659" s="100"/>
      <c r="AT1659" s="100"/>
      <c r="AU1659" s="100"/>
      <c r="AV1659" s="100"/>
      <c r="AW1659" s="100"/>
      <c r="AX1659" s="100"/>
      <c r="AY1659" s="100"/>
      <c r="AZ1659" s="100"/>
      <c r="BA1659" s="100"/>
      <c r="BB1659" s="100"/>
      <c r="BC1659" s="100"/>
    </row>
    <row r="1660" spans="17:55" x14ac:dyDescent="0.35">
      <c r="Q1660" s="100"/>
      <c r="R1660" s="100"/>
      <c r="S1660" s="100"/>
      <c r="T1660" s="100"/>
      <c r="U1660" s="100"/>
      <c r="V1660" s="100"/>
      <c r="W1660" s="100"/>
      <c r="X1660" s="100"/>
      <c r="Y1660" s="100"/>
      <c r="Z1660" s="100"/>
      <c r="AA1660" s="100"/>
      <c r="AB1660" s="100"/>
      <c r="AC1660" s="100"/>
      <c r="AD1660" s="100"/>
      <c r="AE1660" s="100"/>
      <c r="AF1660" s="101"/>
      <c r="AG1660" s="101"/>
      <c r="AH1660" s="101"/>
      <c r="AI1660" s="101"/>
      <c r="AJ1660" s="101"/>
      <c r="AK1660" s="101"/>
      <c r="AL1660" s="101"/>
      <c r="AM1660" s="101"/>
      <c r="AN1660" s="101"/>
      <c r="AO1660" s="101"/>
      <c r="AP1660" s="101"/>
      <c r="AQ1660" s="101"/>
      <c r="AR1660" s="100"/>
      <c r="AS1660" s="100"/>
      <c r="AT1660" s="100"/>
      <c r="AU1660" s="100"/>
      <c r="AV1660" s="100"/>
      <c r="AW1660" s="100"/>
      <c r="AX1660" s="100"/>
      <c r="AY1660" s="100"/>
      <c r="AZ1660" s="100"/>
      <c r="BA1660" s="100"/>
      <c r="BB1660" s="100"/>
      <c r="BC1660" s="100"/>
    </row>
    <row r="1661" spans="17:55" x14ac:dyDescent="0.35">
      <c r="Q1661" s="100"/>
      <c r="R1661" s="100"/>
      <c r="S1661" s="100"/>
      <c r="T1661" s="100"/>
      <c r="U1661" s="100"/>
      <c r="V1661" s="100"/>
      <c r="W1661" s="100"/>
      <c r="X1661" s="100"/>
      <c r="Y1661" s="100"/>
      <c r="Z1661" s="100"/>
      <c r="AA1661" s="100"/>
      <c r="AB1661" s="100"/>
      <c r="AC1661" s="100"/>
      <c r="AD1661" s="100"/>
      <c r="AE1661" s="100"/>
      <c r="AF1661" s="101"/>
      <c r="AG1661" s="101"/>
      <c r="AH1661" s="101"/>
      <c r="AI1661" s="101"/>
      <c r="AJ1661" s="101"/>
      <c r="AK1661" s="101"/>
      <c r="AL1661" s="101"/>
      <c r="AM1661" s="101"/>
      <c r="AN1661" s="101"/>
      <c r="AO1661" s="101"/>
      <c r="AP1661" s="101"/>
      <c r="AQ1661" s="101"/>
      <c r="AR1661" s="100"/>
      <c r="AS1661" s="100"/>
      <c r="AT1661" s="100"/>
      <c r="AU1661" s="100"/>
      <c r="AV1661" s="100"/>
      <c r="AW1661" s="100"/>
      <c r="AX1661" s="100"/>
      <c r="AY1661" s="100"/>
      <c r="AZ1661" s="100"/>
      <c r="BA1661" s="100"/>
      <c r="BB1661" s="100"/>
      <c r="BC1661" s="100"/>
    </row>
    <row r="1662" spans="17:55" x14ac:dyDescent="0.35">
      <c r="Q1662" s="100"/>
      <c r="R1662" s="100"/>
      <c r="S1662" s="100"/>
      <c r="T1662" s="100"/>
      <c r="U1662" s="100"/>
      <c r="V1662" s="100"/>
      <c r="W1662" s="100"/>
      <c r="X1662" s="100"/>
      <c r="Y1662" s="100"/>
      <c r="Z1662" s="100"/>
      <c r="AA1662" s="100"/>
      <c r="AB1662" s="100"/>
      <c r="AC1662" s="100"/>
      <c r="AD1662" s="100"/>
      <c r="AE1662" s="100"/>
      <c r="AF1662" s="101"/>
      <c r="AG1662" s="101"/>
      <c r="AH1662" s="101"/>
      <c r="AI1662" s="101"/>
      <c r="AJ1662" s="101"/>
      <c r="AK1662" s="101"/>
      <c r="AL1662" s="101"/>
      <c r="AM1662" s="101"/>
      <c r="AN1662" s="101"/>
      <c r="AO1662" s="101"/>
      <c r="AP1662" s="101"/>
      <c r="AQ1662" s="101"/>
      <c r="AR1662" s="100"/>
      <c r="AS1662" s="100"/>
      <c r="AT1662" s="100"/>
      <c r="AU1662" s="100"/>
      <c r="AV1662" s="100"/>
      <c r="AW1662" s="100"/>
      <c r="AX1662" s="100"/>
      <c r="AY1662" s="100"/>
      <c r="AZ1662" s="100"/>
      <c r="BA1662" s="100"/>
      <c r="BB1662" s="100"/>
      <c r="BC1662" s="100"/>
    </row>
    <row r="1663" spans="17:55" x14ac:dyDescent="0.35">
      <c r="Q1663" s="100"/>
      <c r="R1663" s="100"/>
      <c r="S1663" s="100"/>
      <c r="T1663" s="100"/>
      <c r="U1663" s="100"/>
      <c r="V1663" s="100"/>
      <c r="W1663" s="100"/>
      <c r="X1663" s="100"/>
      <c r="Y1663" s="100"/>
      <c r="Z1663" s="100"/>
      <c r="AA1663" s="100"/>
      <c r="AB1663" s="100"/>
      <c r="AC1663" s="100"/>
      <c r="AD1663" s="100"/>
      <c r="AE1663" s="100"/>
      <c r="AF1663" s="101"/>
      <c r="AG1663" s="101"/>
      <c r="AH1663" s="101"/>
      <c r="AI1663" s="101"/>
      <c r="AJ1663" s="101"/>
      <c r="AK1663" s="101"/>
      <c r="AL1663" s="101"/>
      <c r="AM1663" s="101"/>
      <c r="AN1663" s="101"/>
      <c r="AO1663" s="101"/>
      <c r="AP1663" s="101"/>
      <c r="AQ1663" s="101"/>
      <c r="AR1663" s="100"/>
      <c r="AS1663" s="100"/>
      <c r="AT1663" s="100"/>
      <c r="AU1663" s="100"/>
      <c r="AV1663" s="100"/>
      <c r="AW1663" s="100"/>
      <c r="AX1663" s="100"/>
      <c r="AY1663" s="100"/>
      <c r="AZ1663" s="100"/>
      <c r="BA1663" s="100"/>
      <c r="BB1663" s="100"/>
      <c r="BC1663" s="100"/>
    </row>
    <row r="1664" spans="17:55" x14ac:dyDescent="0.35">
      <c r="Q1664" s="100"/>
      <c r="R1664" s="100"/>
      <c r="S1664" s="100"/>
      <c r="T1664" s="100"/>
      <c r="U1664" s="100"/>
      <c r="V1664" s="100"/>
      <c r="W1664" s="100"/>
      <c r="X1664" s="100"/>
      <c r="Y1664" s="100"/>
      <c r="Z1664" s="100"/>
      <c r="AA1664" s="100"/>
      <c r="AB1664" s="100"/>
      <c r="AC1664" s="100"/>
      <c r="AD1664" s="100"/>
      <c r="AE1664" s="100"/>
      <c r="AF1664" s="101"/>
      <c r="AG1664" s="101"/>
      <c r="AH1664" s="101"/>
      <c r="AI1664" s="101"/>
      <c r="AJ1664" s="101"/>
      <c r="AK1664" s="101"/>
      <c r="AL1664" s="101"/>
      <c r="AM1664" s="101"/>
      <c r="AN1664" s="101"/>
      <c r="AO1664" s="101"/>
      <c r="AP1664" s="101"/>
      <c r="AQ1664" s="101"/>
      <c r="AR1664" s="100"/>
      <c r="AS1664" s="100"/>
      <c r="AT1664" s="100"/>
      <c r="AU1664" s="100"/>
      <c r="AV1664" s="100"/>
      <c r="AW1664" s="100"/>
      <c r="AX1664" s="100"/>
      <c r="AY1664" s="100"/>
      <c r="AZ1664" s="100"/>
      <c r="BA1664" s="100"/>
      <c r="BB1664" s="100"/>
      <c r="BC1664" s="100"/>
    </row>
    <row r="1665" spans="17:55" x14ac:dyDescent="0.35">
      <c r="Q1665" s="100"/>
      <c r="R1665" s="100"/>
      <c r="S1665" s="100"/>
      <c r="T1665" s="100"/>
      <c r="U1665" s="100"/>
      <c r="V1665" s="100"/>
      <c r="W1665" s="100"/>
      <c r="X1665" s="100"/>
      <c r="Y1665" s="100"/>
      <c r="Z1665" s="100"/>
      <c r="AA1665" s="100"/>
      <c r="AB1665" s="100"/>
      <c r="AC1665" s="100"/>
      <c r="AD1665" s="100"/>
      <c r="AE1665" s="100"/>
      <c r="AF1665" s="101"/>
      <c r="AG1665" s="101"/>
      <c r="AH1665" s="101"/>
      <c r="AI1665" s="101"/>
      <c r="AJ1665" s="101"/>
      <c r="AK1665" s="101"/>
      <c r="AL1665" s="101"/>
      <c r="AM1665" s="101"/>
      <c r="AN1665" s="101"/>
      <c r="AO1665" s="101"/>
      <c r="AP1665" s="101"/>
      <c r="AQ1665" s="101"/>
      <c r="AR1665" s="100"/>
      <c r="AS1665" s="100"/>
      <c r="AT1665" s="100"/>
      <c r="AU1665" s="100"/>
      <c r="AV1665" s="100"/>
      <c r="AW1665" s="100"/>
      <c r="AX1665" s="100"/>
      <c r="AY1665" s="100"/>
      <c r="AZ1665" s="100"/>
      <c r="BA1665" s="100"/>
      <c r="BB1665" s="100"/>
      <c r="BC1665" s="100"/>
    </row>
    <row r="1666" spans="17:55" x14ac:dyDescent="0.35">
      <c r="Q1666" s="100"/>
      <c r="R1666" s="100"/>
      <c r="S1666" s="100"/>
      <c r="T1666" s="100"/>
      <c r="U1666" s="100"/>
      <c r="V1666" s="100"/>
      <c r="W1666" s="100"/>
      <c r="X1666" s="100"/>
      <c r="Y1666" s="100"/>
      <c r="Z1666" s="100"/>
      <c r="AA1666" s="100"/>
      <c r="AB1666" s="100"/>
      <c r="AC1666" s="100"/>
      <c r="AD1666" s="100"/>
      <c r="AE1666" s="100"/>
      <c r="AF1666" s="101"/>
      <c r="AG1666" s="101"/>
      <c r="AH1666" s="101"/>
      <c r="AI1666" s="101"/>
      <c r="AJ1666" s="101"/>
      <c r="AK1666" s="101"/>
      <c r="AL1666" s="101"/>
      <c r="AM1666" s="101"/>
      <c r="AN1666" s="101"/>
      <c r="AO1666" s="101"/>
      <c r="AP1666" s="101"/>
      <c r="AQ1666" s="101"/>
      <c r="AR1666" s="100"/>
      <c r="AS1666" s="100"/>
      <c r="AT1666" s="100"/>
      <c r="AU1666" s="100"/>
      <c r="AV1666" s="100"/>
      <c r="AW1666" s="100"/>
      <c r="AX1666" s="100"/>
      <c r="AY1666" s="100"/>
      <c r="AZ1666" s="100"/>
      <c r="BA1666" s="100"/>
      <c r="BB1666" s="100"/>
      <c r="BC1666" s="100"/>
    </row>
    <row r="1667" spans="17:55" x14ac:dyDescent="0.35">
      <c r="Q1667" s="100"/>
      <c r="R1667" s="100"/>
      <c r="S1667" s="100"/>
      <c r="T1667" s="100"/>
      <c r="U1667" s="100"/>
      <c r="V1667" s="100"/>
      <c r="W1667" s="100"/>
      <c r="X1667" s="100"/>
      <c r="Y1667" s="100"/>
      <c r="Z1667" s="100"/>
      <c r="AA1667" s="100"/>
      <c r="AB1667" s="100"/>
      <c r="AC1667" s="100"/>
      <c r="AD1667" s="100"/>
      <c r="AE1667" s="100"/>
      <c r="AF1667" s="101"/>
      <c r="AG1667" s="101"/>
      <c r="AH1667" s="101"/>
      <c r="AI1667" s="101"/>
      <c r="AJ1667" s="101"/>
      <c r="AK1667" s="101"/>
      <c r="AL1667" s="101"/>
      <c r="AM1667" s="101"/>
      <c r="AN1667" s="101"/>
      <c r="AO1667" s="101"/>
      <c r="AP1667" s="101"/>
      <c r="AQ1667" s="101"/>
      <c r="AR1667" s="100"/>
      <c r="AS1667" s="100"/>
      <c r="AT1667" s="100"/>
      <c r="AU1667" s="100"/>
      <c r="AV1667" s="100"/>
      <c r="AW1667" s="100"/>
      <c r="AX1667" s="100"/>
      <c r="AY1667" s="100"/>
      <c r="AZ1667" s="100"/>
      <c r="BA1667" s="100"/>
      <c r="BB1667" s="100"/>
      <c r="BC1667" s="100"/>
    </row>
    <row r="1668" spans="17:55" x14ac:dyDescent="0.35">
      <c r="Q1668" s="100"/>
      <c r="R1668" s="100"/>
      <c r="S1668" s="100"/>
      <c r="T1668" s="100"/>
      <c r="U1668" s="100"/>
      <c r="V1668" s="100"/>
      <c r="W1668" s="100"/>
      <c r="X1668" s="100"/>
      <c r="Y1668" s="100"/>
      <c r="Z1668" s="100"/>
      <c r="AA1668" s="100"/>
      <c r="AB1668" s="100"/>
      <c r="AC1668" s="100"/>
      <c r="AD1668" s="100"/>
      <c r="AE1668" s="100"/>
      <c r="AF1668" s="101"/>
      <c r="AG1668" s="101"/>
      <c r="AH1668" s="101"/>
      <c r="AI1668" s="101"/>
      <c r="AJ1668" s="101"/>
      <c r="AK1668" s="101"/>
      <c r="AL1668" s="101"/>
      <c r="AM1668" s="101"/>
      <c r="AN1668" s="101"/>
      <c r="AO1668" s="101"/>
      <c r="AP1668" s="101"/>
      <c r="AQ1668" s="101"/>
      <c r="AR1668" s="100"/>
      <c r="AS1668" s="100"/>
      <c r="AT1668" s="100"/>
      <c r="AU1668" s="100"/>
      <c r="AV1668" s="100"/>
      <c r="AW1668" s="100"/>
      <c r="AX1668" s="100"/>
      <c r="AY1668" s="100"/>
      <c r="AZ1668" s="100"/>
      <c r="BA1668" s="100"/>
      <c r="BB1668" s="100"/>
      <c r="BC1668" s="100"/>
    </row>
    <row r="1669" spans="17:55" x14ac:dyDescent="0.35">
      <c r="Q1669" s="100"/>
      <c r="R1669" s="100"/>
      <c r="S1669" s="100"/>
      <c r="T1669" s="100"/>
      <c r="U1669" s="100"/>
      <c r="V1669" s="100"/>
      <c r="W1669" s="100"/>
      <c r="X1669" s="100"/>
      <c r="Y1669" s="100"/>
      <c r="Z1669" s="100"/>
      <c r="AA1669" s="100"/>
      <c r="AB1669" s="100"/>
      <c r="AC1669" s="100"/>
      <c r="AD1669" s="100"/>
      <c r="AE1669" s="100"/>
      <c r="AF1669" s="101"/>
      <c r="AG1669" s="101"/>
      <c r="AH1669" s="101"/>
      <c r="AI1669" s="101"/>
      <c r="AJ1669" s="101"/>
      <c r="AK1669" s="101"/>
      <c r="AL1669" s="101"/>
      <c r="AM1669" s="101"/>
      <c r="AN1669" s="101"/>
      <c r="AO1669" s="101"/>
      <c r="AP1669" s="101"/>
      <c r="AQ1669" s="101"/>
      <c r="AR1669" s="100"/>
      <c r="AS1669" s="100"/>
      <c r="AT1669" s="100"/>
      <c r="AU1669" s="100"/>
      <c r="AV1669" s="100"/>
      <c r="AW1669" s="100"/>
      <c r="AX1669" s="100"/>
      <c r="AY1669" s="100"/>
      <c r="AZ1669" s="100"/>
      <c r="BA1669" s="100"/>
      <c r="BB1669" s="100"/>
      <c r="BC1669" s="100"/>
    </row>
    <row r="1670" spans="17:55" x14ac:dyDescent="0.35">
      <c r="Q1670" s="100"/>
      <c r="R1670" s="100"/>
      <c r="S1670" s="100"/>
      <c r="T1670" s="100"/>
      <c r="U1670" s="100"/>
      <c r="V1670" s="100"/>
      <c r="W1670" s="100"/>
      <c r="X1670" s="100"/>
      <c r="Y1670" s="100"/>
      <c r="Z1670" s="100"/>
      <c r="AA1670" s="100"/>
      <c r="AB1670" s="100"/>
      <c r="AC1670" s="100"/>
      <c r="AD1670" s="100"/>
      <c r="AE1670" s="100"/>
      <c r="AF1670" s="101"/>
      <c r="AG1670" s="101"/>
      <c r="AH1670" s="101"/>
      <c r="AI1670" s="101"/>
      <c r="AJ1670" s="101"/>
      <c r="AK1670" s="101"/>
      <c r="AL1670" s="101"/>
      <c r="AM1670" s="101"/>
      <c r="AN1670" s="101"/>
      <c r="AO1670" s="101"/>
      <c r="AP1670" s="101"/>
      <c r="AQ1670" s="101"/>
      <c r="AR1670" s="100"/>
      <c r="AS1670" s="100"/>
      <c r="AT1670" s="100"/>
      <c r="AU1670" s="100"/>
      <c r="AV1670" s="100"/>
      <c r="AW1670" s="100"/>
      <c r="AX1670" s="100"/>
      <c r="AY1670" s="100"/>
      <c r="AZ1670" s="100"/>
      <c r="BA1670" s="100"/>
      <c r="BB1670" s="100"/>
      <c r="BC1670" s="100"/>
    </row>
    <row r="1671" spans="17:55" x14ac:dyDescent="0.35">
      <c r="Q1671" s="100"/>
      <c r="R1671" s="100"/>
      <c r="S1671" s="100"/>
      <c r="T1671" s="100"/>
      <c r="U1671" s="100"/>
      <c r="V1671" s="100"/>
      <c r="W1671" s="100"/>
      <c r="X1671" s="100"/>
      <c r="Y1671" s="100"/>
      <c r="Z1671" s="100"/>
      <c r="AA1671" s="100"/>
      <c r="AB1671" s="100"/>
      <c r="AC1671" s="100"/>
      <c r="AD1671" s="100"/>
      <c r="AE1671" s="100"/>
      <c r="AF1671" s="101"/>
      <c r="AG1671" s="101"/>
      <c r="AH1671" s="101"/>
      <c r="AI1671" s="101"/>
      <c r="AJ1671" s="101"/>
      <c r="AK1671" s="101"/>
      <c r="AL1671" s="101"/>
      <c r="AM1671" s="101"/>
      <c r="AN1671" s="101"/>
      <c r="AO1671" s="101"/>
      <c r="AP1671" s="101"/>
      <c r="AQ1671" s="101"/>
      <c r="AR1671" s="100"/>
      <c r="AS1671" s="100"/>
      <c r="AT1671" s="100"/>
      <c r="AU1671" s="100"/>
      <c r="AV1671" s="100"/>
      <c r="AW1671" s="100"/>
      <c r="AX1671" s="100"/>
      <c r="AY1671" s="100"/>
      <c r="AZ1671" s="100"/>
      <c r="BA1671" s="100"/>
      <c r="BB1671" s="100"/>
      <c r="BC1671" s="100"/>
    </row>
    <row r="1672" spans="17:55" x14ac:dyDescent="0.35">
      <c r="Q1672" s="100"/>
      <c r="R1672" s="100"/>
      <c r="S1672" s="100"/>
      <c r="T1672" s="100"/>
      <c r="U1672" s="100"/>
      <c r="V1672" s="100"/>
      <c r="W1672" s="100"/>
      <c r="X1672" s="100"/>
      <c r="Y1672" s="100"/>
      <c r="Z1672" s="100"/>
      <c r="AA1672" s="100"/>
      <c r="AB1672" s="100"/>
      <c r="AC1672" s="100"/>
      <c r="AD1672" s="100"/>
      <c r="AE1672" s="100"/>
      <c r="AF1672" s="101"/>
      <c r="AG1672" s="101"/>
      <c r="AH1672" s="101"/>
      <c r="AI1672" s="101"/>
      <c r="AJ1672" s="101"/>
      <c r="AK1672" s="101"/>
      <c r="AL1672" s="101"/>
      <c r="AM1672" s="101"/>
      <c r="AN1672" s="101"/>
      <c r="AO1672" s="101"/>
      <c r="AP1672" s="101"/>
      <c r="AQ1672" s="101"/>
      <c r="AR1672" s="100"/>
      <c r="AS1672" s="100"/>
      <c r="AT1672" s="100"/>
      <c r="AU1672" s="100"/>
      <c r="AV1672" s="100"/>
      <c r="AW1672" s="100"/>
      <c r="AX1672" s="100"/>
      <c r="AY1672" s="100"/>
      <c r="AZ1672" s="100"/>
      <c r="BA1672" s="100"/>
      <c r="BB1672" s="100"/>
      <c r="BC1672" s="100"/>
    </row>
    <row r="1673" spans="17:55" x14ac:dyDescent="0.35">
      <c r="Q1673" s="100"/>
      <c r="R1673" s="100"/>
      <c r="S1673" s="100"/>
      <c r="T1673" s="100"/>
      <c r="U1673" s="100"/>
      <c r="V1673" s="100"/>
      <c r="W1673" s="100"/>
      <c r="X1673" s="100"/>
      <c r="Y1673" s="100"/>
      <c r="Z1673" s="100"/>
      <c r="AA1673" s="100"/>
      <c r="AB1673" s="100"/>
      <c r="AC1673" s="100"/>
      <c r="AD1673" s="100"/>
      <c r="AE1673" s="100"/>
      <c r="AF1673" s="101"/>
      <c r="AG1673" s="101"/>
      <c r="AH1673" s="101"/>
      <c r="AI1673" s="101"/>
      <c r="AJ1673" s="101"/>
      <c r="AK1673" s="101"/>
      <c r="AL1673" s="101"/>
      <c r="AM1673" s="101"/>
      <c r="AN1673" s="101"/>
      <c r="AO1673" s="101"/>
      <c r="AP1673" s="101"/>
      <c r="AQ1673" s="101"/>
      <c r="AR1673" s="100"/>
      <c r="AS1673" s="100"/>
      <c r="AT1673" s="100"/>
      <c r="AU1673" s="100"/>
      <c r="AV1673" s="100"/>
      <c r="AW1673" s="100"/>
      <c r="AX1673" s="100"/>
      <c r="AY1673" s="100"/>
      <c r="AZ1673" s="100"/>
      <c r="BA1673" s="100"/>
      <c r="BB1673" s="100"/>
      <c r="BC1673" s="100"/>
    </row>
    <row r="1674" spans="17:55" x14ac:dyDescent="0.35">
      <c r="Q1674" s="100"/>
      <c r="R1674" s="100"/>
      <c r="S1674" s="100"/>
      <c r="T1674" s="100"/>
      <c r="U1674" s="100"/>
      <c r="V1674" s="100"/>
      <c r="W1674" s="100"/>
      <c r="X1674" s="100"/>
      <c r="Y1674" s="100"/>
      <c r="Z1674" s="100"/>
      <c r="AA1674" s="100"/>
      <c r="AB1674" s="100"/>
      <c r="AC1674" s="100"/>
      <c r="AD1674" s="100"/>
      <c r="AE1674" s="100"/>
      <c r="AF1674" s="101"/>
      <c r="AG1674" s="101"/>
      <c r="AH1674" s="101"/>
      <c r="AI1674" s="101"/>
      <c r="AJ1674" s="101"/>
      <c r="AK1674" s="101"/>
      <c r="AL1674" s="101"/>
      <c r="AM1674" s="101"/>
      <c r="AN1674" s="101"/>
      <c r="AO1674" s="101"/>
      <c r="AP1674" s="101"/>
      <c r="AQ1674" s="101"/>
      <c r="AR1674" s="100"/>
      <c r="AS1674" s="100"/>
      <c r="AT1674" s="100"/>
      <c r="AU1674" s="100"/>
      <c r="AV1674" s="100"/>
      <c r="AW1674" s="100"/>
      <c r="AX1674" s="100"/>
      <c r="AY1674" s="100"/>
      <c r="AZ1674" s="100"/>
      <c r="BA1674" s="100"/>
      <c r="BB1674" s="100"/>
      <c r="BC1674" s="100"/>
    </row>
    <row r="1675" spans="17:55" x14ac:dyDescent="0.35">
      <c r="Q1675" s="100"/>
      <c r="R1675" s="100"/>
      <c r="S1675" s="100"/>
      <c r="T1675" s="100"/>
      <c r="U1675" s="100"/>
      <c r="V1675" s="100"/>
      <c r="W1675" s="100"/>
      <c r="X1675" s="100"/>
      <c r="Y1675" s="100"/>
      <c r="Z1675" s="100"/>
      <c r="AA1675" s="100"/>
      <c r="AB1675" s="100"/>
      <c r="AC1675" s="100"/>
      <c r="AD1675" s="100"/>
      <c r="AE1675" s="100"/>
      <c r="AF1675" s="101"/>
      <c r="AG1675" s="101"/>
      <c r="AH1675" s="101"/>
      <c r="AI1675" s="101"/>
      <c r="AJ1675" s="101"/>
      <c r="AK1675" s="101"/>
      <c r="AL1675" s="101"/>
      <c r="AM1675" s="101"/>
      <c r="AN1675" s="101"/>
      <c r="AO1675" s="101"/>
      <c r="AP1675" s="101"/>
      <c r="AQ1675" s="101"/>
      <c r="AR1675" s="100"/>
      <c r="AS1675" s="100"/>
      <c r="AT1675" s="100"/>
      <c r="AU1675" s="100"/>
      <c r="AV1675" s="100"/>
      <c r="AW1675" s="100"/>
      <c r="AX1675" s="100"/>
      <c r="AY1675" s="100"/>
      <c r="AZ1675" s="100"/>
      <c r="BA1675" s="100"/>
      <c r="BB1675" s="100"/>
      <c r="BC1675" s="100"/>
    </row>
    <row r="1676" spans="17:55" x14ac:dyDescent="0.35">
      <c r="Q1676" s="100"/>
      <c r="R1676" s="100"/>
      <c r="S1676" s="100"/>
      <c r="T1676" s="100"/>
      <c r="U1676" s="100"/>
      <c r="V1676" s="100"/>
      <c r="W1676" s="100"/>
      <c r="X1676" s="100"/>
      <c r="Y1676" s="100"/>
      <c r="Z1676" s="100"/>
      <c r="AA1676" s="100"/>
      <c r="AB1676" s="100"/>
      <c r="AC1676" s="100"/>
      <c r="AD1676" s="100"/>
      <c r="AE1676" s="100"/>
      <c r="AF1676" s="101"/>
      <c r="AG1676" s="101"/>
      <c r="AH1676" s="101"/>
      <c r="AI1676" s="101"/>
      <c r="AJ1676" s="101"/>
      <c r="AK1676" s="101"/>
      <c r="AL1676" s="101"/>
      <c r="AM1676" s="101"/>
      <c r="AN1676" s="101"/>
      <c r="AO1676" s="101"/>
      <c r="AP1676" s="101"/>
      <c r="AQ1676" s="101"/>
      <c r="AR1676" s="100"/>
      <c r="AS1676" s="100"/>
      <c r="AT1676" s="100"/>
      <c r="AU1676" s="100"/>
      <c r="AV1676" s="100"/>
      <c r="AW1676" s="100"/>
      <c r="AX1676" s="100"/>
      <c r="AY1676" s="100"/>
      <c r="AZ1676" s="100"/>
      <c r="BA1676" s="100"/>
      <c r="BB1676" s="100"/>
      <c r="BC1676" s="100"/>
    </row>
    <row r="1677" spans="17:55" x14ac:dyDescent="0.35">
      <c r="Q1677" s="100"/>
      <c r="R1677" s="100"/>
      <c r="S1677" s="100"/>
      <c r="T1677" s="100"/>
      <c r="U1677" s="100"/>
      <c r="V1677" s="100"/>
      <c r="W1677" s="100"/>
      <c r="X1677" s="100"/>
      <c r="Y1677" s="100"/>
      <c r="Z1677" s="100"/>
      <c r="AA1677" s="100"/>
      <c r="AB1677" s="100"/>
      <c r="AC1677" s="100"/>
      <c r="AD1677" s="100"/>
      <c r="AE1677" s="100"/>
      <c r="AF1677" s="101"/>
      <c r="AG1677" s="101"/>
      <c r="AH1677" s="101"/>
      <c r="AI1677" s="101"/>
      <c r="AJ1677" s="101"/>
      <c r="AK1677" s="101"/>
      <c r="AL1677" s="101"/>
      <c r="AM1677" s="101"/>
      <c r="AN1677" s="101"/>
      <c r="AO1677" s="101"/>
      <c r="AP1677" s="101"/>
      <c r="AQ1677" s="101"/>
      <c r="AR1677" s="100"/>
      <c r="AS1677" s="100"/>
      <c r="AT1677" s="100"/>
      <c r="AU1677" s="100"/>
      <c r="AV1677" s="100"/>
      <c r="AW1677" s="100"/>
      <c r="AX1677" s="100"/>
      <c r="AY1677" s="100"/>
      <c r="AZ1677" s="100"/>
      <c r="BA1677" s="100"/>
      <c r="BB1677" s="100"/>
      <c r="BC1677" s="100"/>
    </row>
    <row r="1678" spans="17:55" x14ac:dyDescent="0.35">
      <c r="Q1678" s="100"/>
      <c r="R1678" s="100"/>
      <c r="S1678" s="100"/>
      <c r="T1678" s="100"/>
      <c r="U1678" s="100"/>
      <c r="V1678" s="100"/>
      <c r="W1678" s="100"/>
      <c r="X1678" s="100"/>
      <c r="Y1678" s="100"/>
      <c r="Z1678" s="100"/>
      <c r="AA1678" s="100"/>
      <c r="AB1678" s="100"/>
      <c r="AC1678" s="100"/>
      <c r="AD1678" s="100"/>
      <c r="AE1678" s="100"/>
      <c r="AF1678" s="101"/>
      <c r="AG1678" s="101"/>
      <c r="AH1678" s="101"/>
      <c r="AI1678" s="101"/>
      <c r="AJ1678" s="101"/>
      <c r="AK1678" s="101"/>
      <c r="AL1678" s="101"/>
      <c r="AM1678" s="101"/>
      <c r="AN1678" s="101"/>
      <c r="AO1678" s="101"/>
      <c r="AP1678" s="101"/>
      <c r="AQ1678" s="101"/>
      <c r="AR1678" s="100"/>
      <c r="AS1678" s="100"/>
      <c r="AT1678" s="100"/>
      <c r="AU1678" s="100"/>
      <c r="AV1678" s="100"/>
      <c r="AW1678" s="100"/>
      <c r="AX1678" s="100"/>
      <c r="AY1678" s="100"/>
      <c r="AZ1678" s="100"/>
      <c r="BA1678" s="100"/>
      <c r="BB1678" s="100"/>
      <c r="BC1678" s="100"/>
    </row>
    <row r="1679" spans="17:55" x14ac:dyDescent="0.35">
      <c r="Q1679" s="100"/>
      <c r="R1679" s="100"/>
      <c r="S1679" s="100"/>
      <c r="T1679" s="100"/>
      <c r="U1679" s="100"/>
      <c r="V1679" s="100"/>
      <c r="W1679" s="100"/>
      <c r="X1679" s="100"/>
      <c r="Y1679" s="100"/>
      <c r="Z1679" s="100"/>
      <c r="AA1679" s="100"/>
      <c r="AB1679" s="100"/>
      <c r="AC1679" s="100"/>
      <c r="AD1679" s="100"/>
      <c r="AE1679" s="100"/>
      <c r="AF1679" s="101"/>
      <c r="AG1679" s="101"/>
      <c r="AH1679" s="101"/>
      <c r="AI1679" s="101"/>
      <c r="AJ1679" s="101"/>
      <c r="AK1679" s="101"/>
      <c r="AL1679" s="101"/>
      <c r="AM1679" s="101"/>
      <c r="AN1679" s="101"/>
      <c r="AO1679" s="101"/>
      <c r="AP1679" s="101"/>
      <c r="AQ1679" s="101"/>
      <c r="AR1679" s="100"/>
      <c r="AS1679" s="100"/>
      <c r="AT1679" s="100"/>
      <c r="AU1679" s="100"/>
      <c r="AV1679" s="100"/>
      <c r="AW1679" s="100"/>
      <c r="AX1679" s="100"/>
      <c r="AY1679" s="100"/>
      <c r="AZ1679" s="100"/>
      <c r="BA1679" s="100"/>
      <c r="BB1679" s="100"/>
      <c r="BC1679" s="100"/>
    </row>
    <row r="1680" spans="17:55" x14ac:dyDescent="0.35">
      <c r="Q1680" s="100"/>
      <c r="R1680" s="100"/>
      <c r="S1680" s="100"/>
      <c r="T1680" s="100"/>
      <c r="U1680" s="100"/>
      <c r="V1680" s="100"/>
      <c r="W1680" s="100"/>
      <c r="X1680" s="100"/>
      <c r="Y1680" s="100"/>
      <c r="Z1680" s="100"/>
      <c r="AA1680" s="100"/>
      <c r="AB1680" s="100"/>
      <c r="AC1680" s="100"/>
      <c r="AD1680" s="100"/>
      <c r="AE1680" s="100"/>
      <c r="AF1680" s="101"/>
      <c r="AG1680" s="101"/>
      <c r="AH1680" s="101"/>
      <c r="AI1680" s="101"/>
      <c r="AJ1680" s="101"/>
      <c r="AK1680" s="101"/>
      <c r="AL1680" s="101"/>
      <c r="AM1680" s="101"/>
      <c r="AN1680" s="101"/>
      <c r="AO1680" s="101"/>
      <c r="AP1680" s="101"/>
      <c r="AQ1680" s="101"/>
      <c r="AR1680" s="100"/>
      <c r="AS1680" s="100"/>
      <c r="AT1680" s="100"/>
      <c r="AU1680" s="100"/>
      <c r="AV1680" s="100"/>
      <c r="AW1680" s="100"/>
      <c r="AX1680" s="100"/>
      <c r="AY1680" s="100"/>
      <c r="AZ1680" s="100"/>
      <c r="BA1680" s="100"/>
      <c r="BB1680" s="100"/>
      <c r="BC1680" s="100"/>
    </row>
    <row r="1681" spans="17:55" x14ac:dyDescent="0.35">
      <c r="Q1681" s="100"/>
      <c r="R1681" s="100"/>
      <c r="S1681" s="100"/>
      <c r="T1681" s="100"/>
      <c r="U1681" s="100"/>
      <c r="V1681" s="100"/>
      <c r="W1681" s="100"/>
      <c r="X1681" s="100"/>
      <c r="Y1681" s="100"/>
      <c r="Z1681" s="100"/>
      <c r="AA1681" s="100"/>
      <c r="AB1681" s="100"/>
      <c r="AC1681" s="100"/>
      <c r="AD1681" s="100"/>
      <c r="AE1681" s="100"/>
      <c r="AF1681" s="101"/>
      <c r="AG1681" s="101"/>
      <c r="AH1681" s="101"/>
      <c r="AI1681" s="101"/>
      <c r="AJ1681" s="101"/>
      <c r="AK1681" s="101"/>
      <c r="AL1681" s="101"/>
      <c r="AM1681" s="101"/>
      <c r="AN1681" s="101"/>
      <c r="AO1681" s="101"/>
      <c r="AP1681" s="101"/>
      <c r="AQ1681" s="101"/>
      <c r="AR1681" s="100"/>
      <c r="AS1681" s="100"/>
      <c r="AT1681" s="100"/>
      <c r="AU1681" s="100"/>
      <c r="AV1681" s="100"/>
      <c r="AW1681" s="100"/>
      <c r="AX1681" s="100"/>
      <c r="AY1681" s="100"/>
      <c r="AZ1681" s="100"/>
      <c r="BA1681" s="100"/>
      <c r="BB1681" s="100"/>
      <c r="BC1681" s="100"/>
    </row>
    <row r="1682" spans="17:55" x14ac:dyDescent="0.35">
      <c r="Q1682" s="100"/>
      <c r="R1682" s="100"/>
      <c r="S1682" s="100"/>
      <c r="T1682" s="100"/>
      <c r="U1682" s="100"/>
      <c r="V1682" s="100"/>
      <c r="W1682" s="100"/>
      <c r="X1682" s="100"/>
      <c r="Y1682" s="100"/>
      <c r="Z1682" s="100"/>
      <c r="AA1682" s="100"/>
      <c r="AB1682" s="100"/>
      <c r="AC1682" s="100"/>
      <c r="AD1682" s="100"/>
      <c r="AE1682" s="100"/>
      <c r="AF1682" s="101"/>
      <c r="AG1682" s="101"/>
      <c r="AH1682" s="101"/>
      <c r="AI1682" s="101"/>
      <c r="AJ1682" s="101"/>
      <c r="AK1682" s="101"/>
      <c r="AL1682" s="101"/>
      <c r="AM1682" s="101"/>
      <c r="AN1682" s="101"/>
      <c r="AO1682" s="101"/>
      <c r="AP1682" s="101"/>
      <c r="AQ1682" s="101"/>
      <c r="AR1682" s="100"/>
      <c r="AS1682" s="100"/>
      <c r="AT1682" s="100"/>
      <c r="AU1682" s="100"/>
      <c r="AV1682" s="100"/>
      <c r="AW1682" s="100"/>
      <c r="AX1682" s="100"/>
      <c r="AY1682" s="100"/>
      <c r="AZ1682" s="100"/>
      <c r="BA1682" s="100"/>
      <c r="BB1682" s="100"/>
      <c r="BC1682" s="100"/>
    </row>
    <row r="1683" spans="17:55" x14ac:dyDescent="0.35">
      <c r="Q1683" s="100"/>
      <c r="R1683" s="100"/>
      <c r="S1683" s="100"/>
      <c r="T1683" s="100"/>
      <c r="U1683" s="100"/>
      <c r="V1683" s="100"/>
      <c r="W1683" s="100"/>
      <c r="X1683" s="100"/>
      <c r="Y1683" s="100"/>
      <c r="Z1683" s="100"/>
      <c r="AA1683" s="100"/>
      <c r="AB1683" s="100"/>
      <c r="AC1683" s="100"/>
      <c r="AD1683" s="100"/>
      <c r="AE1683" s="100"/>
      <c r="AF1683" s="101"/>
      <c r="AG1683" s="101"/>
      <c r="AH1683" s="101"/>
      <c r="AI1683" s="101"/>
      <c r="AJ1683" s="101"/>
      <c r="AK1683" s="101"/>
      <c r="AL1683" s="101"/>
      <c r="AM1683" s="101"/>
      <c r="AN1683" s="101"/>
      <c r="AO1683" s="101"/>
      <c r="AP1683" s="101"/>
      <c r="AQ1683" s="101"/>
      <c r="AR1683" s="100"/>
      <c r="AS1683" s="100"/>
      <c r="AT1683" s="100"/>
      <c r="AU1683" s="100"/>
      <c r="AV1683" s="100"/>
      <c r="AW1683" s="100"/>
      <c r="AX1683" s="100"/>
      <c r="AY1683" s="100"/>
      <c r="AZ1683" s="100"/>
      <c r="BA1683" s="100"/>
      <c r="BB1683" s="100"/>
      <c r="BC1683" s="100"/>
    </row>
    <row r="1684" spans="17:55" x14ac:dyDescent="0.35">
      <c r="Q1684" s="100"/>
      <c r="R1684" s="100"/>
      <c r="S1684" s="100"/>
      <c r="T1684" s="100"/>
      <c r="U1684" s="100"/>
      <c r="V1684" s="100"/>
      <c r="W1684" s="100"/>
      <c r="X1684" s="100"/>
      <c r="Y1684" s="100"/>
      <c r="Z1684" s="100"/>
      <c r="AA1684" s="100"/>
      <c r="AB1684" s="100"/>
      <c r="AC1684" s="100"/>
      <c r="AD1684" s="100"/>
      <c r="AE1684" s="100"/>
      <c r="AF1684" s="101"/>
      <c r="AG1684" s="101"/>
      <c r="AH1684" s="101"/>
      <c r="AI1684" s="101"/>
      <c r="AJ1684" s="101"/>
      <c r="AK1684" s="101"/>
      <c r="AL1684" s="101"/>
      <c r="AM1684" s="101"/>
      <c r="AN1684" s="101"/>
      <c r="AO1684" s="101"/>
      <c r="AP1684" s="101"/>
      <c r="AQ1684" s="101"/>
      <c r="AR1684" s="100"/>
      <c r="AS1684" s="100"/>
      <c r="AT1684" s="100"/>
      <c r="AU1684" s="100"/>
      <c r="AV1684" s="100"/>
      <c r="AW1684" s="100"/>
      <c r="AX1684" s="100"/>
      <c r="AY1684" s="100"/>
      <c r="AZ1684" s="100"/>
      <c r="BA1684" s="100"/>
      <c r="BB1684" s="100"/>
      <c r="BC1684" s="100"/>
    </row>
    <row r="1685" spans="17:55" x14ac:dyDescent="0.35">
      <c r="Q1685" s="100"/>
      <c r="R1685" s="100"/>
      <c r="S1685" s="100"/>
      <c r="T1685" s="100"/>
      <c r="U1685" s="100"/>
      <c r="V1685" s="100"/>
      <c r="W1685" s="100"/>
      <c r="X1685" s="100"/>
      <c r="Y1685" s="100"/>
      <c r="Z1685" s="100"/>
      <c r="AA1685" s="100"/>
      <c r="AB1685" s="100"/>
      <c r="AC1685" s="100"/>
      <c r="AD1685" s="100"/>
      <c r="AE1685" s="100"/>
      <c r="AF1685" s="101"/>
      <c r="AG1685" s="101"/>
      <c r="AH1685" s="101"/>
      <c r="AI1685" s="101"/>
      <c r="AJ1685" s="101"/>
      <c r="AK1685" s="101"/>
      <c r="AL1685" s="101"/>
      <c r="AM1685" s="101"/>
      <c r="AN1685" s="101"/>
      <c r="AO1685" s="101"/>
      <c r="AP1685" s="101"/>
      <c r="AQ1685" s="101"/>
      <c r="AR1685" s="100"/>
      <c r="AS1685" s="100"/>
      <c r="AT1685" s="100"/>
      <c r="AU1685" s="100"/>
      <c r="AV1685" s="100"/>
      <c r="AW1685" s="100"/>
      <c r="AX1685" s="100"/>
      <c r="AY1685" s="100"/>
      <c r="AZ1685" s="100"/>
      <c r="BA1685" s="100"/>
      <c r="BB1685" s="100"/>
      <c r="BC1685" s="100"/>
    </row>
    <row r="1686" spans="17:55" x14ac:dyDescent="0.35">
      <c r="Q1686" s="100"/>
      <c r="R1686" s="100"/>
      <c r="S1686" s="100"/>
      <c r="T1686" s="100"/>
      <c r="U1686" s="100"/>
      <c r="V1686" s="100"/>
      <c r="W1686" s="100"/>
      <c r="X1686" s="100"/>
      <c r="Y1686" s="100"/>
      <c r="Z1686" s="100"/>
      <c r="AA1686" s="100"/>
      <c r="AB1686" s="100"/>
      <c r="AC1686" s="100"/>
      <c r="AD1686" s="100"/>
      <c r="AE1686" s="100"/>
      <c r="AF1686" s="101"/>
      <c r="AG1686" s="101"/>
      <c r="AH1686" s="101"/>
      <c r="AI1686" s="101"/>
      <c r="AJ1686" s="101"/>
      <c r="AK1686" s="101"/>
      <c r="AL1686" s="101"/>
      <c r="AM1686" s="101"/>
      <c r="AN1686" s="101"/>
      <c r="AO1686" s="101"/>
      <c r="AP1686" s="101"/>
      <c r="AQ1686" s="101"/>
      <c r="AR1686" s="100"/>
      <c r="AS1686" s="100"/>
      <c r="AT1686" s="100"/>
      <c r="AU1686" s="100"/>
      <c r="AV1686" s="100"/>
      <c r="AW1686" s="100"/>
      <c r="AX1686" s="100"/>
      <c r="AY1686" s="100"/>
      <c r="AZ1686" s="100"/>
      <c r="BA1686" s="100"/>
      <c r="BB1686" s="100"/>
      <c r="BC1686" s="100"/>
    </row>
    <row r="1687" spans="17:55" x14ac:dyDescent="0.35">
      <c r="Q1687" s="100"/>
      <c r="R1687" s="100"/>
      <c r="S1687" s="100"/>
      <c r="T1687" s="100"/>
      <c r="U1687" s="100"/>
      <c r="V1687" s="100"/>
      <c r="W1687" s="100"/>
      <c r="X1687" s="100"/>
      <c r="Y1687" s="100"/>
      <c r="Z1687" s="100"/>
      <c r="AA1687" s="100"/>
      <c r="AB1687" s="100"/>
      <c r="AC1687" s="100"/>
      <c r="AD1687" s="100"/>
      <c r="AE1687" s="100"/>
      <c r="AF1687" s="101"/>
      <c r="AG1687" s="101"/>
      <c r="AH1687" s="101"/>
      <c r="AI1687" s="101"/>
      <c r="AJ1687" s="101"/>
      <c r="AK1687" s="101"/>
      <c r="AL1687" s="101"/>
      <c r="AM1687" s="101"/>
      <c r="AN1687" s="101"/>
      <c r="AO1687" s="101"/>
      <c r="AP1687" s="101"/>
      <c r="AQ1687" s="101"/>
      <c r="AR1687" s="100"/>
      <c r="AS1687" s="100"/>
      <c r="AT1687" s="100"/>
      <c r="AU1687" s="100"/>
      <c r="AV1687" s="100"/>
      <c r="AW1687" s="100"/>
      <c r="AX1687" s="100"/>
      <c r="AY1687" s="100"/>
      <c r="AZ1687" s="100"/>
      <c r="BA1687" s="100"/>
      <c r="BB1687" s="100"/>
      <c r="BC1687" s="100"/>
    </row>
    <row r="1688" spans="17:55" x14ac:dyDescent="0.35">
      <c r="Q1688" s="100"/>
      <c r="R1688" s="100"/>
      <c r="S1688" s="100"/>
      <c r="T1688" s="100"/>
      <c r="U1688" s="100"/>
      <c r="V1688" s="100"/>
      <c r="W1688" s="100"/>
      <c r="X1688" s="100"/>
      <c r="Y1688" s="100"/>
      <c r="Z1688" s="100"/>
      <c r="AA1688" s="100"/>
      <c r="AB1688" s="100"/>
      <c r="AC1688" s="100"/>
      <c r="AD1688" s="100"/>
      <c r="AE1688" s="100"/>
      <c r="AF1688" s="101"/>
      <c r="AG1688" s="101"/>
      <c r="AH1688" s="101"/>
      <c r="AI1688" s="101"/>
      <c r="AJ1688" s="101"/>
      <c r="AK1688" s="101"/>
      <c r="AL1688" s="101"/>
      <c r="AM1688" s="101"/>
      <c r="AN1688" s="101"/>
      <c r="AO1688" s="101"/>
      <c r="AP1688" s="101"/>
      <c r="AQ1688" s="101"/>
      <c r="AR1688" s="100"/>
      <c r="AS1688" s="100"/>
      <c r="AT1688" s="100"/>
      <c r="AU1688" s="100"/>
      <c r="AV1688" s="100"/>
      <c r="AW1688" s="100"/>
      <c r="AX1688" s="100"/>
      <c r="AY1688" s="100"/>
      <c r="AZ1688" s="100"/>
      <c r="BA1688" s="100"/>
      <c r="BB1688" s="100"/>
      <c r="BC1688" s="100"/>
    </row>
    <row r="1689" spans="17:55" x14ac:dyDescent="0.35">
      <c r="Q1689" s="100"/>
      <c r="R1689" s="100"/>
      <c r="S1689" s="100"/>
      <c r="T1689" s="100"/>
      <c r="U1689" s="100"/>
      <c r="V1689" s="100"/>
      <c r="W1689" s="100"/>
      <c r="X1689" s="100"/>
      <c r="Y1689" s="100"/>
      <c r="Z1689" s="100"/>
      <c r="AA1689" s="100"/>
      <c r="AB1689" s="100"/>
      <c r="AC1689" s="100"/>
      <c r="AD1689" s="100"/>
      <c r="AE1689" s="100"/>
      <c r="AF1689" s="101"/>
      <c r="AG1689" s="101"/>
      <c r="AH1689" s="101"/>
      <c r="AI1689" s="101"/>
      <c r="AJ1689" s="101"/>
      <c r="AK1689" s="101"/>
      <c r="AL1689" s="101"/>
      <c r="AM1689" s="101"/>
      <c r="AN1689" s="101"/>
      <c r="AO1689" s="101"/>
      <c r="AP1689" s="101"/>
      <c r="AQ1689" s="101"/>
      <c r="AR1689" s="100"/>
      <c r="AS1689" s="100"/>
      <c r="AT1689" s="100"/>
      <c r="AU1689" s="100"/>
      <c r="AV1689" s="100"/>
      <c r="AW1689" s="100"/>
      <c r="AX1689" s="100"/>
      <c r="AY1689" s="100"/>
      <c r="AZ1689" s="100"/>
      <c r="BA1689" s="100"/>
      <c r="BB1689" s="100"/>
      <c r="BC1689" s="100"/>
    </row>
    <row r="1690" spans="17:55" x14ac:dyDescent="0.35">
      <c r="Q1690" s="100"/>
      <c r="R1690" s="100"/>
      <c r="S1690" s="100"/>
      <c r="T1690" s="100"/>
      <c r="U1690" s="100"/>
      <c r="V1690" s="100"/>
      <c r="W1690" s="100"/>
      <c r="X1690" s="100"/>
      <c r="Y1690" s="100"/>
      <c r="Z1690" s="100"/>
      <c r="AA1690" s="100"/>
      <c r="AB1690" s="100"/>
      <c r="AC1690" s="100"/>
      <c r="AD1690" s="100"/>
      <c r="AE1690" s="100"/>
      <c r="AF1690" s="101"/>
      <c r="AG1690" s="101"/>
      <c r="AH1690" s="101"/>
      <c r="AI1690" s="101"/>
      <c r="AJ1690" s="101"/>
      <c r="AK1690" s="101"/>
      <c r="AL1690" s="101"/>
      <c r="AM1690" s="101"/>
      <c r="AN1690" s="101"/>
      <c r="AO1690" s="101"/>
      <c r="AP1690" s="101"/>
      <c r="AQ1690" s="101"/>
      <c r="AR1690" s="100"/>
      <c r="AS1690" s="100"/>
      <c r="AT1690" s="100"/>
      <c r="AU1690" s="100"/>
      <c r="AV1690" s="100"/>
      <c r="AW1690" s="100"/>
      <c r="AX1690" s="100"/>
      <c r="AY1690" s="100"/>
      <c r="AZ1690" s="100"/>
      <c r="BA1690" s="100"/>
      <c r="BB1690" s="100"/>
      <c r="BC1690" s="100"/>
    </row>
    <row r="1691" spans="17:55" x14ac:dyDescent="0.35">
      <c r="Q1691" s="100"/>
      <c r="R1691" s="100"/>
      <c r="S1691" s="100"/>
      <c r="T1691" s="100"/>
      <c r="U1691" s="100"/>
      <c r="V1691" s="100"/>
      <c r="W1691" s="100"/>
      <c r="X1691" s="100"/>
      <c r="Y1691" s="100"/>
      <c r="Z1691" s="100"/>
      <c r="AA1691" s="100"/>
      <c r="AB1691" s="100"/>
      <c r="AC1691" s="100"/>
      <c r="AD1691" s="100"/>
      <c r="AE1691" s="100"/>
      <c r="AF1691" s="101"/>
      <c r="AG1691" s="101"/>
      <c r="AH1691" s="101"/>
      <c r="AI1691" s="101"/>
      <c r="AJ1691" s="101"/>
      <c r="AK1691" s="101"/>
      <c r="AL1691" s="101"/>
      <c r="AM1691" s="101"/>
      <c r="AN1691" s="101"/>
      <c r="AO1691" s="101"/>
      <c r="AP1691" s="101"/>
      <c r="AQ1691" s="101"/>
      <c r="AR1691" s="100"/>
      <c r="AS1691" s="100"/>
      <c r="AT1691" s="100"/>
      <c r="AU1691" s="100"/>
      <c r="AV1691" s="100"/>
      <c r="AW1691" s="100"/>
      <c r="AX1691" s="100"/>
      <c r="AY1691" s="100"/>
      <c r="AZ1691" s="100"/>
      <c r="BA1691" s="100"/>
      <c r="BB1691" s="100"/>
      <c r="BC1691" s="100"/>
    </row>
    <row r="1692" spans="17:55" x14ac:dyDescent="0.35">
      <c r="Q1692" s="100"/>
      <c r="R1692" s="100"/>
      <c r="S1692" s="100"/>
      <c r="T1692" s="100"/>
      <c r="U1692" s="100"/>
      <c r="V1692" s="100"/>
      <c r="W1692" s="100"/>
      <c r="X1692" s="100"/>
      <c r="Y1692" s="100"/>
      <c r="Z1692" s="100"/>
      <c r="AA1692" s="100"/>
      <c r="AB1692" s="100"/>
      <c r="AC1692" s="100"/>
      <c r="AD1692" s="100"/>
      <c r="AE1692" s="100"/>
      <c r="AF1692" s="101"/>
      <c r="AG1692" s="101"/>
      <c r="AH1692" s="101"/>
      <c r="AI1692" s="101"/>
      <c r="AJ1692" s="101"/>
      <c r="AK1692" s="101"/>
      <c r="AL1692" s="101"/>
      <c r="AM1692" s="101"/>
      <c r="AN1692" s="101"/>
      <c r="AO1692" s="101"/>
      <c r="AP1692" s="101"/>
      <c r="AQ1692" s="101"/>
      <c r="AR1692" s="100"/>
      <c r="AS1692" s="100"/>
      <c r="AT1692" s="100"/>
      <c r="AU1692" s="100"/>
      <c r="AV1692" s="100"/>
      <c r="AW1692" s="100"/>
      <c r="AX1692" s="100"/>
      <c r="AY1692" s="100"/>
      <c r="AZ1692" s="100"/>
      <c r="BA1692" s="100"/>
      <c r="BB1692" s="100"/>
      <c r="BC1692" s="100"/>
    </row>
    <row r="1693" spans="17:55" x14ac:dyDescent="0.35">
      <c r="Q1693" s="100"/>
      <c r="R1693" s="100"/>
      <c r="S1693" s="100"/>
      <c r="T1693" s="100"/>
      <c r="U1693" s="100"/>
      <c r="V1693" s="100"/>
      <c r="W1693" s="100"/>
      <c r="X1693" s="100"/>
      <c r="Y1693" s="100"/>
      <c r="Z1693" s="100"/>
      <c r="AA1693" s="100"/>
      <c r="AB1693" s="100"/>
      <c r="AC1693" s="100"/>
      <c r="AD1693" s="100"/>
      <c r="AE1693" s="100"/>
      <c r="AF1693" s="101"/>
      <c r="AG1693" s="101"/>
      <c r="AH1693" s="101"/>
      <c r="AI1693" s="101"/>
      <c r="AJ1693" s="101"/>
      <c r="AK1693" s="101"/>
      <c r="AL1693" s="101"/>
      <c r="AM1693" s="101"/>
      <c r="AN1693" s="101"/>
      <c r="AO1693" s="101"/>
      <c r="AP1693" s="101"/>
      <c r="AQ1693" s="101"/>
      <c r="AR1693" s="100"/>
      <c r="AS1693" s="100"/>
      <c r="AT1693" s="100"/>
      <c r="AU1693" s="100"/>
      <c r="AV1693" s="100"/>
      <c r="AW1693" s="100"/>
      <c r="AX1693" s="100"/>
      <c r="AY1693" s="100"/>
      <c r="AZ1693" s="100"/>
      <c r="BA1693" s="100"/>
      <c r="BB1693" s="100"/>
      <c r="BC1693" s="100"/>
    </row>
    <row r="1694" spans="17:55" x14ac:dyDescent="0.35">
      <c r="Q1694" s="100"/>
      <c r="R1694" s="100"/>
      <c r="S1694" s="100"/>
      <c r="T1694" s="100"/>
      <c r="U1694" s="100"/>
      <c r="V1694" s="100"/>
      <c r="W1694" s="100"/>
      <c r="X1694" s="100"/>
      <c r="Y1694" s="100"/>
      <c r="Z1694" s="100"/>
      <c r="AA1694" s="100"/>
      <c r="AB1694" s="100"/>
      <c r="AC1694" s="100"/>
      <c r="AD1694" s="100"/>
      <c r="AE1694" s="100"/>
      <c r="AF1694" s="101"/>
      <c r="AG1694" s="101"/>
      <c r="AH1694" s="101"/>
      <c r="AI1694" s="101"/>
      <c r="AJ1694" s="101"/>
      <c r="AK1694" s="101"/>
      <c r="AL1694" s="101"/>
      <c r="AM1694" s="101"/>
      <c r="AN1694" s="101"/>
      <c r="AO1694" s="101"/>
      <c r="AP1694" s="101"/>
      <c r="AQ1694" s="101"/>
      <c r="AR1694" s="100"/>
      <c r="AS1694" s="100"/>
      <c r="AT1694" s="100"/>
      <c r="AU1694" s="100"/>
      <c r="AV1694" s="100"/>
      <c r="AW1694" s="100"/>
      <c r="AX1694" s="100"/>
      <c r="AY1694" s="100"/>
      <c r="AZ1694" s="100"/>
      <c r="BA1694" s="100"/>
      <c r="BB1694" s="100"/>
      <c r="BC1694" s="100"/>
    </row>
    <row r="1695" spans="17:55" x14ac:dyDescent="0.35">
      <c r="Q1695" s="100"/>
      <c r="R1695" s="100"/>
      <c r="S1695" s="100"/>
      <c r="T1695" s="100"/>
      <c r="U1695" s="100"/>
      <c r="V1695" s="100"/>
      <c r="W1695" s="100"/>
      <c r="X1695" s="100"/>
      <c r="Y1695" s="100"/>
      <c r="Z1695" s="100"/>
      <c r="AA1695" s="100"/>
      <c r="AB1695" s="100"/>
      <c r="AC1695" s="100"/>
      <c r="AD1695" s="100"/>
      <c r="AE1695" s="100"/>
      <c r="AF1695" s="101"/>
      <c r="AG1695" s="101"/>
      <c r="AH1695" s="101"/>
      <c r="AI1695" s="101"/>
      <c r="AJ1695" s="101"/>
      <c r="AK1695" s="101"/>
      <c r="AL1695" s="101"/>
      <c r="AM1695" s="101"/>
      <c r="AN1695" s="101"/>
      <c r="AO1695" s="101"/>
      <c r="AP1695" s="101"/>
      <c r="AQ1695" s="101"/>
      <c r="AR1695" s="100"/>
      <c r="AS1695" s="100"/>
      <c r="AT1695" s="100"/>
      <c r="AU1695" s="100"/>
      <c r="AV1695" s="100"/>
      <c r="AW1695" s="100"/>
      <c r="AX1695" s="100"/>
      <c r="AY1695" s="100"/>
      <c r="AZ1695" s="100"/>
      <c r="BA1695" s="100"/>
      <c r="BB1695" s="100"/>
      <c r="BC1695" s="100"/>
    </row>
    <row r="1696" spans="17:55" x14ac:dyDescent="0.35">
      <c r="Q1696" s="100"/>
      <c r="R1696" s="100"/>
      <c r="S1696" s="100"/>
      <c r="T1696" s="100"/>
      <c r="U1696" s="100"/>
      <c r="V1696" s="100"/>
      <c r="W1696" s="100"/>
      <c r="X1696" s="100"/>
      <c r="Y1696" s="100"/>
      <c r="Z1696" s="100"/>
      <c r="AA1696" s="100"/>
      <c r="AB1696" s="100"/>
      <c r="AC1696" s="100"/>
      <c r="AD1696" s="100"/>
      <c r="AE1696" s="100"/>
      <c r="AF1696" s="101"/>
      <c r="AG1696" s="101"/>
      <c r="AH1696" s="101"/>
      <c r="AI1696" s="101"/>
      <c r="AJ1696" s="101"/>
      <c r="AK1696" s="101"/>
      <c r="AL1696" s="101"/>
      <c r="AM1696" s="101"/>
      <c r="AN1696" s="101"/>
      <c r="AO1696" s="101"/>
      <c r="AP1696" s="101"/>
      <c r="AQ1696" s="101"/>
      <c r="AR1696" s="100"/>
      <c r="AS1696" s="100"/>
      <c r="AT1696" s="100"/>
      <c r="AU1696" s="100"/>
      <c r="AV1696" s="100"/>
      <c r="AW1696" s="100"/>
      <c r="AX1696" s="100"/>
      <c r="AY1696" s="100"/>
      <c r="AZ1696" s="100"/>
      <c r="BA1696" s="100"/>
      <c r="BB1696" s="100"/>
      <c r="BC1696" s="100"/>
    </row>
    <row r="1697" spans="17:55" x14ac:dyDescent="0.35">
      <c r="Q1697" s="100"/>
      <c r="R1697" s="100"/>
      <c r="S1697" s="100"/>
      <c r="T1697" s="100"/>
      <c r="U1697" s="100"/>
      <c r="V1697" s="100"/>
      <c r="W1697" s="100"/>
      <c r="X1697" s="100"/>
      <c r="Y1697" s="100"/>
      <c r="Z1697" s="100"/>
      <c r="AA1697" s="100"/>
      <c r="AB1697" s="100"/>
      <c r="AC1697" s="100"/>
      <c r="AD1697" s="100"/>
      <c r="AE1697" s="100"/>
      <c r="AF1697" s="101"/>
      <c r="AG1697" s="101"/>
      <c r="AH1697" s="101"/>
      <c r="AI1697" s="101"/>
      <c r="AJ1697" s="101"/>
      <c r="AK1697" s="101"/>
      <c r="AL1697" s="101"/>
      <c r="AM1697" s="101"/>
      <c r="AN1697" s="101"/>
      <c r="AO1697" s="101"/>
      <c r="AP1697" s="101"/>
      <c r="AQ1697" s="101"/>
      <c r="AR1697" s="100"/>
      <c r="AS1697" s="100"/>
      <c r="AT1697" s="100"/>
      <c r="AU1697" s="100"/>
      <c r="AV1697" s="100"/>
      <c r="AW1697" s="100"/>
      <c r="AX1697" s="100"/>
      <c r="AY1697" s="100"/>
      <c r="AZ1697" s="100"/>
      <c r="BA1697" s="100"/>
      <c r="BB1697" s="100"/>
      <c r="BC1697" s="100"/>
    </row>
    <row r="1698" spans="17:55" x14ac:dyDescent="0.35">
      <c r="Q1698" s="100"/>
      <c r="R1698" s="100"/>
      <c r="S1698" s="100"/>
      <c r="T1698" s="100"/>
      <c r="U1698" s="100"/>
      <c r="V1698" s="100"/>
      <c r="W1698" s="100"/>
      <c r="X1698" s="100"/>
      <c r="Y1698" s="100"/>
      <c r="Z1698" s="100"/>
      <c r="AA1698" s="100"/>
      <c r="AB1698" s="100"/>
      <c r="AC1698" s="100"/>
      <c r="AD1698" s="100"/>
      <c r="AE1698" s="100"/>
      <c r="AF1698" s="101"/>
      <c r="AG1698" s="101"/>
      <c r="AH1698" s="101"/>
      <c r="AI1698" s="101"/>
      <c r="AJ1698" s="101"/>
      <c r="AK1698" s="101"/>
      <c r="AL1698" s="101"/>
      <c r="AM1698" s="101"/>
      <c r="AN1698" s="101"/>
      <c r="AO1698" s="101"/>
      <c r="AP1698" s="101"/>
      <c r="AQ1698" s="101"/>
      <c r="AR1698" s="100"/>
      <c r="AS1698" s="100"/>
      <c r="AT1698" s="100"/>
      <c r="AU1698" s="100"/>
      <c r="AV1698" s="100"/>
      <c r="AW1698" s="100"/>
      <c r="AX1698" s="100"/>
      <c r="AY1698" s="100"/>
      <c r="AZ1698" s="100"/>
      <c r="BA1698" s="100"/>
      <c r="BB1698" s="100"/>
      <c r="BC1698" s="100"/>
    </row>
    <row r="1699" spans="17:55" x14ac:dyDescent="0.35">
      <c r="Q1699" s="100"/>
      <c r="R1699" s="100"/>
      <c r="S1699" s="100"/>
      <c r="T1699" s="100"/>
      <c r="U1699" s="100"/>
      <c r="V1699" s="100"/>
      <c r="W1699" s="100"/>
      <c r="X1699" s="100"/>
      <c r="Y1699" s="100"/>
      <c r="Z1699" s="100"/>
      <c r="AA1699" s="100"/>
      <c r="AB1699" s="100"/>
      <c r="AC1699" s="100"/>
      <c r="AD1699" s="100"/>
      <c r="AE1699" s="100"/>
      <c r="AF1699" s="101"/>
      <c r="AG1699" s="101"/>
      <c r="AH1699" s="101"/>
      <c r="AI1699" s="101"/>
      <c r="AJ1699" s="101"/>
      <c r="AK1699" s="101"/>
      <c r="AL1699" s="101"/>
      <c r="AM1699" s="101"/>
      <c r="AN1699" s="101"/>
      <c r="AO1699" s="101"/>
      <c r="AP1699" s="101"/>
      <c r="AQ1699" s="101"/>
      <c r="AR1699" s="100"/>
      <c r="AS1699" s="100"/>
      <c r="AT1699" s="100"/>
      <c r="AU1699" s="100"/>
      <c r="AV1699" s="100"/>
      <c r="AW1699" s="100"/>
      <c r="AX1699" s="100"/>
      <c r="AY1699" s="100"/>
      <c r="AZ1699" s="100"/>
      <c r="BA1699" s="100"/>
      <c r="BB1699" s="100"/>
      <c r="BC1699" s="100"/>
    </row>
    <row r="1700" spans="17:55" x14ac:dyDescent="0.35">
      <c r="Q1700" s="100"/>
      <c r="R1700" s="100"/>
      <c r="S1700" s="100"/>
      <c r="T1700" s="100"/>
      <c r="U1700" s="100"/>
      <c r="V1700" s="100"/>
      <c r="W1700" s="100"/>
      <c r="X1700" s="100"/>
      <c r="Y1700" s="100"/>
      <c r="Z1700" s="100"/>
      <c r="AA1700" s="100"/>
      <c r="AB1700" s="100"/>
      <c r="AC1700" s="100"/>
      <c r="AD1700" s="100"/>
      <c r="AE1700" s="100"/>
      <c r="AF1700" s="101"/>
      <c r="AG1700" s="101"/>
      <c r="AH1700" s="101"/>
      <c r="AI1700" s="101"/>
      <c r="AJ1700" s="101"/>
      <c r="AK1700" s="101"/>
      <c r="AL1700" s="101"/>
      <c r="AM1700" s="101"/>
      <c r="AN1700" s="101"/>
      <c r="AO1700" s="101"/>
      <c r="AP1700" s="101"/>
      <c r="AQ1700" s="101"/>
      <c r="AR1700" s="100"/>
      <c r="AS1700" s="100"/>
      <c r="AT1700" s="100"/>
      <c r="AU1700" s="100"/>
      <c r="AV1700" s="100"/>
      <c r="AW1700" s="100"/>
      <c r="AX1700" s="100"/>
      <c r="AY1700" s="100"/>
      <c r="AZ1700" s="100"/>
      <c r="BA1700" s="100"/>
      <c r="BB1700" s="100"/>
      <c r="BC1700" s="100"/>
    </row>
    <row r="1701" spans="17:55" x14ac:dyDescent="0.35">
      <c r="Q1701" s="100"/>
      <c r="R1701" s="100"/>
      <c r="S1701" s="100"/>
      <c r="T1701" s="100"/>
      <c r="U1701" s="100"/>
      <c r="V1701" s="100"/>
      <c r="W1701" s="100"/>
      <c r="X1701" s="100"/>
      <c r="Y1701" s="100"/>
      <c r="Z1701" s="100"/>
      <c r="AA1701" s="100"/>
      <c r="AB1701" s="100"/>
      <c r="AC1701" s="100"/>
      <c r="AD1701" s="100"/>
      <c r="AE1701" s="100"/>
      <c r="AF1701" s="101"/>
      <c r="AG1701" s="101"/>
      <c r="AH1701" s="101"/>
      <c r="AI1701" s="101"/>
      <c r="AJ1701" s="101"/>
      <c r="AK1701" s="101"/>
      <c r="AL1701" s="101"/>
      <c r="AM1701" s="101"/>
      <c r="AN1701" s="101"/>
      <c r="AO1701" s="101"/>
      <c r="AP1701" s="101"/>
      <c r="AQ1701" s="101"/>
      <c r="AR1701" s="100"/>
      <c r="AS1701" s="100"/>
      <c r="AT1701" s="100"/>
      <c r="AU1701" s="100"/>
      <c r="AV1701" s="100"/>
      <c r="AW1701" s="100"/>
      <c r="AX1701" s="100"/>
      <c r="AY1701" s="100"/>
      <c r="AZ1701" s="100"/>
      <c r="BA1701" s="100"/>
      <c r="BB1701" s="100"/>
      <c r="BC1701" s="100"/>
    </row>
    <row r="1702" spans="17:55" x14ac:dyDescent="0.35">
      <c r="Q1702" s="100"/>
      <c r="R1702" s="100"/>
      <c r="S1702" s="100"/>
      <c r="T1702" s="100"/>
      <c r="U1702" s="100"/>
      <c r="V1702" s="100"/>
      <c r="W1702" s="100"/>
      <c r="X1702" s="100"/>
      <c r="Y1702" s="100"/>
      <c r="Z1702" s="100"/>
      <c r="AA1702" s="100"/>
      <c r="AB1702" s="100"/>
      <c r="AC1702" s="100"/>
      <c r="AD1702" s="100"/>
      <c r="AE1702" s="100"/>
      <c r="AF1702" s="101"/>
      <c r="AG1702" s="101"/>
      <c r="AH1702" s="101"/>
      <c r="AI1702" s="101"/>
      <c r="AJ1702" s="101"/>
      <c r="AK1702" s="101"/>
      <c r="AL1702" s="101"/>
      <c r="AM1702" s="101"/>
      <c r="AN1702" s="101"/>
      <c r="AO1702" s="101"/>
      <c r="AP1702" s="101"/>
      <c r="AQ1702" s="101"/>
      <c r="AR1702" s="100"/>
      <c r="AS1702" s="100"/>
      <c r="AT1702" s="100"/>
      <c r="AU1702" s="100"/>
      <c r="AV1702" s="100"/>
      <c r="AW1702" s="100"/>
      <c r="AX1702" s="100"/>
      <c r="AY1702" s="100"/>
      <c r="AZ1702" s="100"/>
      <c r="BA1702" s="100"/>
      <c r="BB1702" s="100"/>
      <c r="BC1702" s="100"/>
    </row>
    <row r="1703" spans="17:55" x14ac:dyDescent="0.35">
      <c r="Q1703" s="100"/>
      <c r="R1703" s="100"/>
      <c r="S1703" s="100"/>
      <c r="T1703" s="100"/>
      <c r="U1703" s="100"/>
      <c r="V1703" s="100"/>
      <c r="W1703" s="100"/>
      <c r="X1703" s="100"/>
      <c r="Y1703" s="100"/>
      <c r="Z1703" s="100"/>
      <c r="AA1703" s="100"/>
      <c r="AB1703" s="100"/>
      <c r="AC1703" s="100"/>
      <c r="AD1703" s="100"/>
      <c r="AE1703" s="100"/>
      <c r="AF1703" s="101"/>
      <c r="AG1703" s="101"/>
      <c r="AH1703" s="101"/>
      <c r="AI1703" s="101"/>
      <c r="AJ1703" s="101"/>
      <c r="AK1703" s="101"/>
      <c r="AL1703" s="101"/>
      <c r="AM1703" s="101"/>
      <c r="AN1703" s="101"/>
      <c r="AO1703" s="101"/>
      <c r="AP1703" s="101"/>
      <c r="AQ1703" s="101"/>
      <c r="AR1703" s="100"/>
      <c r="AS1703" s="100"/>
      <c r="AT1703" s="100"/>
      <c r="AU1703" s="100"/>
      <c r="AV1703" s="100"/>
      <c r="AW1703" s="100"/>
      <c r="AX1703" s="100"/>
      <c r="AY1703" s="100"/>
      <c r="AZ1703" s="100"/>
      <c r="BA1703" s="100"/>
      <c r="BB1703" s="100"/>
      <c r="BC1703" s="100"/>
    </row>
    <row r="1704" spans="17:55" x14ac:dyDescent="0.35">
      <c r="Q1704" s="100"/>
      <c r="R1704" s="100"/>
      <c r="S1704" s="100"/>
      <c r="T1704" s="100"/>
      <c r="U1704" s="100"/>
      <c r="V1704" s="100"/>
      <c r="W1704" s="100"/>
      <c r="X1704" s="100"/>
      <c r="Y1704" s="100"/>
      <c r="Z1704" s="100"/>
      <c r="AA1704" s="100"/>
      <c r="AB1704" s="100"/>
      <c r="AC1704" s="100"/>
      <c r="AD1704" s="100"/>
      <c r="AE1704" s="100"/>
      <c r="AF1704" s="101"/>
      <c r="AG1704" s="101"/>
      <c r="AH1704" s="101"/>
      <c r="AI1704" s="101"/>
      <c r="AJ1704" s="101"/>
      <c r="AK1704" s="101"/>
      <c r="AL1704" s="101"/>
      <c r="AM1704" s="101"/>
      <c r="AN1704" s="101"/>
      <c r="AO1704" s="101"/>
      <c r="AP1704" s="101"/>
      <c r="AQ1704" s="101"/>
      <c r="AR1704" s="100"/>
      <c r="AS1704" s="100"/>
      <c r="AT1704" s="100"/>
      <c r="AU1704" s="100"/>
      <c r="AV1704" s="100"/>
      <c r="AW1704" s="100"/>
      <c r="AX1704" s="100"/>
      <c r="AY1704" s="100"/>
      <c r="AZ1704" s="100"/>
      <c r="BA1704" s="100"/>
      <c r="BB1704" s="100"/>
      <c r="BC1704" s="100"/>
    </row>
    <row r="1705" spans="17:55" x14ac:dyDescent="0.35">
      <c r="Q1705" s="100"/>
      <c r="R1705" s="100"/>
      <c r="S1705" s="100"/>
      <c r="T1705" s="100"/>
      <c r="U1705" s="100"/>
      <c r="V1705" s="100"/>
      <c r="W1705" s="100"/>
      <c r="X1705" s="100"/>
      <c r="Y1705" s="100"/>
      <c r="Z1705" s="100"/>
      <c r="AA1705" s="100"/>
      <c r="AB1705" s="100"/>
      <c r="AC1705" s="100"/>
      <c r="AD1705" s="100"/>
      <c r="AE1705" s="100"/>
      <c r="AF1705" s="101"/>
      <c r="AG1705" s="101"/>
      <c r="AH1705" s="101"/>
      <c r="AI1705" s="101"/>
      <c r="AJ1705" s="101"/>
      <c r="AK1705" s="101"/>
      <c r="AL1705" s="101"/>
      <c r="AM1705" s="101"/>
      <c r="AN1705" s="101"/>
      <c r="AO1705" s="101"/>
      <c r="AP1705" s="101"/>
      <c r="AQ1705" s="101"/>
      <c r="AR1705" s="100"/>
      <c r="AS1705" s="100"/>
      <c r="AT1705" s="100"/>
      <c r="AU1705" s="100"/>
      <c r="AV1705" s="100"/>
      <c r="AW1705" s="100"/>
      <c r="AX1705" s="100"/>
      <c r="AY1705" s="100"/>
      <c r="AZ1705" s="100"/>
      <c r="BA1705" s="100"/>
      <c r="BB1705" s="100"/>
      <c r="BC1705" s="100"/>
    </row>
    <row r="1706" spans="17:55" x14ac:dyDescent="0.35">
      <c r="Q1706" s="100"/>
      <c r="R1706" s="100"/>
      <c r="S1706" s="100"/>
      <c r="T1706" s="100"/>
      <c r="U1706" s="100"/>
      <c r="V1706" s="100"/>
      <c r="W1706" s="100"/>
      <c r="X1706" s="100"/>
      <c r="Y1706" s="100"/>
      <c r="Z1706" s="100"/>
      <c r="AA1706" s="100"/>
      <c r="AB1706" s="100"/>
      <c r="AC1706" s="100"/>
      <c r="AD1706" s="100"/>
      <c r="AE1706" s="100"/>
      <c r="AF1706" s="101"/>
      <c r="AG1706" s="101"/>
      <c r="AH1706" s="101"/>
      <c r="AI1706" s="101"/>
      <c r="AJ1706" s="101"/>
      <c r="AK1706" s="101"/>
      <c r="AL1706" s="101"/>
      <c r="AM1706" s="101"/>
      <c r="AN1706" s="101"/>
      <c r="AO1706" s="101"/>
      <c r="AP1706" s="101"/>
      <c r="AQ1706" s="101"/>
      <c r="AR1706" s="100"/>
      <c r="AS1706" s="100"/>
      <c r="AT1706" s="100"/>
      <c r="AU1706" s="100"/>
      <c r="AV1706" s="100"/>
      <c r="AW1706" s="100"/>
      <c r="AX1706" s="100"/>
      <c r="AY1706" s="100"/>
      <c r="AZ1706" s="100"/>
      <c r="BA1706" s="100"/>
      <c r="BB1706" s="100"/>
      <c r="BC1706" s="100"/>
    </row>
    <row r="1707" spans="17:55" x14ac:dyDescent="0.35">
      <c r="Q1707" s="100"/>
      <c r="R1707" s="100"/>
      <c r="S1707" s="100"/>
      <c r="T1707" s="100"/>
      <c r="U1707" s="100"/>
      <c r="V1707" s="100"/>
      <c r="W1707" s="100"/>
      <c r="X1707" s="100"/>
      <c r="Y1707" s="100"/>
      <c r="Z1707" s="100"/>
      <c r="AA1707" s="100"/>
      <c r="AB1707" s="100"/>
      <c r="AC1707" s="100"/>
      <c r="AD1707" s="100"/>
      <c r="AE1707" s="100"/>
      <c r="AF1707" s="101"/>
      <c r="AG1707" s="101"/>
      <c r="AH1707" s="101"/>
      <c r="AI1707" s="101"/>
      <c r="AJ1707" s="101"/>
      <c r="AK1707" s="101"/>
      <c r="AL1707" s="101"/>
      <c r="AM1707" s="101"/>
      <c r="AN1707" s="101"/>
      <c r="AO1707" s="101"/>
      <c r="AP1707" s="101"/>
      <c r="AQ1707" s="101"/>
      <c r="AR1707" s="100"/>
      <c r="AS1707" s="100"/>
      <c r="AT1707" s="100"/>
      <c r="AU1707" s="100"/>
      <c r="AV1707" s="100"/>
      <c r="AW1707" s="100"/>
      <c r="AX1707" s="100"/>
      <c r="AY1707" s="100"/>
      <c r="AZ1707" s="100"/>
      <c r="BA1707" s="100"/>
      <c r="BB1707" s="100"/>
      <c r="BC1707" s="100"/>
    </row>
    <row r="1708" spans="17:55" x14ac:dyDescent="0.35">
      <c r="Q1708" s="100"/>
      <c r="R1708" s="100"/>
      <c r="S1708" s="100"/>
      <c r="T1708" s="100"/>
      <c r="U1708" s="100"/>
      <c r="V1708" s="100"/>
      <c r="W1708" s="100"/>
      <c r="X1708" s="100"/>
      <c r="Y1708" s="100"/>
      <c r="Z1708" s="100"/>
      <c r="AA1708" s="100"/>
      <c r="AB1708" s="100"/>
      <c r="AC1708" s="100"/>
      <c r="AD1708" s="100"/>
      <c r="AE1708" s="100"/>
      <c r="AF1708" s="101"/>
      <c r="AG1708" s="101"/>
      <c r="AH1708" s="101"/>
      <c r="AI1708" s="101"/>
      <c r="AJ1708" s="101"/>
      <c r="AK1708" s="101"/>
      <c r="AL1708" s="101"/>
      <c r="AM1708" s="101"/>
      <c r="AN1708" s="101"/>
      <c r="AO1708" s="101"/>
      <c r="AP1708" s="101"/>
      <c r="AQ1708" s="101"/>
      <c r="AR1708" s="100"/>
      <c r="AS1708" s="100"/>
      <c r="AT1708" s="100"/>
      <c r="AU1708" s="100"/>
      <c r="AV1708" s="100"/>
      <c r="AW1708" s="100"/>
      <c r="AX1708" s="100"/>
      <c r="AY1708" s="100"/>
      <c r="AZ1708" s="100"/>
      <c r="BA1708" s="100"/>
      <c r="BB1708" s="100"/>
      <c r="BC1708" s="100"/>
    </row>
    <row r="1709" spans="17:55" x14ac:dyDescent="0.35">
      <c r="Q1709" s="100"/>
      <c r="R1709" s="100"/>
      <c r="S1709" s="100"/>
      <c r="T1709" s="100"/>
      <c r="U1709" s="100"/>
      <c r="V1709" s="100"/>
      <c r="W1709" s="100"/>
      <c r="X1709" s="100"/>
      <c r="Y1709" s="100"/>
      <c r="Z1709" s="100"/>
      <c r="AA1709" s="100"/>
      <c r="AB1709" s="100"/>
      <c r="AC1709" s="100"/>
      <c r="AD1709" s="100"/>
      <c r="AE1709" s="100"/>
      <c r="AF1709" s="101"/>
      <c r="AG1709" s="101"/>
      <c r="AH1709" s="101"/>
      <c r="AI1709" s="101"/>
      <c r="AJ1709" s="101"/>
      <c r="AK1709" s="101"/>
      <c r="AL1709" s="101"/>
      <c r="AM1709" s="101"/>
      <c r="AN1709" s="101"/>
      <c r="AO1709" s="101"/>
      <c r="AP1709" s="101"/>
      <c r="AQ1709" s="101"/>
      <c r="AR1709" s="100"/>
      <c r="AS1709" s="100"/>
      <c r="AT1709" s="100"/>
      <c r="AU1709" s="100"/>
      <c r="AV1709" s="100"/>
      <c r="AW1709" s="100"/>
      <c r="AX1709" s="100"/>
      <c r="AY1709" s="100"/>
      <c r="AZ1709" s="100"/>
      <c r="BA1709" s="100"/>
      <c r="BB1709" s="100"/>
      <c r="BC1709" s="100"/>
    </row>
    <row r="1710" spans="17:55" x14ac:dyDescent="0.35">
      <c r="Q1710" s="100"/>
      <c r="R1710" s="100"/>
      <c r="S1710" s="100"/>
      <c r="T1710" s="100"/>
      <c r="U1710" s="100"/>
      <c r="V1710" s="100"/>
      <c r="W1710" s="100"/>
      <c r="X1710" s="100"/>
      <c r="Y1710" s="100"/>
      <c r="Z1710" s="100"/>
      <c r="AA1710" s="100"/>
      <c r="AB1710" s="100"/>
      <c r="AC1710" s="100"/>
      <c r="AD1710" s="100"/>
      <c r="AE1710" s="100"/>
      <c r="AF1710" s="101"/>
      <c r="AG1710" s="101"/>
      <c r="AH1710" s="101"/>
      <c r="AI1710" s="101"/>
      <c r="AJ1710" s="101"/>
      <c r="AK1710" s="101"/>
      <c r="AL1710" s="101"/>
      <c r="AM1710" s="101"/>
      <c r="AN1710" s="101"/>
      <c r="AO1710" s="101"/>
      <c r="AP1710" s="101"/>
      <c r="AQ1710" s="101"/>
      <c r="AR1710" s="100"/>
      <c r="AS1710" s="100"/>
      <c r="AT1710" s="100"/>
      <c r="AU1710" s="100"/>
      <c r="AV1710" s="100"/>
      <c r="AW1710" s="100"/>
      <c r="AX1710" s="100"/>
      <c r="AY1710" s="100"/>
      <c r="AZ1710" s="100"/>
      <c r="BA1710" s="100"/>
      <c r="BB1710" s="100"/>
      <c r="BC1710" s="100"/>
    </row>
    <row r="1711" spans="17:55" x14ac:dyDescent="0.35">
      <c r="Q1711" s="100"/>
      <c r="R1711" s="100"/>
      <c r="S1711" s="100"/>
      <c r="T1711" s="100"/>
      <c r="U1711" s="100"/>
      <c r="V1711" s="100"/>
      <c r="W1711" s="100"/>
      <c r="X1711" s="100"/>
      <c r="Y1711" s="100"/>
      <c r="Z1711" s="100"/>
      <c r="AA1711" s="100"/>
      <c r="AB1711" s="100"/>
      <c r="AC1711" s="100"/>
      <c r="AD1711" s="100"/>
      <c r="AE1711" s="100"/>
      <c r="AF1711" s="101"/>
      <c r="AG1711" s="101"/>
      <c r="AH1711" s="101"/>
      <c r="AI1711" s="101"/>
      <c r="AJ1711" s="101"/>
      <c r="AK1711" s="101"/>
      <c r="AL1711" s="101"/>
      <c r="AM1711" s="101"/>
      <c r="AN1711" s="101"/>
      <c r="AO1711" s="101"/>
      <c r="AP1711" s="101"/>
      <c r="AQ1711" s="101"/>
      <c r="AR1711" s="100"/>
      <c r="AS1711" s="100"/>
      <c r="AT1711" s="100"/>
      <c r="AU1711" s="100"/>
      <c r="AV1711" s="100"/>
      <c r="AW1711" s="100"/>
      <c r="AX1711" s="100"/>
      <c r="AY1711" s="100"/>
      <c r="AZ1711" s="100"/>
      <c r="BA1711" s="100"/>
      <c r="BB1711" s="100"/>
      <c r="BC1711" s="100"/>
    </row>
    <row r="1712" spans="17:55" x14ac:dyDescent="0.35">
      <c r="Q1712" s="100"/>
      <c r="R1712" s="100"/>
      <c r="S1712" s="100"/>
      <c r="T1712" s="100"/>
      <c r="U1712" s="100"/>
      <c r="V1712" s="100"/>
      <c r="W1712" s="100"/>
      <c r="X1712" s="100"/>
      <c r="Y1712" s="100"/>
      <c r="Z1712" s="100"/>
      <c r="AA1712" s="100"/>
      <c r="AB1712" s="100"/>
      <c r="AC1712" s="100"/>
      <c r="AD1712" s="100"/>
      <c r="AE1712" s="100"/>
      <c r="AF1712" s="101"/>
      <c r="AG1712" s="101"/>
      <c r="AH1712" s="101"/>
      <c r="AI1712" s="101"/>
      <c r="AJ1712" s="101"/>
      <c r="AK1712" s="101"/>
      <c r="AL1712" s="101"/>
      <c r="AM1712" s="101"/>
      <c r="AN1712" s="101"/>
      <c r="AO1712" s="101"/>
      <c r="AP1712" s="101"/>
      <c r="AQ1712" s="101"/>
      <c r="AR1712" s="100"/>
      <c r="AS1712" s="100"/>
      <c r="AT1712" s="100"/>
      <c r="AU1712" s="100"/>
      <c r="AV1712" s="100"/>
      <c r="AW1712" s="100"/>
      <c r="AX1712" s="100"/>
      <c r="AY1712" s="100"/>
      <c r="AZ1712" s="100"/>
      <c r="BA1712" s="100"/>
      <c r="BB1712" s="100"/>
      <c r="BC1712" s="100"/>
    </row>
    <row r="1713" spans="17:55" x14ac:dyDescent="0.35">
      <c r="Q1713" s="100"/>
      <c r="R1713" s="100"/>
      <c r="S1713" s="100"/>
      <c r="T1713" s="100"/>
      <c r="U1713" s="100"/>
      <c r="V1713" s="100"/>
      <c r="W1713" s="100"/>
      <c r="X1713" s="100"/>
      <c r="Y1713" s="100"/>
      <c r="Z1713" s="100"/>
      <c r="AA1713" s="100"/>
      <c r="AB1713" s="100"/>
      <c r="AC1713" s="100"/>
      <c r="AD1713" s="100"/>
      <c r="AE1713" s="100"/>
      <c r="AF1713" s="101"/>
      <c r="AG1713" s="101"/>
      <c r="AH1713" s="101"/>
      <c r="AI1713" s="101"/>
      <c r="AJ1713" s="101"/>
      <c r="AK1713" s="101"/>
      <c r="AL1713" s="101"/>
      <c r="AM1713" s="101"/>
      <c r="AN1713" s="101"/>
      <c r="AO1713" s="101"/>
      <c r="AP1713" s="101"/>
      <c r="AQ1713" s="101"/>
      <c r="AR1713" s="100"/>
      <c r="AS1713" s="100"/>
      <c r="AT1713" s="100"/>
      <c r="AU1713" s="100"/>
      <c r="AV1713" s="100"/>
      <c r="AW1713" s="100"/>
      <c r="AX1713" s="100"/>
      <c r="AY1713" s="100"/>
      <c r="AZ1713" s="100"/>
      <c r="BA1713" s="100"/>
      <c r="BB1713" s="100"/>
      <c r="BC1713" s="100"/>
    </row>
    <row r="1714" spans="17:55" x14ac:dyDescent="0.35">
      <c r="Q1714" s="100"/>
      <c r="R1714" s="100"/>
      <c r="S1714" s="100"/>
      <c r="T1714" s="100"/>
      <c r="U1714" s="100"/>
      <c r="V1714" s="100"/>
      <c r="W1714" s="100"/>
      <c r="X1714" s="100"/>
      <c r="Y1714" s="100"/>
      <c r="Z1714" s="100"/>
      <c r="AA1714" s="100"/>
      <c r="AB1714" s="100"/>
      <c r="AC1714" s="100"/>
      <c r="AD1714" s="100"/>
      <c r="AE1714" s="100"/>
      <c r="AF1714" s="101"/>
      <c r="AG1714" s="101"/>
      <c r="AH1714" s="101"/>
      <c r="AI1714" s="101"/>
      <c r="AJ1714" s="101"/>
      <c r="AK1714" s="101"/>
      <c r="AL1714" s="101"/>
      <c r="AM1714" s="101"/>
      <c r="AN1714" s="101"/>
      <c r="AO1714" s="101"/>
      <c r="AP1714" s="101"/>
      <c r="AQ1714" s="101"/>
      <c r="AR1714" s="100"/>
      <c r="AS1714" s="100"/>
      <c r="AT1714" s="100"/>
      <c r="AU1714" s="100"/>
      <c r="AV1714" s="100"/>
      <c r="AW1714" s="100"/>
      <c r="AX1714" s="100"/>
      <c r="AY1714" s="100"/>
      <c r="AZ1714" s="100"/>
      <c r="BA1714" s="100"/>
      <c r="BB1714" s="100"/>
      <c r="BC1714" s="100"/>
    </row>
    <row r="1715" spans="17:55" x14ac:dyDescent="0.35">
      <c r="Q1715" s="100"/>
      <c r="R1715" s="100"/>
      <c r="S1715" s="100"/>
      <c r="T1715" s="100"/>
      <c r="U1715" s="100"/>
      <c r="V1715" s="100"/>
      <c r="W1715" s="100"/>
      <c r="X1715" s="100"/>
      <c r="Y1715" s="100"/>
      <c r="Z1715" s="100"/>
      <c r="AA1715" s="100"/>
      <c r="AB1715" s="100"/>
      <c r="AC1715" s="100"/>
      <c r="AD1715" s="100"/>
      <c r="AE1715" s="100"/>
      <c r="AF1715" s="101"/>
      <c r="AG1715" s="101"/>
      <c r="AH1715" s="101"/>
      <c r="AI1715" s="101"/>
      <c r="AJ1715" s="101"/>
      <c r="AK1715" s="101"/>
      <c r="AL1715" s="101"/>
      <c r="AM1715" s="101"/>
      <c r="AN1715" s="101"/>
      <c r="AO1715" s="101"/>
      <c r="AP1715" s="101"/>
      <c r="AQ1715" s="101"/>
      <c r="AR1715" s="100"/>
      <c r="AS1715" s="100"/>
      <c r="AT1715" s="100"/>
      <c r="AU1715" s="100"/>
      <c r="AV1715" s="100"/>
      <c r="AW1715" s="100"/>
      <c r="AX1715" s="100"/>
      <c r="AY1715" s="100"/>
      <c r="AZ1715" s="100"/>
      <c r="BA1715" s="100"/>
      <c r="BB1715" s="100"/>
      <c r="BC1715" s="100"/>
    </row>
    <row r="1716" spans="17:55" x14ac:dyDescent="0.35">
      <c r="Q1716" s="100"/>
      <c r="R1716" s="100"/>
      <c r="S1716" s="100"/>
      <c r="T1716" s="100"/>
      <c r="U1716" s="100"/>
      <c r="V1716" s="100"/>
      <c r="W1716" s="100"/>
      <c r="X1716" s="100"/>
      <c r="Y1716" s="100"/>
      <c r="Z1716" s="100"/>
      <c r="AA1716" s="100"/>
      <c r="AB1716" s="100"/>
      <c r="AC1716" s="100"/>
      <c r="AD1716" s="100"/>
      <c r="AE1716" s="100"/>
      <c r="AF1716" s="101"/>
      <c r="AG1716" s="101"/>
      <c r="AH1716" s="101"/>
      <c r="AI1716" s="101"/>
      <c r="AJ1716" s="101"/>
      <c r="AK1716" s="101"/>
      <c r="AL1716" s="101"/>
      <c r="AM1716" s="101"/>
      <c r="AN1716" s="101"/>
      <c r="AO1716" s="101"/>
      <c r="AP1716" s="101"/>
      <c r="AQ1716" s="101"/>
      <c r="AR1716" s="100"/>
      <c r="AS1716" s="100"/>
      <c r="AT1716" s="100"/>
      <c r="AU1716" s="100"/>
      <c r="AV1716" s="100"/>
      <c r="AW1716" s="100"/>
      <c r="AX1716" s="100"/>
      <c r="AY1716" s="100"/>
      <c r="AZ1716" s="100"/>
      <c r="BA1716" s="100"/>
      <c r="BB1716" s="100"/>
      <c r="BC1716" s="100"/>
    </row>
    <row r="1717" spans="17:55" x14ac:dyDescent="0.35">
      <c r="Q1717" s="100"/>
      <c r="R1717" s="100"/>
      <c r="S1717" s="100"/>
      <c r="T1717" s="100"/>
      <c r="U1717" s="100"/>
      <c r="V1717" s="100"/>
      <c r="W1717" s="100"/>
      <c r="X1717" s="100"/>
      <c r="Y1717" s="100"/>
      <c r="Z1717" s="100"/>
      <c r="AA1717" s="100"/>
      <c r="AB1717" s="100"/>
      <c r="AC1717" s="100"/>
      <c r="AD1717" s="100"/>
      <c r="AE1717" s="100"/>
      <c r="AF1717" s="101"/>
      <c r="AG1717" s="101"/>
      <c r="AH1717" s="101"/>
      <c r="AI1717" s="101"/>
      <c r="AJ1717" s="101"/>
      <c r="AK1717" s="101"/>
      <c r="AL1717" s="101"/>
      <c r="AM1717" s="101"/>
      <c r="AN1717" s="101"/>
      <c r="AO1717" s="101"/>
      <c r="AP1717" s="101"/>
      <c r="AQ1717" s="101"/>
      <c r="AR1717" s="100"/>
      <c r="AS1717" s="100"/>
      <c r="AT1717" s="100"/>
      <c r="AU1717" s="100"/>
      <c r="AV1717" s="100"/>
      <c r="AW1717" s="100"/>
      <c r="AX1717" s="100"/>
      <c r="AY1717" s="100"/>
      <c r="AZ1717" s="100"/>
      <c r="BA1717" s="100"/>
      <c r="BB1717" s="100"/>
      <c r="BC1717" s="100"/>
    </row>
    <row r="1718" spans="17:55" x14ac:dyDescent="0.35">
      <c r="Q1718" s="100"/>
      <c r="R1718" s="100"/>
      <c r="S1718" s="100"/>
      <c r="T1718" s="100"/>
      <c r="U1718" s="100"/>
      <c r="V1718" s="100"/>
      <c r="W1718" s="100"/>
      <c r="X1718" s="100"/>
      <c r="Y1718" s="100"/>
      <c r="Z1718" s="100"/>
      <c r="AA1718" s="100"/>
      <c r="AB1718" s="100"/>
      <c r="AC1718" s="100"/>
      <c r="AD1718" s="100"/>
      <c r="AE1718" s="100"/>
      <c r="AF1718" s="101"/>
      <c r="AG1718" s="101"/>
      <c r="AH1718" s="101"/>
      <c r="AI1718" s="101"/>
      <c r="AJ1718" s="101"/>
      <c r="AK1718" s="101"/>
      <c r="AL1718" s="101"/>
      <c r="AM1718" s="101"/>
      <c r="AN1718" s="101"/>
      <c r="AO1718" s="101"/>
      <c r="AP1718" s="101"/>
      <c r="AQ1718" s="101"/>
      <c r="AR1718" s="100"/>
      <c r="AS1718" s="100"/>
      <c r="AT1718" s="100"/>
      <c r="AU1718" s="100"/>
      <c r="AV1718" s="100"/>
      <c r="AW1718" s="100"/>
      <c r="AX1718" s="100"/>
      <c r="AY1718" s="100"/>
      <c r="AZ1718" s="100"/>
      <c r="BA1718" s="100"/>
      <c r="BB1718" s="100"/>
      <c r="BC1718" s="100"/>
    </row>
    <row r="1719" spans="17:55" x14ac:dyDescent="0.35">
      <c r="Q1719" s="100"/>
      <c r="R1719" s="100"/>
      <c r="S1719" s="100"/>
      <c r="T1719" s="100"/>
      <c r="U1719" s="100"/>
      <c r="V1719" s="100"/>
      <c r="W1719" s="100"/>
      <c r="X1719" s="100"/>
      <c r="Y1719" s="100"/>
      <c r="Z1719" s="100"/>
      <c r="AA1719" s="100"/>
      <c r="AB1719" s="100"/>
      <c r="AC1719" s="100"/>
      <c r="AD1719" s="100"/>
      <c r="AE1719" s="100"/>
      <c r="AF1719" s="101"/>
      <c r="AG1719" s="101"/>
      <c r="AH1719" s="101"/>
      <c r="AI1719" s="101"/>
      <c r="AJ1719" s="101"/>
      <c r="AK1719" s="101"/>
      <c r="AL1719" s="101"/>
      <c r="AM1719" s="101"/>
      <c r="AN1719" s="101"/>
      <c r="AO1719" s="101"/>
      <c r="AP1719" s="101"/>
      <c r="AQ1719" s="101"/>
      <c r="AR1719" s="100"/>
      <c r="AS1719" s="100"/>
      <c r="AT1719" s="100"/>
      <c r="AU1719" s="100"/>
      <c r="AV1719" s="100"/>
      <c r="AW1719" s="100"/>
      <c r="AX1719" s="100"/>
      <c r="AY1719" s="100"/>
      <c r="AZ1719" s="100"/>
      <c r="BA1719" s="100"/>
      <c r="BB1719" s="100"/>
      <c r="BC1719" s="100"/>
    </row>
    <row r="1720" spans="17:55" x14ac:dyDescent="0.35">
      <c r="Q1720" s="100"/>
      <c r="R1720" s="100"/>
      <c r="S1720" s="100"/>
      <c r="T1720" s="100"/>
      <c r="U1720" s="100"/>
      <c r="V1720" s="100"/>
      <c r="W1720" s="100"/>
      <c r="X1720" s="100"/>
      <c r="Y1720" s="100"/>
      <c r="Z1720" s="100"/>
      <c r="AA1720" s="100"/>
      <c r="AB1720" s="100"/>
      <c r="AC1720" s="100"/>
      <c r="AD1720" s="100"/>
      <c r="AE1720" s="100"/>
      <c r="AF1720" s="101"/>
      <c r="AG1720" s="101"/>
      <c r="AH1720" s="101"/>
      <c r="AI1720" s="101"/>
      <c r="AJ1720" s="101"/>
      <c r="AK1720" s="101"/>
      <c r="AL1720" s="101"/>
      <c r="AM1720" s="101"/>
      <c r="AN1720" s="101"/>
      <c r="AO1720" s="101"/>
      <c r="AP1720" s="101"/>
      <c r="AQ1720" s="101"/>
      <c r="AR1720" s="100"/>
      <c r="AS1720" s="100"/>
      <c r="AT1720" s="100"/>
      <c r="AU1720" s="100"/>
      <c r="AV1720" s="100"/>
      <c r="AW1720" s="100"/>
      <c r="AX1720" s="100"/>
      <c r="AY1720" s="100"/>
      <c r="AZ1720" s="100"/>
      <c r="BA1720" s="100"/>
      <c r="BB1720" s="100"/>
      <c r="BC1720" s="100"/>
    </row>
    <row r="1721" spans="17:55" x14ac:dyDescent="0.35">
      <c r="Q1721" s="100"/>
      <c r="R1721" s="100"/>
      <c r="S1721" s="100"/>
      <c r="T1721" s="100"/>
      <c r="U1721" s="100"/>
      <c r="V1721" s="100"/>
      <c r="W1721" s="100"/>
      <c r="X1721" s="100"/>
      <c r="Y1721" s="100"/>
      <c r="Z1721" s="100"/>
      <c r="AA1721" s="100"/>
      <c r="AB1721" s="100"/>
      <c r="AC1721" s="100"/>
      <c r="AD1721" s="100"/>
      <c r="AE1721" s="100"/>
      <c r="AF1721" s="101"/>
      <c r="AG1721" s="101"/>
      <c r="AH1721" s="101"/>
      <c r="AI1721" s="101"/>
      <c r="AJ1721" s="101"/>
      <c r="AK1721" s="101"/>
      <c r="AL1721" s="101"/>
      <c r="AM1721" s="101"/>
      <c r="AN1721" s="101"/>
      <c r="AO1721" s="101"/>
      <c r="AP1721" s="101"/>
      <c r="AQ1721" s="101"/>
      <c r="AR1721" s="100"/>
      <c r="AS1721" s="100"/>
      <c r="AT1721" s="100"/>
      <c r="AU1721" s="100"/>
      <c r="AV1721" s="100"/>
      <c r="AW1721" s="100"/>
      <c r="AX1721" s="100"/>
      <c r="AY1721" s="100"/>
      <c r="AZ1721" s="100"/>
      <c r="BA1721" s="100"/>
      <c r="BB1721" s="100"/>
      <c r="BC1721" s="100"/>
    </row>
    <row r="1722" spans="17:55" x14ac:dyDescent="0.35">
      <c r="Q1722" s="100"/>
      <c r="R1722" s="100"/>
      <c r="S1722" s="100"/>
      <c r="T1722" s="100"/>
      <c r="U1722" s="100"/>
      <c r="V1722" s="100"/>
      <c r="W1722" s="100"/>
      <c r="X1722" s="100"/>
      <c r="Y1722" s="100"/>
      <c r="Z1722" s="100"/>
      <c r="AA1722" s="100"/>
      <c r="AB1722" s="100"/>
      <c r="AC1722" s="100"/>
      <c r="AD1722" s="100"/>
      <c r="AE1722" s="100"/>
      <c r="AF1722" s="101"/>
      <c r="AG1722" s="101"/>
      <c r="AH1722" s="101"/>
      <c r="AI1722" s="101"/>
      <c r="AJ1722" s="101"/>
      <c r="AK1722" s="101"/>
      <c r="AL1722" s="101"/>
      <c r="AM1722" s="101"/>
      <c r="AN1722" s="101"/>
      <c r="AO1722" s="101"/>
      <c r="AP1722" s="101"/>
      <c r="AQ1722" s="101"/>
      <c r="AR1722" s="100"/>
      <c r="AS1722" s="100"/>
      <c r="AT1722" s="100"/>
      <c r="AU1722" s="100"/>
      <c r="AV1722" s="100"/>
      <c r="AW1722" s="100"/>
      <c r="AX1722" s="100"/>
      <c r="AY1722" s="100"/>
      <c r="AZ1722" s="100"/>
      <c r="BA1722" s="100"/>
      <c r="BB1722" s="100"/>
      <c r="BC1722" s="100"/>
    </row>
    <row r="1723" spans="17:55" x14ac:dyDescent="0.35">
      <c r="Q1723" s="100"/>
      <c r="R1723" s="100"/>
      <c r="S1723" s="100"/>
      <c r="T1723" s="100"/>
      <c r="U1723" s="100"/>
      <c r="V1723" s="100"/>
      <c r="W1723" s="100"/>
      <c r="X1723" s="100"/>
      <c r="Y1723" s="100"/>
      <c r="Z1723" s="100"/>
      <c r="AA1723" s="100"/>
      <c r="AB1723" s="100"/>
      <c r="AC1723" s="100"/>
      <c r="AD1723" s="100"/>
      <c r="AE1723" s="100"/>
      <c r="AF1723" s="101"/>
      <c r="AG1723" s="101"/>
      <c r="AH1723" s="101"/>
      <c r="AI1723" s="101"/>
      <c r="AJ1723" s="101"/>
      <c r="AK1723" s="101"/>
      <c r="AL1723" s="101"/>
      <c r="AM1723" s="101"/>
      <c r="AN1723" s="101"/>
      <c r="AO1723" s="101"/>
      <c r="AP1723" s="101"/>
      <c r="AQ1723" s="101"/>
      <c r="AR1723" s="100"/>
      <c r="AS1723" s="100"/>
      <c r="AT1723" s="100"/>
      <c r="AU1723" s="100"/>
      <c r="AV1723" s="100"/>
      <c r="AW1723" s="100"/>
      <c r="AX1723" s="100"/>
      <c r="AY1723" s="100"/>
      <c r="AZ1723" s="100"/>
      <c r="BA1723" s="100"/>
      <c r="BB1723" s="100"/>
      <c r="BC1723" s="100"/>
    </row>
    <row r="1724" spans="17:55" x14ac:dyDescent="0.35">
      <c r="Q1724" s="100"/>
      <c r="R1724" s="100"/>
      <c r="S1724" s="100"/>
      <c r="T1724" s="100"/>
      <c r="U1724" s="100"/>
      <c r="V1724" s="100"/>
      <c r="W1724" s="100"/>
      <c r="X1724" s="100"/>
      <c r="Y1724" s="100"/>
      <c r="Z1724" s="100"/>
      <c r="AA1724" s="100"/>
      <c r="AB1724" s="100"/>
      <c r="AC1724" s="100"/>
      <c r="AD1724" s="100"/>
      <c r="AE1724" s="100"/>
      <c r="AF1724" s="101"/>
      <c r="AG1724" s="101"/>
      <c r="AH1724" s="101"/>
      <c r="AI1724" s="101"/>
      <c r="AJ1724" s="101"/>
      <c r="AK1724" s="101"/>
      <c r="AL1724" s="101"/>
      <c r="AM1724" s="101"/>
      <c r="AN1724" s="101"/>
      <c r="AO1724" s="101"/>
      <c r="AP1724" s="101"/>
      <c r="AQ1724" s="101"/>
      <c r="AR1724" s="100"/>
      <c r="AS1724" s="100"/>
      <c r="AT1724" s="100"/>
      <c r="AU1724" s="100"/>
      <c r="AV1724" s="100"/>
      <c r="AW1724" s="100"/>
      <c r="AX1724" s="100"/>
      <c r="AY1724" s="100"/>
      <c r="AZ1724" s="100"/>
      <c r="BA1724" s="100"/>
      <c r="BB1724" s="100"/>
      <c r="BC1724" s="100"/>
    </row>
    <row r="1725" spans="17:55" x14ac:dyDescent="0.35">
      <c r="Q1725" s="100"/>
      <c r="R1725" s="100"/>
      <c r="S1725" s="100"/>
      <c r="T1725" s="100"/>
      <c r="U1725" s="100"/>
      <c r="V1725" s="100"/>
      <c r="W1725" s="100"/>
      <c r="X1725" s="100"/>
      <c r="Y1725" s="100"/>
      <c r="Z1725" s="100"/>
      <c r="AA1725" s="100"/>
      <c r="AB1725" s="100"/>
      <c r="AC1725" s="100"/>
      <c r="AD1725" s="100"/>
      <c r="AE1725" s="100"/>
      <c r="AF1725" s="101"/>
      <c r="AG1725" s="101"/>
      <c r="AH1725" s="101"/>
      <c r="AI1725" s="101"/>
      <c r="AJ1725" s="101"/>
      <c r="AK1725" s="101"/>
      <c r="AL1725" s="101"/>
      <c r="AM1725" s="101"/>
      <c r="AN1725" s="101"/>
      <c r="AO1725" s="101"/>
      <c r="AP1725" s="101"/>
      <c r="AQ1725" s="101"/>
      <c r="AR1725" s="100"/>
      <c r="AS1725" s="100"/>
      <c r="AT1725" s="100"/>
      <c r="AU1725" s="100"/>
      <c r="AV1725" s="100"/>
      <c r="AW1725" s="100"/>
      <c r="AX1725" s="100"/>
      <c r="AY1725" s="100"/>
      <c r="AZ1725" s="100"/>
      <c r="BA1725" s="100"/>
      <c r="BB1725" s="100"/>
      <c r="BC1725" s="100"/>
    </row>
    <row r="1726" spans="17:55" x14ac:dyDescent="0.35">
      <c r="Q1726" s="100"/>
      <c r="R1726" s="100"/>
      <c r="S1726" s="100"/>
      <c r="T1726" s="100"/>
      <c r="U1726" s="100"/>
      <c r="V1726" s="100"/>
      <c r="W1726" s="100"/>
      <c r="X1726" s="100"/>
      <c r="Y1726" s="100"/>
      <c r="Z1726" s="100"/>
      <c r="AA1726" s="100"/>
      <c r="AB1726" s="100"/>
      <c r="AC1726" s="100"/>
      <c r="AD1726" s="100"/>
      <c r="AE1726" s="100"/>
      <c r="AF1726" s="101"/>
      <c r="AG1726" s="101"/>
      <c r="AH1726" s="101"/>
      <c r="AI1726" s="101"/>
      <c r="AJ1726" s="101"/>
      <c r="AK1726" s="101"/>
      <c r="AL1726" s="101"/>
      <c r="AM1726" s="101"/>
      <c r="AN1726" s="101"/>
      <c r="AO1726" s="101"/>
      <c r="AP1726" s="101"/>
      <c r="AQ1726" s="101"/>
      <c r="AR1726" s="100"/>
      <c r="AS1726" s="100"/>
      <c r="AT1726" s="100"/>
      <c r="AU1726" s="100"/>
      <c r="AV1726" s="100"/>
      <c r="AW1726" s="100"/>
      <c r="AX1726" s="100"/>
      <c r="AY1726" s="100"/>
      <c r="AZ1726" s="100"/>
      <c r="BA1726" s="100"/>
      <c r="BB1726" s="100"/>
      <c r="BC1726" s="100"/>
    </row>
    <row r="1727" spans="17:55" x14ac:dyDescent="0.35">
      <c r="Q1727" s="100"/>
      <c r="R1727" s="100"/>
      <c r="S1727" s="100"/>
      <c r="T1727" s="100"/>
      <c r="U1727" s="100"/>
      <c r="V1727" s="100"/>
      <c r="W1727" s="100"/>
      <c r="X1727" s="100"/>
      <c r="Y1727" s="100"/>
      <c r="Z1727" s="100"/>
      <c r="AA1727" s="100"/>
      <c r="AB1727" s="100"/>
      <c r="AC1727" s="100"/>
      <c r="AD1727" s="100"/>
      <c r="AE1727" s="100"/>
      <c r="AF1727" s="101"/>
      <c r="AG1727" s="101"/>
      <c r="AH1727" s="101"/>
      <c r="AI1727" s="101"/>
      <c r="AJ1727" s="101"/>
      <c r="AK1727" s="101"/>
      <c r="AL1727" s="101"/>
      <c r="AM1727" s="101"/>
      <c r="AN1727" s="101"/>
      <c r="AO1727" s="101"/>
      <c r="AP1727" s="101"/>
      <c r="AQ1727" s="101"/>
      <c r="AR1727" s="100"/>
      <c r="AS1727" s="100"/>
      <c r="AT1727" s="100"/>
      <c r="AU1727" s="100"/>
      <c r="AV1727" s="100"/>
      <c r="AW1727" s="100"/>
      <c r="AX1727" s="100"/>
      <c r="AY1727" s="100"/>
      <c r="AZ1727" s="100"/>
      <c r="BA1727" s="100"/>
      <c r="BB1727" s="100"/>
      <c r="BC1727" s="100"/>
    </row>
    <row r="1728" spans="17:55" x14ac:dyDescent="0.35">
      <c r="Q1728" s="100"/>
      <c r="R1728" s="100"/>
      <c r="S1728" s="100"/>
      <c r="T1728" s="100"/>
      <c r="U1728" s="100"/>
      <c r="V1728" s="100"/>
      <c r="W1728" s="100"/>
      <c r="X1728" s="100"/>
      <c r="Y1728" s="100"/>
      <c r="Z1728" s="100"/>
      <c r="AA1728" s="100"/>
      <c r="AB1728" s="100"/>
      <c r="AC1728" s="100"/>
      <c r="AD1728" s="100"/>
      <c r="AE1728" s="100"/>
      <c r="AF1728" s="101"/>
      <c r="AG1728" s="101"/>
      <c r="AH1728" s="101"/>
      <c r="AI1728" s="101"/>
      <c r="AJ1728" s="101"/>
      <c r="AK1728" s="101"/>
      <c r="AL1728" s="101"/>
      <c r="AM1728" s="101"/>
      <c r="AN1728" s="101"/>
      <c r="AO1728" s="101"/>
      <c r="AP1728" s="101"/>
      <c r="AQ1728" s="101"/>
      <c r="AR1728" s="100"/>
      <c r="AS1728" s="100"/>
      <c r="AT1728" s="100"/>
      <c r="AU1728" s="100"/>
      <c r="AV1728" s="100"/>
      <c r="AW1728" s="100"/>
      <c r="AX1728" s="100"/>
      <c r="AY1728" s="100"/>
      <c r="AZ1728" s="100"/>
      <c r="BA1728" s="100"/>
      <c r="BB1728" s="100"/>
      <c r="BC1728" s="100"/>
    </row>
    <row r="1729" spans="17:55" x14ac:dyDescent="0.35">
      <c r="Q1729" s="100"/>
      <c r="R1729" s="100"/>
      <c r="S1729" s="100"/>
      <c r="T1729" s="100"/>
      <c r="U1729" s="100"/>
      <c r="V1729" s="100"/>
      <c r="W1729" s="100"/>
      <c r="X1729" s="100"/>
      <c r="Y1729" s="100"/>
      <c r="Z1729" s="100"/>
      <c r="AA1729" s="100"/>
      <c r="AB1729" s="100"/>
      <c r="AC1729" s="100"/>
      <c r="AD1729" s="100"/>
      <c r="AE1729" s="100"/>
      <c r="AF1729" s="101"/>
      <c r="AG1729" s="101"/>
      <c r="AH1729" s="101"/>
      <c r="AI1729" s="101"/>
      <c r="AJ1729" s="101"/>
      <c r="AK1729" s="101"/>
      <c r="AL1729" s="101"/>
      <c r="AM1729" s="101"/>
      <c r="AN1729" s="101"/>
      <c r="AO1729" s="101"/>
      <c r="AP1729" s="101"/>
      <c r="AQ1729" s="101"/>
      <c r="AR1729" s="100"/>
      <c r="AS1729" s="100"/>
      <c r="AT1729" s="100"/>
      <c r="AU1729" s="100"/>
      <c r="AV1729" s="100"/>
      <c r="AW1729" s="100"/>
      <c r="AX1729" s="100"/>
      <c r="AY1729" s="100"/>
      <c r="AZ1729" s="100"/>
      <c r="BA1729" s="100"/>
      <c r="BB1729" s="100"/>
      <c r="BC1729" s="100"/>
    </row>
    <row r="1730" spans="17:55" x14ac:dyDescent="0.35">
      <c r="Q1730" s="100"/>
      <c r="R1730" s="100"/>
      <c r="S1730" s="100"/>
      <c r="T1730" s="100"/>
      <c r="U1730" s="100"/>
      <c r="V1730" s="100"/>
      <c r="W1730" s="100"/>
      <c r="X1730" s="100"/>
      <c r="Y1730" s="100"/>
      <c r="Z1730" s="100"/>
      <c r="AA1730" s="100"/>
      <c r="AB1730" s="100"/>
      <c r="AC1730" s="100"/>
      <c r="AD1730" s="100"/>
      <c r="AE1730" s="100"/>
      <c r="AF1730" s="101"/>
      <c r="AG1730" s="101"/>
      <c r="AH1730" s="101"/>
      <c r="AI1730" s="101"/>
      <c r="AJ1730" s="101"/>
      <c r="AK1730" s="101"/>
      <c r="AL1730" s="101"/>
      <c r="AM1730" s="101"/>
      <c r="AN1730" s="101"/>
      <c r="AO1730" s="101"/>
      <c r="AP1730" s="101"/>
      <c r="AQ1730" s="101"/>
      <c r="AR1730" s="100"/>
      <c r="AS1730" s="100"/>
      <c r="AT1730" s="100"/>
      <c r="AU1730" s="100"/>
      <c r="AV1730" s="100"/>
      <c r="AW1730" s="100"/>
      <c r="AX1730" s="100"/>
      <c r="AY1730" s="100"/>
      <c r="AZ1730" s="100"/>
      <c r="BA1730" s="100"/>
      <c r="BB1730" s="100"/>
      <c r="BC1730" s="100"/>
    </row>
    <row r="1731" spans="17:55" x14ac:dyDescent="0.35">
      <c r="Q1731" s="100"/>
      <c r="R1731" s="100"/>
      <c r="S1731" s="100"/>
      <c r="T1731" s="100"/>
      <c r="U1731" s="100"/>
      <c r="V1731" s="100"/>
      <c r="W1731" s="100"/>
      <c r="X1731" s="100"/>
      <c r="Y1731" s="100"/>
      <c r="Z1731" s="100"/>
      <c r="AA1731" s="100"/>
      <c r="AB1731" s="100"/>
      <c r="AC1731" s="100"/>
      <c r="AD1731" s="100"/>
      <c r="AE1731" s="100"/>
      <c r="AF1731" s="101"/>
      <c r="AG1731" s="101"/>
      <c r="AH1731" s="101"/>
      <c r="AI1731" s="101"/>
      <c r="AJ1731" s="101"/>
      <c r="AK1731" s="101"/>
      <c r="AL1731" s="101"/>
      <c r="AM1731" s="101"/>
      <c r="AN1731" s="101"/>
      <c r="AO1731" s="101"/>
      <c r="AP1731" s="101"/>
      <c r="AQ1731" s="101"/>
      <c r="AR1731" s="100"/>
      <c r="AS1731" s="100"/>
      <c r="AT1731" s="100"/>
      <c r="AU1731" s="100"/>
      <c r="AV1731" s="100"/>
      <c r="AW1731" s="100"/>
      <c r="AX1731" s="100"/>
      <c r="AY1731" s="100"/>
      <c r="AZ1731" s="100"/>
      <c r="BA1731" s="100"/>
      <c r="BB1731" s="100"/>
      <c r="BC1731" s="100"/>
    </row>
    <row r="1732" spans="17:55" x14ac:dyDescent="0.35">
      <c r="Q1732" s="100"/>
      <c r="R1732" s="100"/>
      <c r="S1732" s="100"/>
      <c r="T1732" s="100"/>
      <c r="U1732" s="100"/>
      <c r="V1732" s="100"/>
      <c r="W1732" s="100"/>
      <c r="X1732" s="100"/>
      <c r="Y1732" s="100"/>
      <c r="Z1732" s="100"/>
      <c r="AA1732" s="100"/>
      <c r="AB1732" s="100"/>
      <c r="AC1732" s="100"/>
      <c r="AD1732" s="100"/>
      <c r="AE1732" s="100"/>
      <c r="AF1732" s="101"/>
      <c r="AG1732" s="101"/>
      <c r="AH1732" s="101"/>
      <c r="AI1732" s="101"/>
      <c r="AJ1732" s="101"/>
      <c r="AK1732" s="101"/>
      <c r="AL1732" s="101"/>
      <c r="AM1732" s="101"/>
      <c r="AN1732" s="101"/>
      <c r="AO1732" s="101"/>
      <c r="AP1732" s="101"/>
      <c r="AQ1732" s="101"/>
      <c r="AR1732" s="100"/>
      <c r="AS1732" s="100"/>
      <c r="AT1732" s="100"/>
      <c r="AU1732" s="100"/>
      <c r="AV1732" s="100"/>
      <c r="AW1732" s="100"/>
      <c r="AX1732" s="100"/>
      <c r="AY1732" s="100"/>
      <c r="AZ1732" s="100"/>
      <c r="BA1732" s="100"/>
      <c r="BB1732" s="100"/>
      <c r="BC1732" s="100"/>
    </row>
    <row r="1733" spans="17:55" x14ac:dyDescent="0.35">
      <c r="Q1733" s="100"/>
      <c r="R1733" s="100"/>
      <c r="S1733" s="100"/>
      <c r="T1733" s="100"/>
      <c r="U1733" s="100"/>
      <c r="V1733" s="100"/>
      <c r="W1733" s="100"/>
      <c r="X1733" s="100"/>
      <c r="Y1733" s="100"/>
      <c r="Z1733" s="100"/>
      <c r="AA1733" s="100"/>
      <c r="AB1733" s="100"/>
      <c r="AC1733" s="100"/>
      <c r="AD1733" s="100"/>
      <c r="AE1733" s="100"/>
      <c r="AF1733" s="101"/>
      <c r="AG1733" s="101"/>
      <c r="AH1733" s="101"/>
      <c r="AI1733" s="101"/>
      <c r="AJ1733" s="101"/>
      <c r="AK1733" s="101"/>
      <c r="AL1733" s="101"/>
      <c r="AM1733" s="101"/>
      <c r="AN1733" s="101"/>
      <c r="AO1733" s="101"/>
      <c r="AP1733" s="101"/>
      <c r="AQ1733" s="101"/>
      <c r="AR1733" s="100"/>
      <c r="AS1733" s="100"/>
      <c r="AT1733" s="100"/>
      <c r="AU1733" s="100"/>
      <c r="AV1733" s="100"/>
      <c r="AW1733" s="100"/>
      <c r="AX1733" s="100"/>
      <c r="AY1733" s="100"/>
      <c r="AZ1733" s="100"/>
      <c r="BA1733" s="100"/>
      <c r="BB1733" s="100"/>
      <c r="BC1733" s="100"/>
    </row>
    <row r="1734" spans="17:55" x14ac:dyDescent="0.35">
      <c r="Q1734" s="100"/>
      <c r="R1734" s="100"/>
      <c r="S1734" s="100"/>
      <c r="T1734" s="100"/>
      <c r="U1734" s="100"/>
      <c r="V1734" s="100"/>
      <c r="W1734" s="100"/>
      <c r="X1734" s="100"/>
      <c r="Y1734" s="100"/>
      <c r="Z1734" s="100"/>
      <c r="AA1734" s="100"/>
      <c r="AB1734" s="100"/>
      <c r="AC1734" s="100"/>
      <c r="AD1734" s="100"/>
      <c r="AE1734" s="100"/>
      <c r="AF1734" s="101"/>
      <c r="AG1734" s="101"/>
      <c r="AH1734" s="101"/>
      <c r="AI1734" s="101"/>
      <c r="AJ1734" s="101"/>
      <c r="AK1734" s="101"/>
      <c r="AL1734" s="101"/>
      <c r="AM1734" s="101"/>
      <c r="AN1734" s="101"/>
      <c r="AO1734" s="101"/>
      <c r="AP1734" s="101"/>
      <c r="AQ1734" s="101"/>
      <c r="AR1734" s="100"/>
      <c r="AS1734" s="100"/>
      <c r="AT1734" s="100"/>
      <c r="AU1734" s="100"/>
      <c r="AV1734" s="100"/>
      <c r="AW1734" s="100"/>
      <c r="AX1734" s="100"/>
      <c r="AY1734" s="100"/>
      <c r="AZ1734" s="100"/>
      <c r="BA1734" s="100"/>
      <c r="BB1734" s="100"/>
      <c r="BC1734" s="100"/>
    </row>
    <row r="1735" spans="17:55" x14ac:dyDescent="0.35">
      <c r="Q1735" s="100"/>
      <c r="R1735" s="100"/>
      <c r="S1735" s="100"/>
      <c r="T1735" s="100"/>
      <c r="U1735" s="100"/>
      <c r="V1735" s="100"/>
      <c r="W1735" s="100"/>
      <c r="X1735" s="100"/>
      <c r="Y1735" s="100"/>
      <c r="Z1735" s="100"/>
      <c r="AA1735" s="100"/>
      <c r="AB1735" s="100"/>
      <c r="AC1735" s="100"/>
      <c r="AD1735" s="100"/>
      <c r="AE1735" s="100"/>
      <c r="AF1735" s="101"/>
      <c r="AG1735" s="101"/>
      <c r="AH1735" s="101"/>
      <c r="AI1735" s="101"/>
      <c r="AJ1735" s="101"/>
      <c r="AK1735" s="101"/>
      <c r="AL1735" s="101"/>
      <c r="AM1735" s="101"/>
      <c r="AN1735" s="101"/>
      <c r="AO1735" s="101"/>
      <c r="AP1735" s="101"/>
      <c r="AQ1735" s="101"/>
      <c r="AR1735" s="100"/>
      <c r="AS1735" s="100"/>
      <c r="AT1735" s="100"/>
      <c r="AU1735" s="100"/>
      <c r="AV1735" s="100"/>
      <c r="AW1735" s="100"/>
      <c r="AX1735" s="100"/>
      <c r="AY1735" s="100"/>
      <c r="AZ1735" s="100"/>
      <c r="BA1735" s="100"/>
      <c r="BB1735" s="100"/>
      <c r="BC1735" s="100"/>
    </row>
    <row r="1736" spans="17:55" x14ac:dyDescent="0.35">
      <c r="Q1736" s="100"/>
      <c r="R1736" s="100"/>
      <c r="S1736" s="100"/>
      <c r="T1736" s="100"/>
      <c r="U1736" s="100"/>
      <c r="V1736" s="100"/>
      <c r="W1736" s="100"/>
      <c r="X1736" s="100"/>
      <c r="Y1736" s="100"/>
      <c r="Z1736" s="100"/>
      <c r="AA1736" s="100"/>
      <c r="AB1736" s="100"/>
      <c r="AC1736" s="100"/>
      <c r="AD1736" s="100"/>
      <c r="AE1736" s="100"/>
      <c r="AF1736" s="101"/>
      <c r="AG1736" s="101"/>
      <c r="AH1736" s="101"/>
      <c r="AI1736" s="101"/>
      <c r="AJ1736" s="101"/>
      <c r="AK1736" s="101"/>
      <c r="AL1736" s="101"/>
      <c r="AM1736" s="101"/>
      <c r="AN1736" s="101"/>
      <c r="AO1736" s="101"/>
      <c r="AP1736" s="101"/>
      <c r="AQ1736" s="101"/>
      <c r="AR1736" s="100"/>
      <c r="AS1736" s="100"/>
      <c r="AT1736" s="100"/>
      <c r="AU1736" s="100"/>
      <c r="AV1736" s="100"/>
      <c r="AW1736" s="100"/>
      <c r="AX1736" s="100"/>
      <c r="AY1736" s="100"/>
      <c r="AZ1736" s="100"/>
      <c r="BA1736" s="100"/>
      <c r="BB1736" s="100"/>
      <c r="BC1736" s="100"/>
    </row>
    <row r="1737" spans="17:55" x14ac:dyDescent="0.35">
      <c r="Q1737" s="100"/>
      <c r="R1737" s="100"/>
      <c r="S1737" s="100"/>
      <c r="T1737" s="100"/>
      <c r="U1737" s="100"/>
      <c r="V1737" s="100"/>
      <c r="W1737" s="100"/>
      <c r="X1737" s="100"/>
      <c r="Y1737" s="100"/>
      <c r="Z1737" s="100"/>
      <c r="AA1737" s="100"/>
      <c r="AB1737" s="100"/>
      <c r="AC1737" s="100"/>
      <c r="AD1737" s="100"/>
      <c r="AE1737" s="100"/>
      <c r="AF1737" s="101"/>
      <c r="AG1737" s="101"/>
      <c r="AH1737" s="101"/>
      <c r="AI1737" s="101"/>
      <c r="AJ1737" s="101"/>
      <c r="AK1737" s="101"/>
      <c r="AL1737" s="101"/>
      <c r="AM1737" s="101"/>
      <c r="AN1737" s="101"/>
      <c r="AO1737" s="101"/>
      <c r="AP1737" s="101"/>
      <c r="AQ1737" s="101"/>
      <c r="AR1737" s="100"/>
      <c r="AS1737" s="100"/>
      <c r="AT1737" s="100"/>
      <c r="AU1737" s="100"/>
      <c r="AV1737" s="100"/>
      <c r="AW1737" s="100"/>
      <c r="AX1737" s="100"/>
      <c r="AY1737" s="100"/>
      <c r="AZ1737" s="100"/>
      <c r="BA1737" s="100"/>
      <c r="BB1737" s="100"/>
      <c r="BC1737" s="100"/>
    </row>
    <row r="1738" spans="17:55" x14ac:dyDescent="0.35">
      <c r="Q1738" s="100"/>
      <c r="R1738" s="100"/>
      <c r="S1738" s="100"/>
      <c r="T1738" s="100"/>
      <c r="U1738" s="100"/>
      <c r="V1738" s="100"/>
      <c r="W1738" s="100"/>
      <c r="X1738" s="100"/>
      <c r="Y1738" s="100"/>
      <c r="Z1738" s="100"/>
      <c r="AA1738" s="100"/>
      <c r="AB1738" s="100"/>
      <c r="AC1738" s="100"/>
      <c r="AD1738" s="100"/>
      <c r="AE1738" s="100"/>
      <c r="AF1738" s="101"/>
      <c r="AG1738" s="101"/>
      <c r="AH1738" s="101"/>
      <c r="AI1738" s="101"/>
      <c r="AJ1738" s="101"/>
      <c r="AK1738" s="101"/>
      <c r="AL1738" s="101"/>
      <c r="AM1738" s="101"/>
      <c r="AN1738" s="101"/>
      <c r="AO1738" s="101"/>
      <c r="AP1738" s="101"/>
      <c r="AQ1738" s="101"/>
      <c r="AR1738" s="100"/>
      <c r="AS1738" s="100"/>
      <c r="AT1738" s="100"/>
      <c r="AU1738" s="100"/>
      <c r="AV1738" s="100"/>
      <c r="AW1738" s="100"/>
      <c r="AX1738" s="100"/>
      <c r="AY1738" s="100"/>
      <c r="AZ1738" s="100"/>
      <c r="BA1738" s="100"/>
      <c r="BB1738" s="100"/>
      <c r="BC1738" s="100"/>
    </row>
    <row r="1739" spans="17:55" x14ac:dyDescent="0.35">
      <c r="Q1739" s="100"/>
      <c r="R1739" s="100"/>
      <c r="S1739" s="100"/>
      <c r="T1739" s="100"/>
      <c r="U1739" s="100"/>
      <c r="V1739" s="100"/>
      <c r="W1739" s="100"/>
      <c r="X1739" s="100"/>
      <c r="Y1739" s="100"/>
      <c r="Z1739" s="100"/>
      <c r="AA1739" s="100"/>
      <c r="AB1739" s="100"/>
      <c r="AC1739" s="100"/>
      <c r="AD1739" s="100"/>
      <c r="AE1739" s="100"/>
      <c r="AF1739" s="101"/>
      <c r="AG1739" s="101"/>
      <c r="AH1739" s="101"/>
      <c r="AI1739" s="101"/>
      <c r="AJ1739" s="101"/>
      <c r="AK1739" s="101"/>
      <c r="AL1739" s="101"/>
      <c r="AM1739" s="101"/>
      <c r="AN1739" s="101"/>
      <c r="AO1739" s="101"/>
      <c r="AP1739" s="101"/>
      <c r="AQ1739" s="101"/>
      <c r="AR1739" s="100"/>
      <c r="AS1739" s="100"/>
      <c r="AT1739" s="100"/>
      <c r="AU1739" s="100"/>
      <c r="AV1739" s="100"/>
      <c r="AW1739" s="100"/>
      <c r="AX1739" s="100"/>
      <c r="AY1739" s="100"/>
      <c r="AZ1739" s="100"/>
      <c r="BA1739" s="100"/>
      <c r="BB1739" s="100"/>
      <c r="BC1739" s="100"/>
    </row>
    <row r="1740" spans="17:55" x14ac:dyDescent="0.35">
      <c r="Q1740" s="100"/>
      <c r="R1740" s="100"/>
      <c r="S1740" s="100"/>
      <c r="T1740" s="100"/>
      <c r="U1740" s="100"/>
      <c r="V1740" s="100"/>
      <c r="W1740" s="100"/>
      <c r="X1740" s="100"/>
      <c r="Y1740" s="100"/>
      <c r="Z1740" s="100"/>
      <c r="AA1740" s="100"/>
      <c r="AB1740" s="100"/>
      <c r="AC1740" s="100"/>
      <c r="AD1740" s="100"/>
      <c r="AE1740" s="100"/>
      <c r="AF1740" s="101"/>
      <c r="AG1740" s="101"/>
      <c r="AH1740" s="101"/>
      <c r="AI1740" s="101"/>
      <c r="AJ1740" s="101"/>
      <c r="AK1740" s="101"/>
      <c r="AL1740" s="101"/>
      <c r="AM1740" s="101"/>
      <c r="AN1740" s="101"/>
      <c r="AO1740" s="101"/>
      <c r="AP1740" s="101"/>
      <c r="AQ1740" s="101"/>
      <c r="AR1740" s="100"/>
      <c r="AS1740" s="100"/>
      <c r="AT1740" s="100"/>
      <c r="AU1740" s="100"/>
      <c r="AV1740" s="100"/>
      <c r="AW1740" s="100"/>
      <c r="AX1740" s="100"/>
      <c r="AY1740" s="100"/>
      <c r="AZ1740" s="100"/>
      <c r="BA1740" s="100"/>
      <c r="BB1740" s="100"/>
      <c r="BC1740" s="100"/>
    </row>
    <row r="1741" spans="17:55" x14ac:dyDescent="0.35">
      <c r="Q1741" s="100"/>
      <c r="R1741" s="100"/>
      <c r="S1741" s="100"/>
      <c r="T1741" s="100"/>
      <c r="U1741" s="100"/>
      <c r="V1741" s="100"/>
      <c r="W1741" s="100"/>
      <c r="X1741" s="100"/>
      <c r="Y1741" s="100"/>
      <c r="Z1741" s="100"/>
      <c r="AA1741" s="100"/>
      <c r="AB1741" s="100"/>
      <c r="AC1741" s="100"/>
      <c r="AD1741" s="100"/>
      <c r="AE1741" s="100"/>
      <c r="AF1741" s="101"/>
      <c r="AG1741" s="101"/>
      <c r="AH1741" s="101"/>
      <c r="AI1741" s="101"/>
      <c r="AJ1741" s="101"/>
      <c r="AK1741" s="101"/>
      <c r="AL1741" s="101"/>
      <c r="AM1741" s="101"/>
      <c r="AN1741" s="101"/>
      <c r="AO1741" s="101"/>
      <c r="AP1741" s="101"/>
      <c r="AQ1741" s="101"/>
      <c r="AR1741" s="100"/>
      <c r="AS1741" s="100"/>
      <c r="AT1741" s="100"/>
      <c r="AU1741" s="100"/>
      <c r="AV1741" s="100"/>
      <c r="AW1741" s="100"/>
      <c r="AX1741" s="100"/>
      <c r="AY1741" s="100"/>
      <c r="AZ1741" s="100"/>
      <c r="BA1741" s="100"/>
      <c r="BB1741" s="100"/>
      <c r="BC1741" s="100"/>
    </row>
    <row r="1742" spans="17:55" x14ac:dyDescent="0.35">
      <c r="Q1742" s="100"/>
      <c r="R1742" s="100"/>
      <c r="S1742" s="100"/>
      <c r="T1742" s="100"/>
      <c r="U1742" s="100"/>
      <c r="V1742" s="100"/>
      <c r="W1742" s="100"/>
      <c r="X1742" s="100"/>
      <c r="Y1742" s="100"/>
      <c r="Z1742" s="100"/>
      <c r="AA1742" s="100"/>
      <c r="AB1742" s="100"/>
      <c r="AC1742" s="100"/>
      <c r="AD1742" s="100"/>
      <c r="AE1742" s="100"/>
      <c r="AF1742" s="101"/>
      <c r="AG1742" s="101"/>
      <c r="AH1742" s="101"/>
      <c r="AI1742" s="101"/>
      <c r="AJ1742" s="101"/>
      <c r="AK1742" s="101"/>
      <c r="AL1742" s="101"/>
      <c r="AM1742" s="101"/>
      <c r="AN1742" s="101"/>
      <c r="AO1742" s="101"/>
      <c r="AP1742" s="101"/>
      <c r="AQ1742" s="101"/>
      <c r="AR1742" s="100"/>
      <c r="AS1742" s="100"/>
      <c r="AT1742" s="100"/>
      <c r="AU1742" s="100"/>
      <c r="AV1742" s="100"/>
      <c r="AW1742" s="100"/>
      <c r="AX1742" s="100"/>
      <c r="AY1742" s="100"/>
      <c r="AZ1742" s="100"/>
      <c r="BA1742" s="100"/>
      <c r="BB1742" s="100"/>
      <c r="BC1742" s="100"/>
    </row>
    <row r="1743" spans="17:55" x14ac:dyDescent="0.35">
      <c r="Q1743" s="100"/>
      <c r="R1743" s="100"/>
      <c r="S1743" s="100"/>
      <c r="T1743" s="100"/>
      <c r="U1743" s="100"/>
      <c r="V1743" s="100"/>
      <c r="W1743" s="100"/>
      <c r="X1743" s="100"/>
      <c r="Y1743" s="100"/>
      <c r="Z1743" s="100"/>
      <c r="AA1743" s="100"/>
      <c r="AB1743" s="100"/>
      <c r="AC1743" s="100"/>
      <c r="AD1743" s="100"/>
      <c r="AE1743" s="100"/>
      <c r="AF1743" s="101"/>
      <c r="AG1743" s="101"/>
      <c r="AH1743" s="101"/>
      <c r="AI1743" s="101"/>
      <c r="AJ1743" s="101"/>
      <c r="AK1743" s="101"/>
      <c r="AL1743" s="101"/>
      <c r="AM1743" s="101"/>
      <c r="AN1743" s="101"/>
      <c r="AO1743" s="101"/>
      <c r="AP1743" s="101"/>
      <c r="AQ1743" s="101"/>
      <c r="AR1743" s="100"/>
      <c r="AS1743" s="100"/>
      <c r="AT1743" s="100"/>
      <c r="AU1743" s="100"/>
      <c r="AV1743" s="100"/>
      <c r="AW1743" s="100"/>
      <c r="AX1743" s="100"/>
      <c r="AY1743" s="100"/>
      <c r="AZ1743" s="100"/>
      <c r="BA1743" s="100"/>
      <c r="BB1743" s="100"/>
      <c r="BC1743" s="100"/>
    </row>
    <row r="1744" spans="17:55" x14ac:dyDescent="0.35">
      <c r="Q1744" s="100"/>
      <c r="R1744" s="100"/>
      <c r="S1744" s="100"/>
      <c r="T1744" s="100"/>
      <c r="U1744" s="100"/>
      <c r="V1744" s="100"/>
      <c r="W1744" s="100"/>
      <c r="X1744" s="100"/>
      <c r="Y1744" s="100"/>
      <c r="Z1744" s="100"/>
      <c r="AA1744" s="100"/>
      <c r="AB1744" s="100"/>
      <c r="AC1744" s="100"/>
      <c r="AD1744" s="100"/>
      <c r="AE1744" s="100"/>
      <c r="AF1744" s="101"/>
      <c r="AG1744" s="101"/>
      <c r="AH1744" s="101"/>
      <c r="AI1744" s="101"/>
      <c r="AJ1744" s="101"/>
      <c r="AK1744" s="101"/>
      <c r="AL1744" s="101"/>
      <c r="AM1744" s="101"/>
      <c r="AN1744" s="101"/>
      <c r="AO1744" s="101"/>
      <c r="AP1744" s="101"/>
      <c r="AQ1744" s="101"/>
      <c r="AR1744" s="100"/>
      <c r="AS1744" s="100"/>
      <c r="AT1744" s="100"/>
      <c r="AU1744" s="100"/>
      <c r="AV1744" s="100"/>
      <c r="AW1744" s="100"/>
      <c r="AX1744" s="100"/>
      <c r="AY1744" s="100"/>
      <c r="AZ1744" s="100"/>
      <c r="BA1744" s="100"/>
      <c r="BB1744" s="100"/>
      <c r="BC1744" s="100"/>
    </row>
    <row r="1745" spans="17:55" x14ac:dyDescent="0.35">
      <c r="Q1745" s="100"/>
      <c r="R1745" s="100"/>
      <c r="S1745" s="100"/>
      <c r="T1745" s="100"/>
      <c r="U1745" s="100"/>
      <c r="V1745" s="100"/>
      <c r="W1745" s="100"/>
      <c r="X1745" s="100"/>
      <c r="Y1745" s="100"/>
      <c r="Z1745" s="100"/>
      <c r="AA1745" s="100"/>
      <c r="AB1745" s="100"/>
      <c r="AC1745" s="100"/>
      <c r="AD1745" s="100"/>
      <c r="AE1745" s="100"/>
      <c r="AF1745" s="101"/>
      <c r="AG1745" s="101"/>
      <c r="AH1745" s="101"/>
      <c r="AI1745" s="101"/>
      <c r="AJ1745" s="101"/>
      <c r="AK1745" s="101"/>
      <c r="AL1745" s="101"/>
      <c r="AM1745" s="101"/>
      <c r="AN1745" s="101"/>
      <c r="AO1745" s="101"/>
      <c r="AP1745" s="101"/>
      <c r="AQ1745" s="101"/>
      <c r="AR1745" s="100"/>
      <c r="AS1745" s="100"/>
      <c r="AT1745" s="100"/>
      <c r="AU1745" s="100"/>
      <c r="AV1745" s="100"/>
      <c r="AW1745" s="100"/>
      <c r="AX1745" s="100"/>
      <c r="AY1745" s="100"/>
      <c r="AZ1745" s="100"/>
      <c r="BA1745" s="100"/>
      <c r="BB1745" s="100"/>
      <c r="BC1745" s="100"/>
    </row>
    <row r="1746" spans="17:55" x14ac:dyDescent="0.35">
      <c r="Q1746" s="100"/>
      <c r="R1746" s="100"/>
      <c r="S1746" s="100"/>
      <c r="T1746" s="100"/>
      <c r="U1746" s="100"/>
      <c r="V1746" s="100"/>
      <c r="W1746" s="100"/>
      <c r="X1746" s="100"/>
      <c r="Y1746" s="100"/>
      <c r="Z1746" s="100"/>
      <c r="AA1746" s="100"/>
      <c r="AB1746" s="100"/>
      <c r="AC1746" s="100"/>
      <c r="AD1746" s="100"/>
      <c r="AE1746" s="100"/>
      <c r="AF1746" s="101"/>
      <c r="AG1746" s="101"/>
      <c r="AH1746" s="101"/>
      <c r="AI1746" s="101"/>
      <c r="AJ1746" s="101"/>
      <c r="AK1746" s="101"/>
      <c r="AL1746" s="101"/>
      <c r="AM1746" s="101"/>
      <c r="AN1746" s="101"/>
      <c r="AO1746" s="101"/>
      <c r="AP1746" s="101"/>
      <c r="AQ1746" s="101"/>
      <c r="AR1746" s="100"/>
      <c r="AS1746" s="100"/>
      <c r="AT1746" s="100"/>
      <c r="AU1746" s="100"/>
      <c r="AV1746" s="100"/>
      <c r="AW1746" s="100"/>
      <c r="AX1746" s="100"/>
      <c r="AY1746" s="100"/>
      <c r="AZ1746" s="100"/>
      <c r="BA1746" s="100"/>
      <c r="BB1746" s="100"/>
      <c r="BC1746" s="100"/>
    </row>
    <row r="1747" spans="17:55" x14ac:dyDescent="0.35">
      <c r="Q1747" s="100"/>
      <c r="R1747" s="100"/>
      <c r="S1747" s="100"/>
      <c r="T1747" s="100"/>
      <c r="U1747" s="100"/>
      <c r="V1747" s="100"/>
      <c r="W1747" s="100"/>
      <c r="X1747" s="100"/>
      <c r="Y1747" s="100"/>
      <c r="Z1747" s="100"/>
      <c r="AA1747" s="100"/>
      <c r="AB1747" s="100"/>
      <c r="AC1747" s="100"/>
      <c r="AD1747" s="100"/>
      <c r="AE1747" s="100"/>
      <c r="AF1747" s="101"/>
      <c r="AG1747" s="101"/>
      <c r="AH1747" s="101"/>
      <c r="AI1747" s="101"/>
      <c r="AJ1747" s="101"/>
      <c r="AK1747" s="101"/>
      <c r="AL1747" s="101"/>
      <c r="AM1747" s="101"/>
      <c r="AN1747" s="101"/>
      <c r="AO1747" s="101"/>
      <c r="AP1747" s="101"/>
      <c r="AQ1747" s="101"/>
      <c r="AR1747" s="100"/>
      <c r="AS1747" s="100"/>
      <c r="AT1747" s="100"/>
      <c r="AU1747" s="100"/>
      <c r="AV1747" s="100"/>
      <c r="AW1747" s="100"/>
      <c r="AX1747" s="100"/>
      <c r="AY1747" s="100"/>
      <c r="AZ1747" s="100"/>
      <c r="BA1747" s="100"/>
      <c r="BB1747" s="100"/>
      <c r="BC1747" s="100"/>
    </row>
    <row r="1748" spans="17:55" x14ac:dyDescent="0.35">
      <c r="Q1748" s="100"/>
      <c r="R1748" s="100"/>
      <c r="S1748" s="100"/>
      <c r="T1748" s="100"/>
      <c r="U1748" s="100"/>
      <c r="V1748" s="100"/>
      <c r="W1748" s="100"/>
      <c r="X1748" s="100"/>
      <c r="Y1748" s="100"/>
      <c r="Z1748" s="100"/>
      <c r="AA1748" s="100"/>
      <c r="AB1748" s="100"/>
      <c r="AC1748" s="100"/>
      <c r="AD1748" s="100"/>
      <c r="AE1748" s="100"/>
      <c r="AF1748" s="101"/>
      <c r="AG1748" s="101"/>
      <c r="AH1748" s="101"/>
      <c r="AI1748" s="101"/>
      <c r="AJ1748" s="101"/>
      <c r="AK1748" s="101"/>
      <c r="AL1748" s="101"/>
      <c r="AM1748" s="101"/>
      <c r="AN1748" s="101"/>
      <c r="AO1748" s="101"/>
      <c r="AP1748" s="101"/>
      <c r="AQ1748" s="101"/>
      <c r="AR1748" s="100"/>
      <c r="AS1748" s="100"/>
      <c r="AT1748" s="100"/>
      <c r="AU1748" s="100"/>
      <c r="AV1748" s="100"/>
      <c r="AW1748" s="100"/>
      <c r="AX1748" s="100"/>
      <c r="AY1748" s="100"/>
      <c r="AZ1748" s="100"/>
      <c r="BA1748" s="100"/>
      <c r="BB1748" s="100"/>
      <c r="BC1748" s="100"/>
    </row>
    <row r="1749" spans="17:55" x14ac:dyDescent="0.35">
      <c r="Q1749" s="100"/>
      <c r="R1749" s="100"/>
      <c r="S1749" s="100"/>
      <c r="T1749" s="100"/>
      <c r="U1749" s="100"/>
      <c r="V1749" s="100"/>
      <c r="W1749" s="100"/>
      <c r="X1749" s="100"/>
      <c r="Y1749" s="100"/>
      <c r="Z1749" s="100"/>
      <c r="AA1749" s="100"/>
      <c r="AB1749" s="100"/>
      <c r="AC1749" s="100"/>
      <c r="AD1749" s="100"/>
      <c r="AE1749" s="100"/>
      <c r="AF1749" s="101"/>
      <c r="AG1749" s="101"/>
      <c r="AH1749" s="101"/>
      <c r="AI1749" s="101"/>
      <c r="AJ1749" s="101"/>
      <c r="AK1749" s="101"/>
      <c r="AL1749" s="101"/>
      <c r="AM1749" s="101"/>
      <c r="AN1749" s="101"/>
      <c r="AO1749" s="101"/>
      <c r="AP1749" s="101"/>
      <c r="AQ1749" s="101"/>
      <c r="AR1749" s="100"/>
      <c r="AS1749" s="100"/>
      <c r="AT1749" s="100"/>
      <c r="AU1749" s="100"/>
      <c r="AV1749" s="100"/>
      <c r="AW1749" s="100"/>
      <c r="AX1749" s="100"/>
      <c r="AY1749" s="100"/>
      <c r="AZ1749" s="100"/>
      <c r="BA1749" s="100"/>
      <c r="BB1749" s="100"/>
      <c r="BC1749" s="100"/>
    </row>
    <row r="1750" spans="17:55" x14ac:dyDescent="0.35">
      <c r="Q1750" s="100"/>
      <c r="R1750" s="100"/>
      <c r="S1750" s="100"/>
      <c r="T1750" s="100"/>
      <c r="U1750" s="100"/>
      <c r="V1750" s="100"/>
      <c r="W1750" s="100"/>
      <c r="X1750" s="100"/>
      <c r="Y1750" s="100"/>
      <c r="Z1750" s="100"/>
      <c r="AA1750" s="100"/>
      <c r="AB1750" s="100"/>
      <c r="AC1750" s="100"/>
      <c r="AD1750" s="100"/>
      <c r="AE1750" s="100"/>
      <c r="AF1750" s="101"/>
      <c r="AG1750" s="101"/>
      <c r="AH1750" s="101"/>
      <c r="AI1750" s="101"/>
      <c r="AJ1750" s="101"/>
      <c r="AK1750" s="101"/>
      <c r="AL1750" s="101"/>
      <c r="AM1750" s="101"/>
      <c r="AN1750" s="101"/>
      <c r="AO1750" s="101"/>
      <c r="AP1750" s="101"/>
      <c r="AQ1750" s="101"/>
      <c r="AR1750" s="100"/>
      <c r="AS1750" s="100"/>
      <c r="AT1750" s="100"/>
      <c r="AU1750" s="100"/>
      <c r="AV1750" s="100"/>
      <c r="AW1750" s="100"/>
      <c r="AX1750" s="100"/>
      <c r="AY1750" s="100"/>
      <c r="AZ1750" s="100"/>
      <c r="BA1750" s="100"/>
      <c r="BB1750" s="100"/>
      <c r="BC1750" s="100"/>
    </row>
    <row r="1751" spans="17:55" x14ac:dyDescent="0.35">
      <c r="Q1751" s="100"/>
      <c r="R1751" s="100"/>
      <c r="S1751" s="100"/>
      <c r="T1751" s="100"/>
      <c r="U1751" s="100"/>
      <c r="V1751" s="100"/>
      <c r="W1751" s="100"/>
      <c r="X1751" s="100"/>
      <c r="Y1751" s="100"/>
      <c r="Z1751" s="100"/>
      <c r="AA1751" s="100"/>
      <c r="AB1751" s="100"/>
      <c r="AC1751" s="100"/>
      <c r="AD1751" s="100"/>
      <c r="AE1751" s="100"/>
      <c r="AF1751" s="101"/>
      <c r="AG1751" s="101"/>
      <c r="AH1751" s="101"/>
      <c r="AI1751" s="101"/>
      <c r="AJ1751" s="101"/>
      <c r="AK1751" s="101"/>
      <c r="AL1751" s="101"/>
      <c r="AM1751" s="101"/>
      <c r="AN1751" s="101"/>
      <c r="AO1751" s="101"/>
      <c r="AP1751" s="101"/>
      <c r="AQ1751" s="101"/>
      <c r="AR1751" s="100"/>
      <c r="AS1751" s="100"/>
      <c r="AT1751" s="100"/>
      <c r="AU1751" s="100"/>
      <c r="AV1751" s="100"/>
      <c r="AW1751" s="100"/>
      <c r="AX1751" s="100"/>
      <c r="AY1751" s="100"/>
      <c r="AZ1751" s="100"/>
      <c r="BA1751" s="100"/>
      <c r="BB1751" s="100"/>
      <c r="BC1751" s="100"/>
    </row>
    <row r="1752" spans="17:55" x14ac:dyDescent="0.35">
      <c r="Q1752" s="100"/>
      <c r="R1752" s="100"/>
      <c r="S1752" s="100"/>
      <c r="T1752" s="100"/>
      <c r="U1752" s="100"/>
      <c r="V1752" s="100"/>
      <c r="W1752" s="100"/>
      <c r="X1752" s="100"/>
      <c r="Y1752" s="100"/>
      <c r="Z1752" s="100"/>
      <c r="AA1752" s="100"/>
      <c r="AB1752" s="100"/>
      <c r="AC1752" s="100"/>
      <c r="AD1752" s="100"/>
      <c r="AE1752" s="100"/>
      <c r="AF1752" s="101"/>
      <c r="AG1752" s="101"/>
      <c r="AH1752" s="101"/>
      <c r="AI1752" s="101"/>
      <c r="AJ1752" s="101"/>
      <c r="AK1752" s="101"/>
      <c r="AL1752" s="101"/>
      <c r="AM1752" s="101"/>
      <c r="AN1752" s="101"/>
      <c r="AO1752" s="101"/>
      <c r="AP1752" s="101"/>
      <c r="AQ1752" s="101"/>
      <c r="AR1752" s="100"/>
      <c r="AS1752" s="100"/>
      <c r="AT1752" s="100"/>
      <c r="AU1752" s="100"/>
      <c r="AV1752" s="100"/>
      <c r="AW1752" s="100"/>
      <c r="AX1752" s="100"/>
      <c r="AY1752" s="100"/>
      <c r="AZ1752" s="100"/>
      <c r="BA1752" s="100"/>
      <c r="BB1752" s="100"/>
      <c r="BC1752" s="100"/>
    </row>
    <row r="1753" spans="17:55" x14ac:dyDescent="0.35">
      <c r="Q1753" s="100"/>
      <c r="R1753" s="100"/>
      <c r="S1753" s="100"/>
      <c r="T1753" s="100"/>
      <c r="U1753" s="100"/>
      <c r="V1753" s="100"/>
      <c r="W1753" s="100"/>
      <c r="X1753" s="100"/>
      <c r="Y1753" s="100"/>
      <c r="Z1753" s="100"/>
      <c r="AA1753" s="100"/>
      <c r="AB1753" s="100"/>
      <c r="AC1753" s="100"/>
      <c r="AD1753" s="100"/>
      <c r="AE1753" s="100"/>
      <c r="AF1753" s="101"/>
      <c r="AG1753" s="101"/>
      <c r="AH1753" s="101"/>
      <c r="AI1753" s="101"/>
      <c r="AJ1753" s="101"/>
      <c r="AK1753" s="101"/>
      <c r="AL1753" s="101"/>
      <c r="AM1753" s="101"/>
      <c r="AN1753" s="101"/>
      <c r="AO1753" s="101"/>
      <c r="AP1753" s="101"/>
      <c r="AQ1753" s="101"/>
      <c r="AR1753" s="100"/>
      <c r="AS1753" s="100"/>
      <c r="AT1753" s="100"/>
      <c r="AU1753" s="100"/>
      <c r="AV1753" s="100"/>
      <c r="AW1753" s="100"/>
      <c r="AX1753" s="100"/>
      <c r="AY1753" s="100"/>
      <c r="AZ1753" s="100"/>
      <c r="BA1753" s="100"/>
      <c r="BB1753" s="100"/>
      <c r="BC1753" s="100"/>
    </row>
    <row r="1754" spans="17:55" x14ac:dyDescent="0.35">
      <c r="Q1754" s="100"/>
      <c r="R1754" s="100"/>
      <c r="S1754" s="100"/>
      <c r="T1754" s="100"/>
      <c r="U1754" s="100"/>
      <c r="V1754" s="100"/>
      <c r="W1754" s="100"/>
      <c r="X1754" s="100"/>
      <c r="Y1754" s="100"/>
      <c r="Z1754" s="100"/>
      <c r="AA1754" s="100"/>
      <c r="AB1754" s="100"/>
      <c r="AC1754" s="100"/>
      <c r="AD1754" s="100"/>
      <c r="AE1754" s="100"/>
      <c r="AF1754" s="101"/>
      <c r="AG1754" s="101"/>
      <c r="AH1754" s="101"/>
      <c r="AI1754" s="101"/>
      <c r="AJ1754" s="101"/>
      <c r="AK1754" s="101"/>
      <c r="AL1754" s="101"/>
      <c r="AM1754" s="101"/>
      <c r="AN1754" s="101"/>
      <c r="AO1754" s="101"/>
      <c r="AP1754" s="101"/>
      <c r="AQ1754" s="101"/>
      <c r="AR1754" s="100"/>
      <c r="AS1754" s="100"/>
      <c r="AT1754" s="100"/>
      <c r="AU1754" s="100"/>
      <c r="AV1754" s="100"/>
      <c r="AW1754" s="100"/>
      <c r="AX1754" s="100"/>
      <c r="AY1754" s="100"/>
      <c r="AZ1754" s="100"/>
      <c r="BA1754" s="100"/>
      <c r="BB1754" s="100"/>
      <c r="BC1754" s="100"/>
    </row>
    <row r="1755" spans="17:55" x14ac:dyDescent="0.35">
      <c r="Q1755" s="100"/>
      <c r="R1755" s="100"/>
      <c r="S1755" s="100"/>
      <c r="T1755" s="100"/>
      <c r="U1755" s="100"/>
      <c r="V1755" s="100"/>
      <c r="W1755" s="100"/>
      <c r="X1755" s="100"/>
      <c r="Y1755" s="100"/>
      <c r="Z1755" s="100"/>
      <c r="AA1755" s="100"/>
      <c r="AB1755" s="100"/>
      <c r="AC1755" s="100"/>
      <c r="AD1755" s="100"/>
      <c r="AE1755" s="100"/>
      <c r="AF1755" s="101"/>
      <c r="AG1755" s="101"/>
      <c r="AH1755" s="101"/>
      <c r="AI1755" s="101"/>
      <c r="AJ1755" s="101"/>
      <c r="AK1755" s="101"/>
      <c r="AL1755" s="101"/>
      <c r="AM1755" s="101"/>
      <c r="AN1755" s="101"/>
      <c r="AO1755" s="101"/>
      <c r="AP1755" s="101"/>
      <c r="AQ1755" s="101"/>
      <c r="AR1755" s="100"/>
      <c r="AS1755" s="100"/>
      <c r="AT1755" s="100"/>
      <c r="AU1755" s="100"/>
      <c r="AV1755" s="100"/>
      <c r="AW1755" s="100"/>
      <c r="AX1755" s="100"/>
      <c r="AY1755" s="100"/>
      <c r="AZ1755" s="100"/>
      <c r="BA1755" s="100"/>
      <c r="BB1755" s="100"/>
      <c r="BC1755" s="100"/>
    </row>
    <row r="1756" spans="17:55" x14ac:dyDescent="0.35">
      <c r="Q1756" s="100"/>
      <c r="R1756" s="100"/>
      <c r="S1756" s="100"/>
      <c r="T1756" s="100"/>
      <c r="U1756" s="100"/>
      <c r="V1756" s="100"/>
      <c r="W1756" s="100"/>
      <c r="X1756" s="100"/>
      <c r="Y1756" s="100"/>
      <c r="Z1756" s="100"/>
      <c r="AA1756" s="100"/>
      <c r="AB1756" s="100"/>
      <c r="AC1756" s="100"/>
      <c r="AD1756" s="100"/>
      <c r="AE1756" s="100"/>
      <c r="AF1756" s="101"/>
      <c r="AG1756" s="101"/>
      <c r="AH1756" s="101"/>
      <c r="AI1756" s="101"/>
      <c r="AJ1756" s="101"/>
      <c r="AK1756" s="101"/>
      <c r="AL1756" s="101"/>
      <c r="AM1756" s="101"/>
      <c r="AN1756" s="101"/>
      <c r="AO1756" s="101"/>
      <c r="AP1756" s="101"/>
      <c r="AQ1756" s="101"/>
      <c r="AR1756" s="100"/>
      <c r="AS1756" s="100"/>
      <c r="AT1756" s="100"/>
      <c r="AU1756" s="100"/>
      <c r="AV1756" s="100"/>
      <c r="AW1756" s="100"/>
      <c r="AX1756" s="100"/>
      <c r="AY1756" s="100"/>
      <c r="AZ1756" s="100"/>
      <c r="BA1756" s="100"/>
      <c r="BB1756" s="100"/>
      <c r="BC1756" s="100"/>
    </row>
    <row r="1757" spans="17:55" x14ac:dyDescent="0.35">
      <c r="Q1757" s="100"/>
      <c r="R1757" s="100"/>
      <c r="S1757" s="100"/>
      <c r="T1757" s="100"/>
      <c r="U1757" s="100"/>
      <c r="V1757" s="100"/>
      <c r="W1757" s="100"/>
      <c r="X1757" s="100"/>
      <c r="Y1757" s="100"/>
      <c r="Z1757" s="100"/>
      <c r="AA1757" s="100"/>
      <c r="AB1757" s="100"/>
      <c r="AC1757" s="100"/>
      <c r="AD1757" s="100"/>
      <c r="AE1757" s="100"/>
      <c r="AF1757" s="101"/>
      <c r="AG1757" s="101"/>
      <c r="AH1757" s="101"/>
      <c r="AI1757" s="101"/>
      <c r="AJ1757" s="101"/>
      <c r="AK1757" s="101"/>
      <c r="AL1757" s="101"/>
      <c r="AM1757" s="101"/>
      <c r="AN1757" s="101"/>
      <c r="AO1757" s="101"/>
      <c r="AP1757" s="101"/>
      <c r="AQ1757" s="101"/>
      <c r="AR1757" s="100"/>
      <c r="AS1757" s="100"/>
      <c r="AT1757" s="100"/>
      <c r="AU1757" s="100"/>
      <c r="AV1757" s="100"/>
      <c r="AW1757" s="100"/>
      <c r="AX1757" s="100"/>
      <c r="AY1757" s="100"/>
      <c r="AZ1757" s="100"/>
      <c r="BA1757" s="100"/>
      <c r="BB1757" s="100"/>
      <c r="BC1757" s="100"/>
    </row>
    <row r="1758" spans="17:55" x14ac:dyDescent="0.35">
      <c r="Q1758" s="100"/>
      <c r="R1758" s="100"/>
      <c r="S1758" s="100"/>
      <c r="T1758" s="100"/>
      <c r="U1758" s="100"/>
      <c r="V1758" s="100"/>
      <c r="W1758" s="100"/>
      <c r="X1758" s="100"/>
      <c r="Y1758" s="100"/>
      <c r="Z1758" s="100"/>
      <c r="AA1758" s="100"/>
      <c r="AB1758" s="100"/>
      <c r="AC1758" s="100"/>
      <c r="AD1758" s="100"/>
      <c r="AE1758" s="100"/>
      <c r="AF1758" s="101"/>
      <c r="AG1758" s="101"/>
      <c r="AH1758" s="101"/>
      <c r="AI1758" s="101"/>
      <c r="AJ1758" s="101"/>
      <c r="AK1758" s="101"/>
      <c r="AL1758" s="101"/>
      <c r="AM1758" s="101"/>
      <c r="AN1758" s="101"/>
      <c r="AO1758" s="101"/>
      <c r="AP1758" s="101"/>
      <c r="AQ1758" s="101"/>
      <c r="AR1758" s="100"/>
      <c r="AS1758" s="100"/>
      <c r="AT1758" s="100"/>
      <c r="AU1758" s="100"/>
      <c r="AV1758" s="100"/>
      <c r="AW1758" s="100"/>
      <c r="AX1758" s="100"/>
      <c r="AY1758" s="100"/>
      <c r="AZ1758" s="100"/>
      <c r="BA1758" s="100"/>
      <c r="BB1758" s="100"/>
      <c r="BC1758" s="100"/>
    </row>
    <row r="1759" spans="17:55" x14ac:dyDescent="0.35">
      <c r="Q1759" s="100"/>
      <c r="R1759" s="100"/>
      <c r="S1759" s="100"/>
      <c r="T1759" s="100"/>
      <c r="U1759" s="100"/>
      <c r="V1759" s="100"/>
      <c r="W1759" s="100"/>
      <c r="X1759" s="100"/>
      <c r="Y1759" s="100"/>
      <c r="Z1759" s="100"/>
      <c r="AA1759" s="100"/>
      <c r="AB1759" s="100"/>
      <c r="AC1759" s="100"/>
      <c r="AD1759" s="100"/>
      <c r="AE1759" s="100"/>
      <c r="AF1759" s="101"/>
      <c r="AG1759" s="101"/>
      <c r="AH1759" s="101"/>
      <c r="AI1759" s="101"/>
      <c r="AJ1759" s="101"/>
      <c r="AK1759" s="101"/>
      <c r="AL1759" s="101"/>
      <c r="AM1759" s="101"/>
      <c r="AN1759" s="101"/>
      <c r="AO1759" s="101"/>
      <c r="AP1759" s="101"/>
      <c r="AQ1759" s="101"/>
      <c r="AR1759" s="100"/>
      <c r="AS1759" s="100"/>
      <c r="AT1759" s="100"/>
      <c r="AU1759" s="100"/>
      <c r="AV1759" s="100"/>
      <c r="AW1759" s="100"/>
      <c r="AX1759" s="100"/>
      <c r="AY1759" s="100"/>
      <c r="AZ1759" s="100"/>
      <c r="BA1759" s="100"/>
      <c r="BB1759" s="100"/>
      <c r="BC1759" s="100"/>
    </row>
    <row r="1760" spans="17:55" x14ac:dyDescent="0.35">
      <c r="Q1760" s="100"/>
      <c r="R1760" s="100"/>
      <c r="S1760" s="100"/>
      <c r="T1760" s="100"/>
      <c r="U1760" s="100"/>
      <c r="V1760" s="100"/>
      <c r="W1760" s="100"/>
      <c r="X1760" s="100"/>
      <c r="Y1760" s="100"/>
      <c r="Z1760" s="100"/>
      <c r="AA1760" s="100"/>
      <c r="AB1760" s="100"/>
      <c r="AC1760" s="100"/>
      <c r="AD1760" s="100"/>
      <c r="AE1760" s="100"/>
      <c r="AF1760" s="101"/>
      <c r="AG1760" s="101"/>
      <c r="AH1760" s="101"/>
      <c r="AI1760" s="101"/>
      <c r="AJ1760" s="101"/>
      <c r="AK1760" s="101"/>
      <c r="AL1760" s="101"/>
      <c r="AM1760" s="101"/>
      <c r="AN1760" s="101"/>
      <c r="AO1760" s="101"/>
      <c r="AP1760" s="101"/>
      <c r="AQ1760" s="101"/>
      <c r="AR1760" s="100"/>
      <c r="AS1760" s="100"/>
      <c r="AT1760" s="100"/>
      <c r="AU1760" s="100"/>
      <c r="AV1760" s="100"/>
      <c r="AW1760" s="100"/>
      <c r="AX1760" s="100"/>
      <c r="AY1760" s="100"/>
      <c r="AZ1760" s="100"/>
      <c r="BA1760" s="100"/>
      <c r="BB1760" s="100"/>
      <c r="BC1760" s="100"/>
    </row>
    <row r="1761" spans="17:55" x14ac:dyDescent="0.35">
      <c r="Q1761" s="100"/>
      <c r="R1761" s="100"/>
      <c r="S1761" s="100"/>
      <c r="T1761" s="100"/>
      <c r="U1761" s="100"/>
      <c r="V1761" s="100"/>
      <c r="W1761" s="100"/>
      <c r="X1761" s="100"/>
      <c r="Y1761" s="100"/>
      <c r="Z1761" s="100"/>
      <c r="AA1761" s="100"/>
      <c r="AB1761" s="100"/>
      <c r="AC1761" s="100"/>
      <c r="AD1761" s="100"/>
      <c r="AE1761" s="100"/>
      <c r="AF1761" s="101"/>
      <c r="AG1761" s="101"/>
      <c r="AH1761" s="101"/>
      <c r="AI1761" s="101"/>
      <c r="AJ1761" s="101"/>
      <c r="AK1761" s="101"/>
      <c r="AL1761" s="101"/>
      <c r="AM1761" s="101"/>
      <c r="AN1761" s="101"/>
      <c r="AO1761" s="101"/>
      <c r="AP1761" s="101"/>
      <c r="AQ1761" s="101"/>
      <c r="AR1761" s="100"/>
      <c r="AS1761" s="100"/>
      <c r="AT1761" s="100"/>
      <c r="AU1761" s="100"/>
      <c r="AV1761" s="100"/>
      <c r="AW1761" s="100"/>
      <c r="AX1761" s="100"/>
      <c r="AY1761" s="100"/>
      <c r="AZ1761" s="100"/>
      <c r="BA1761" s="100"/>
      <c r="BB1761" s="100"/>
      <c r="BC1761" s="100"/>
    </row>
    <row r="1762" spans="17:55" x14ac:dyDescent="0.35">
      <c r="Q1762" s="100"/>
      <c r="R1762" s="100"/>
      <c r="S1762" s="100"/>
      <c r="T1762" s="100"/>
      <c r="U1762" s="100"/>
      <c r="V1762" s="100"/>
      <c r="W1762" s="100"/>
      <c r="X1762" s="100"/>
      <c r="Y1762" s="100"/>
      <c r="Z1762" s="100"/>
      <c r="AA1762" s="100"/>
      <c r="AB1762" s="100"/>
      <c r="AC1762" s="100"/>
      <c r="AD1762" s="100"/>
      <c r="AE1762" s="100"/>
      <c r="AF1762" s="101"/>
      <c r="AG1762" s="101"/>
      <c r="AH1762" s="101"/>
      <c r="AI1762" s="101"/>
      <c r="AJ1762" s="101"/>
      <c r="AK1762" s="101"/>
      <c r="AL1762" s="101"/>
      <c r="AM1762" s="101"/>
      <c r="AN1762" s="101"/>
      <c r="AO1762" s="101"/>
      <c r="AP1762" s="101"/>
      <c r="AQ1762" s="101"/>
      <c r="AR1762" s="100"/>
      <c r="AS1762" s="100"/>
      <c r="AT1762" s="100"/>
      <c r="AU1762" s="100"/>
      <c r="AV1762" s="100"/>
      <c r="AW1762" s="100"/>
      <c r="AX1762" s="100"/>
      <c r="AY1762" s="100"/>
      <c r="AZ1762" s="100"/>
      <c r="BA1762" s="100"/>
      <c r="BB1762" s="100"/>
      <c r="BC1762" s="100"/>
    </row>
    <row r="1763" spans="17:55" x14ac:dyDescent="0.35">
      <c r="Q1763" s="100"/>
      <c r="R1763" s="100"/>
      <c r="S1763" s="100"/>
      <c r="T1763" s="100"/>
      <c r="U1763" s="100"/>
      <c r="V1763" s="100"/>
      <c r="W1763" s="100"/>
      <c r="X1763" s="100"/>
      <c r="Y1763" s="100"/>
      <c r="Z1763" s="100"/>
      <c r="AA1763" s="100"/>
      <c r="AB1763" s="100"/>
      <c r="AC1763" s="100"/>
      <c r="AD1763" s="100"/>
      <c r="AE1763" s="100"/>
      <c r="AF1763" s="101"/>
      <c r="AG1763" s="101"/>
      <c r="AH1763" s="101"/>
      <c r="AI1763" s="101"/>
      <c r="AJ1763" s="101"/>
      <c r="AK1763" s="101"/>
      <c r="AL1763" s="101"/>
      <c r="AM1763" s="101"/>
      <c r="AN1763" s="101"/>
      <c r="AO1763" s="101"/>
      <c r="AP1763" s="101"/>
      <c r="AQ1763" s="101"/>
      <c r="AR1763" s="100"/>
      <c r="AS1763" s="100"/>
      <c r="AT1763" s="100"/>
      <c r="AU1763" s="100"/>
      <c r="AV1763" s="100"/>
      <c r="AW1763" s="100"/>
      <c r="AX1763" s="100"/>
      <c r="AY1763" s="100"/>
      <c r="AZ1763" s="100"/>
      <c r="BA1763" s="100"/>
      <c r="BB1763" s="100"/>
      <c r="BC1763" s="100"/>
    </row>
    <row r="1764" spans="17:55" x14ac:dyDescent="0.35">
      <c r="Q1764" s="100"/>
      <c r="R1764" s="100"/>
      <c r="S1764" s="100"/>
      <c r="T1764" s="100"/>
      <c r="U1764" s="100"/>
      <c r="V1764" s="100"/>
      <c r="W1764" s="100"/>
      <c r="X1764" s="100"/>
      <c r="Y1764" s="100"/>
      <c r="Z1764" s="100"/>
      <c r="AA1764" s="100"/>
      <c r="AB1764" s="100"/>
      <c r="AC1764" s="100"/>
      <c r="AD1764" s="100"/>
      <c r="AE1764" s="100"/>
      <c r="AF1764" s="101"/>
      <c r="AG1764" s="101"/>
      <c r="AH1764" s="101"/>
      <c r="AI1764" s="101"/>
      <c r="AJ1764" s="101"/>
      <c r="AK1764" s="101"/>
      <c r="AL1764" s="101"/>
      <c r="AM1764" s="101"/>
      <c r="AN1764" s="101"/>
      <c r="AO1764" s="101"/>
      <c r="AP1764" s="101"/>
      <c r="AQ1764" s="101"/>
      <c r="AR1764" s="100"/>
      <c r="AS1764" s="100"/>
      <c r="AT1764" s="100"/>
      <c r="AU1764" s="100"/>
      <c r="AV1764" s="100"/>
      <c r="AW1764" s="100"/>
      <c r="AX1764" s="100"/>
      <c r="AY1764" s="100"/>
      <c r="AZ1764" s="100"/>
      <c r="BA1764" s="100"/>
      <c r="BB1764" s="100"/>
      <c r="BC1764" s="100"/>
    </row>
    <row r="1765" spans="17:55" x14ac:dyDescent="0.35">
      <c r="Q1765" s="100"/>
      <c r="R1765" s="100"/>
      <c r="S1765" s="100"/>
      <c r="T1765" s="100"/>
      <c r="U1765" s="100"/>
      <c r="V1765" s="100"/>
      <c r="W1765" s="100"/>
      <c r="X1765" s="100"/>
      <c r="Y1765" s="100"/>
      <c r="Z1765" s="100"/>
      <c r="AA1765" s="100"/>
      <c r="AB1765" s="100"/>
      <c r="AC1765" s="100"/>
      <c r="AD1765" s="100"/>
      <c r="AE1765" s="100"/>
      <c r="AF1765" s="101"/>
      <c r="AG1765" s="101"/>
      <c r="AH1765" s="101"/>
      <c r="AI1765" s="101"/>
      <c r="AJ1765" s="101"/>
      <c r="AK1765" s="101"/>
      <c r="AL1765" s="101"/>
      <c r="AM1765" s="101"/>
      <c r="AN1765" s="101"/>
      <c r="AO1765" s="101"/>
      <c r="AP1765" s="101"/>
      <c r="AQ1765" s="101"/>
      <c r="AR1765" s="100"/>
      <c r="AS1765" s="100"/>
      <c r="AT1765" s="100"/>
      <c r="AU1765" s="100"/>
      <c r="AV1765" s="100"/>
      <c r="AW1765" s="100"/>
      <c r="AX1765" s="100"/>
      <c r="AY1765" s="100"/>
      <c r="AZ1765" s="100"/>
      <c r="BA1765" s="100"/>
      <c r="BB1765" s="100"/>
      <c r="BC1765" s="100"/>
    </row>
    <row r="1766" spans="17:55" x14ac:dyDescent="0.35">
      <c r="Q1766" s="100"/>
      <c r="R1766" s="100"/>
      <c r="S1766" s="100"/>
      <c r="T1766" s="100"/>
      <c r="U1766" s="100"/>
      <c r="V1766" s="100"/>
      <c r="W1766" s="100"/>
      <c r="X1766" s="100"/>
      <c r="Y1766" s="100"/>
      <c r="Z1766" s="100"/>
      <c r="AA1766" s="100"/>
      <c r="AB1766" s="100"/>
      <c r="AC1766" s="100"/>
      <c r="AD1766" s="100"/>
      <c r="AE1766" s="100"/>
      <c r="AF1766" s="101"/>
      <c r="AG1766" s="101"/>
      <c r="AH1766" s="101"/>
      <c r="AI1766" s="101"/>
      <c r="AJ1766" s="101"/>
      <c r="AK1766" s="101"/>
      <c r="AL1766" s="101"/>
      <c r="AM1766" s="101"/>
      <c r="AN1766" s="101"/>
      <c r="AO1766" s="101"/>
      <c r="AP1766" s="101"/>
      <c r="AQ1766" s="101"/>
      <c r="AR1766" s="100"/>
      <c r="AS1766" s="100"/>
      <c r="AT1766" s="100"/>
      <c r="AU1766" s="100"/>
      <c r="AV1766" s="100"/>
      <c r="AW1766" s="100"/>
      <c r="AX1766" s="100"/>
      <c r="AY1766" s="100"/>
      <c r="AZ1766" s="100"/>
      <c r="BA1766" s="100"/>
      <c r="BB1766" s="100"/>
      <c r="BC1766" s="100"/>
    </row>
    <row r="1767" spans="17:55" x14ac:dyDescent="0.35">
      <c r="Q1767" s="100"/>
      <c r="R1767" s="100"/>
      <c r="S1767" s="100"/>
      <c r="T1767" s="100"/>
      <c r="U1767" s="100"/>
      <c r="V1767" s="100"/>
      <c r="W1767" s="100"/>
      <c r="X1767" s="100"/>
      <c r="Y1767" s="100"/>
      <c r="Z1767" s="100"/>
      <c r="AA1767" s="100"/>
      <c r="AB1767" s="100"/>
      <c r="AC1767" s="100"/>
      <c r="AD1767" s="100"/>
      <c r="AE1767" s="100"/>
      <c r="AF1767" s="101"/>
      <c r="AG1767" s="101"/>
      <c r="AH1767" s="101"/>
      <c r="AI1767" s="101"/>
      <c r="AJ1767" s="101"/>
      <c r="AK1767" s="101"/>
      <c r="AL1767" s="101"/>
      <c r="AM1767" s="101"/>
      <c r="AN1767" s="101"/>
      <c r="AO1767" s="101"/>
      <c r="AP1767" s="101"/>
      <c r="AQ1767" s="101"/>
      <c r="AR1767" s="100"/>
      <c r="AS1767" s="100"/>
      <c r="AT1767" s="100"/>
      <c r="AU1767" s="100"/>
      <c r="AV1767" s="100"/>
      <c r="AW1767" s="100"/>
      <c r="AX1767" s="100"/>
      <c r="AY1767" s="100"/>
      <c r="AZ1767" s="100"/>
      <c r="BA1767" s="100"/>
      <c r="BB1767" s="100"/>
      <c r="BC1767" s="100"/>
    </row>
    <row r="1768" spans="17:55" x14ac:dyDescent="0.35">
      <c r="Q1768" s="100"/>
      <c r="R1768" s="100"/>
      <c r="S1768" s="100"/>
      <c r="T1768" s="100"/>
      <c r="U1768" s="100"/>
      <c r="V1768" s="100"/>
      <c r="W1768" s="100"/>
      <c r="X1768" s="100"/>
      <c r="Y1768" s="100"/>
      <c r="Z1768" s="100"/>
      <c r="AA1768" s="100"/>
      <c r="AB1768" s="100"/>
      <c r="AC1768" s="100"/>
      <c r="AD1768" s="100"/>
      <c r="AE1768" s="100"/>
      <c r="AF1768" s="101"/>
      <c r="AG1768" s="101"/>
      <c r="AH1768" s="101"/>
      <c r="AI1768" s="101"/>
      <c r="AJ1768" s="101"/>
      <c r="AK1768" s="101"/>
      <c r="AL1768" s="101"/>
      <c r="AM1768" s="101"/>
      <c r="AN1768" s="101"/>
      <c r="AO1768" s="101"/>
      <c r="AP1768" s="101"/>
      <c r="AQ1768" s="101"/>
      <c r="AR1768" s="100"/>
      <c r="AS1768" s="100"/>
      <c r="AT1768" s="100"/>
      <c r="AU1768" s="100"/>
      <c r="AV1768" s="100"/>
      <c r="AW1768" s="100"/>
      <c r="AX1768" s="100"/>
      <c r="AY1768" s="100"/>
      <c r="AZ1768" s="100"/>
      <c r="BA1768" s="100"/>
      <c r="BB1768" s="100"/>
      <c r="BC1768" s="100"/>
    </row>
    <row r="1769" spans="17:55" x14ac:dyDescent="0.35">
      <c r="Q1769" s="100"/>
      <c r="R1769" s="100"/>
      <c r="S1769" s="100"/>
      <c r="T1769" s="100"/>
      <c r="U1769" s="100"/>
      <c r="V1769" s="100"/>
      <c r="W1769" s="100"/>
      <c r="X1769" s="100"/>
      <c r="Y1769" s="100"/>
      <c r="Z1769" s="100"/>
      <c r="AA1769" s="100"/>
      <c r="AB1769" s="100"/>
      <c r="AC1769" s="100"/>
      <c r="AD1769" s="100"/>
      <c r="AE1769" s="100"/>
      <c r="AF1769" s="101"/>
      <c r="AG1769" s="101"/>
      <c r="AH1769" s="101"/>
      <c r="AI1769" s="101"/>
      <c r="AJ1769" s="101"/>
      <c r="AK1769" s="101"/>
      <c r="AL1769" s="101"/>
      <c r="AM1769" s="101"/>
      <c r="AN1769" s="101"/>
      <c r="AO1769" s="101"/>
      <c r="AP1769" s="101"/>
      <c r="AQ1769" s="101"/>
      <c r="AR1769" s="100"/>
      <c r="AS1769" s="100"/>
      <c r="AT1769" s="100"/>
      <c r="AU1769" s="100"/>
      <c r="AV1769" s="100"/>
      <c r="AW1769" s="100"/>
      <c r="AX1769" s="100"/>
      <c r="AY1769" s="100"/>
      <c r="AZ1769" s="100"/>
      <c r="BA1769" s="100"/>
      <c r="BB1769" s="100"/>
      <c r="BC1769" s="100"/>
    </row>
    <row r="1770" spans="17:55" x14ac:dyDescent="0.35">
      <c r="Q1770" s="100"/>
      <c r="R1770" s="100"/>
      <c r="S1770" s="100"/>
      <c r="T1770" s="100"/>
      <c r="U1770" s="100"/>
      <c r="V1770" s="100"/>
      <c r="W1770" s="100"/>
      <c r="X1770" s="100"/>
      <c r="Y1770" s="100"/>
      <c r="Z1770" s="100"/>
      <c r="AA1770" s="100"/>
      <c r="AB1770" s="100"/>
      <c r="AC1770" s="100"/>
      <c r="AD1770" s="100"/>
      <c r="AE1770" s="100"/>
      <c r="AF1770" s="101"/>
      <c r="AG1770" s="101"/>
      <c r="AH1770" s="101"/>
      <c r="AI1770" s="101"/>
      <c r="AJ1770" s="101"/>
      <c r="AK1770" s="101"/>
      <c r="AL1770" s="101"/>
      <c r="AM1770" s="101"/>
      <c r="AN1770" s="101"/>
      <c r="AO1770" s="101"/>
      <c r="AP1770" s="101"/>
      <c r="AQ1770" s="101"/>
      <c r="AR1770" s="100"/>
      <c r="AS1770" s="100"/>
      <c r="AT1770" s="100"/>
      <c r="AU1770" s="100"/>
      <c r="AV1770" s="100"/>
      <c r="AW1770" s="100"/>
      <c r="AX1770" s="100"/>
      <c r="AY1770" s="100"/>
      <c r="AZ1770" s="100"/>
      <c r="BA1770" s="100"/>
      <c r="BB1770" s="100"/>
      <c r="BC1770" s="100"/>
    </row>
    <row r="1771" spans="17:55" x14ac:dyDescent="0.35">
      <c r="Q1771" s="100"/>
      <c r="R1771" s="100"/>
      <c r="S1771" s="100"/>
      <c r="T1771" s="100"/>
      <c r="U1771" s="100"/>
      <c r="V1771" s="100"/>
      <c r="W1771" s="100"/>
      <c r="X1771" s="100"/>
      <c r="Y1771" s="100"/>
      <c r="Z1771" s="100"/>
      <c r="AA1771" s="100"/>
      <c r="AB1771" s="100"/>
      <c r="AC1771" s="100"/>
      <c r="AD1771" s="100"/>
      <c r="AE1771" s="100"/>
      <c r="AF1771" s="101"/>
      <c r="AG1771" s="101"/>
      <c r="AH1771" s="101"/>
      <c r="AI1771" s="101"/>
      <c r="AJ1771" s="101"/>
      <c r="AK1771" s="101"/>
      <c r="AL1771" s="101"/>
      <c r="AM1771" s="101"/>
      <c r="AN1771" s="101"/>
      <c r="AO1771" s="101"/>
      <c r="AP1771" s="101"/>
      <c r="AQ1771" s="101"/>
      <c r="AR1771" s="100"/>
      <c r="AS1771" s="100"/>
      <c r="AT1771" s="100"/>
      <c r="AU1771" s="100"/>
      <c r="AV1771" s="100"/>
      <c r="AW1771" s="100"/>
      <c r="AX1771" s="100"/>
      <c r="AY1771" s="100"/>
      <c r="AZ1771" s="100"/>
      <c r="BA1771" s="100"/>
      <c r="BB1771" s="100"/>
      <c r="BC1771" s="100"/>
    </row>
    <row r="1772" spans="17:55" x14ac:dyDescent="0.35">
      <c r="Q1772" s="100"/>
      <c r="R1772" s="100"/>
      <c r="S1772" s="100"/>
      <c r="T1772" s="100"/>
      <c r="U1772" s="100"/>
      <c r="V1772" s="100"/>
      <c r="W1772" s="100"/>
      <c r="X1772" s="100"/>
      <c r="Y1772" s="100"/>
      <c r="Z1772" s="100"/>
      <c r="AA1772" s="100"/>
      <c r="AB1772" s="100"/>
      <c r="AC1772" s="100"/>
      <c r="AD1772" s="100"/>
      <c r="AE1772" s="100"/>
      <c r="AF1772" s="101"/>
      <c r="AG1772" s="101"/>
      <c r="AH1772" s="101"/>
      <c r="AI1772" s="101"/>
      <c r="AJ1772" s="101"/>
      <c r="AK1772" s="101"/>
      <c r="AL1772" s="101"/>
      <c r="AM1772" s="101"/>
      <c r="AN1772" s="101"/>
      <c r="AO1772" s="101"/>
      <c r="AP1772" s="101"/>
      <c r="AQ1772" s="101"/>
      <c r="AR1772" s="100"/>
      <c r="AS1772" s="100"/>
      <c r="AT1772" s="100"/>
      <c r="AU1772" s="100"/>
      <c r="AV1772" s="100"/>
      <c r="AW1772" s="100"/>
      <c r="AX1772" s="100"/>
      <c r="AY1772" s="100"/>
      <c r="AZ1772" s="100"/>
      <c r="BA1772" s="100"/>
      <c r="BB1772" s="100"/>
      <c r="BC1772" s="100"/>
    </row>
    <row r="1773" spans="17:55" x14ac:dyDescent="0.35">
      <c r="Q1773" s="100"/>
      <c r="R1773" s="100"/>
      <c r="S1773" s="100"/>
      <c r="T1773" s="100"/>
      <c r="U1773" s="100"/>
      <c r="V1773" s="100"/>
      <c r="W1773" s="100"/>
      <c r="X1773" s="100"/>
      <c r="Y1773" s="100"/>
      <c r="Z1773" s="100"/>
      <c r="AA1773" s="100"/>
      <c r="AB1773" s="100"/>
      <c r="AC1773" s="100"/>
      <c r="AD1773" s="100"/>
      <c r="AE1773" s="100"/>
      <c r="AF1773" s="101"/>
      <c r="AG1773" s="101"/>
      <c r="AH1773" s="101"/>
      <c r="AI1773" s="101"/>
      <c r="AJ1773" s="101"/>
      <c r="AK1773" s="101"/>
      <c r="AL1773" s="101"/>
      <c r="AM1773" s="101"/>
      <c r="AN1773" s="101"/>
      <c r="AO1773" s="101"/>
      <c r="AP1773" s="101"/>
      <c r="AQ1773" s="101"/>
      <c r="AR1773" s="100"/>
      <c r="AS1773" s="100"/>
      <c r="AT1773" s="100"/>
      <c r="AU1773" s="100"/>
      <c r="AV1773" s="100"/>
      <c r="AW1773" s="100"/>
      <c r="AX1773" s="100"/>
      <c r="AY1773" s="100"/>
      <c r="AZ1773" s="100"/>
      <c r="BA1773" s="100"/>
      <c r="BB1773" s="100"/>
      <c r="BC1773" s="100"/>
    </row>
    <row r="1774" spans="17:55" x14ac:dyDescent="0.35">
      <c r="Q1774" s="100"/>
      <c r="R1774" s="100"/>
      <c r="S1774" s="100"/>
      <c r="T1774" s="100"/>
      <c r="U1774" s="100"/>
      <c r="V1774" s="100"/>
      <c r="W1774" s="100"/>
      <c r="X1774" s="100"/>
      <c r="Y1774" s="100"/>
      <c r="Z1774" s="100"/>
      <c r="AA1774" s="100"/>
      <c r="AB1774" s="100"/>
      <c r="AC1774" s="100"/>
      <c r="AD1774" s="100"/>
      <c r="AE1774" s="100"/>
      <c r="AF1774" s="101"/>
      <c r="AG1774" s="101"/>
      <c r="AH1774" s="101"/>
      <c r="AI1774" s="101"/>
      <c r="AJ1774" s="101"/>
      <c r="AK1774" s="101"/>
      <c r="AL1774" s="101"/>
      <c r="AM1774" s="101"/>
      <c r="AN1774" s="101"/>
      <c r="AO1774" s="101"/>
      <c r="AP1774" s="101"/>
      <c r="AQ1774" s="101"/>
      <c r="AR1774" s="100"/>
      <c r="AS1774" s="100"/>
      <c r="AT1774" s="100"/>
      <c r="AU1774" s="100"/>
      <c r="AV1774" s="100"/>
      <c r="AW1774" s="100"/>
      <c r="AX1774" s="100"/>
      <c r="AY1774" s="100"/>
      <c r="AZ1774" s="100"/>
      <c r="BA1774" s="100"/>
      <c r="BB1774" s="100"/>
      <c r="BC1774" s="100"/>
    </row>
    <row r="1775" spans="17:55" x14ac:dyDescent="0.35">
      <c r="Q1775" s="100"/>
      <c r="R1775" s="100"/>
      <c r="S1775" s="100"/>
      <c r="T1775" s="100"/>
      <c r="U1775" s="100"/>
      <c r="V1775" s="100"/>
      <c r="W1775" s="100"/>
      <c r="X1775" s="100"/>
      <c r="Y1775" s="100"/>
      <c r="Z1775" s="100"/>
      <c r="AA1775" s="100"/>
      <c r="AB1775" s="100"/>
      <c r="AC1775" s="100"/>
      <c r="AD1775" s="100"/>
      <c r="AE1775" s="100"/>
      <c r="AF1775" s="101"/>
      <c r="AG1775" s="101"/>
      <c r="AH1775" s="101"/>
      <c r="AI1775" s="101"/>
      <c r="AJ1775" s="101"/>
      <c r="AK1775" s="101"/>
      <c r="AL1775" s="101"/>
      <c r="AM1775" s="101"/>
      <c r="AN1775" s="101"/>
      <c r="AO1775" s="101"/>
      <c r="AP1775" s="101"/>
      <c r="AQ1775" s="101"/>
      <c r="AR1775" s="100"/>
      <c r="AS1775" s="100"/>
      <c r="AT1775" s="100"/>
      <c r="AU1775" s="100"/>
      <c r="AV1775" s="100"/>
      <c r="AW1775" s="100"/>
      <c r="AX1775" s="100"/>
      <c r="AY1775" s="100"/>
      <c r="AZ1775" s="100"/>
      <c r="BA1775" s="100"/>
      <c r="BB1775" s="100"/>
      <c r="BC1775" s="100"/>
    </row>
    <row r="1776" spans="17:55" x14ac:dyDescent="0.35">
      <c r="Q1776" s="100"/>
      <c r="R1776" s="100"/>
      <c r="S1776" s="100"/>
      <c r="T1776" s="100"/>
      <c r="U1776" s="100"/>
      <c r="V1776" s="100"/>
      <c r="W1776" s="100"/>
      <c r="X1776" s="100"/>
      <c r="Y1776" s="100"/>
      <c r="Z1776" s="100"/>
      <c r="AA1776" s="100"/>
      <c r="AB1776" s="100"/>
      <c r="AC1776" s="100"/>
      <c r="AD1776" s="100"/>
      <c r="AE1776" s="100"/>
      <c r="AF1776" s="101"/>
      <c r="AG1776" s="101"/>
      <c r="AH1776" s="101"/>
      <c r="AI1776" s="101"/>
      <c r="AJ1776" s="101"/>
      <c r="AK1776" s="101"/>
      <c r="AL1776" s="101"/>
      <c r="AM1776" s="101"/>
      <c r="AN1776" s="101"/>
      <c r="AO1776" s="101"/>
      <c r="AP1776" s="101"/>
      <c r="AQ1776" s="101"/>
      <c r="AR1776" s="100"/>
      <c r="AS1776" s="100"/>
      <c r="AT1776" s="100"/>
      <c r="AU1776" s="100"/>
      <c r="AV1776" s="100"/>
      <c r="AW1776" s="100"/>
      <c r="AX1776" s="100"/>
      <c r="AY1776" s="100"/>
      <c r="AZ1776" s="100"/>
      <c r="BA1776" s="100"/>
      <c r="BB1776" s="100"/>
      <c r="BC1776" s="100"/>
    </row>
    <row r="1777" spans="17:55" x14ac:dyDescent="0.35">
      <c r="Q1777" s="100"/>
      <c r="R1777" s="100"/>
      <c r="S1777" s="100"/>
      <c r="T1777" s="100"/>
      <c r="U1777" s="100"/>
      <c r="V1777" s="100"/>
      <c r="W1777" s="100"/>
      <c r="X1777" s="100"/>
      <c r="Y1777" s="100"/>
      <c r="Z1777" s="100"/>
      <c r="AA1777" s="100"/>
      <c r="AB1777" s="100"/>
      <c r="AC1777" s="100"/>
      <c r="AD1777" s="100"/>
      <c r="AE1777" s="100"/>
      <c r="AF1777" s="101"/>
      <c r="AG1777" s="101"/>
      <c r="AH1777" s="101"/>
      <c r="AI1777" s="101"/>
      <c r="AJ1777" s="101"/>
      <c r="AK1777" s="101"/>
      <c r="AL1777" s="101"/>
      <c r="AM1777" s="101"/>
      <c r="AN1777" s="101"/>
      <c r="AO1777" s="101"/>
      <c r="AP1777" s="101"/>
      <c r="AQ1777" s="101"/>
      <c r="AR1777" s="100"/>
      <c r="AS1777" s="100"/>
      <c r="AT1777" s="100"/>
      <c r="AU1777" s="100"/>
      <c r="AV1777" s="100"/>
      <c r="AW1777" s="100"/>
      <c r="AX1777" s="100"/>
      <c r="AY1777" s="100"/>
      <c r="AZ1777" s="100"/>
      <c r="BA1777" s="100"/>
      <c r="BB1777" s="100"/>
      <c r="BC1777" s="100"/>
    </row>
    <row r="1778" spans="17:55" x14ac:dyDescent="0.35">
      <c r="Q1778" s="100"/>
      <c r="R1778" s="100"/>
      <c r="S1778" s="100"/>
      <c r="T1778" s="100"/>
      <c r="U1778" s="100"/>
      <c r="V1778" s="100"/>
      <c r="W1778" s="100"/>
      <c r="X1778" s="100"/>
      <c r="Y1778" s="100"/>
      <c r="Z1778" s="100"/>
      <c r="AA1778" s="100"/>
      <c r="AB1778" s="100"/>
      <c r="AC1778" s="100"/>
      <c r="AD1778" s="100"/>
      <c r="AE1778" s="100"/>
      <c r="AF1778" s="101"/>
      <c r="AG1778" s="101"/>
      <c r="AH1778" s="101"/>
      <c r="AI1778" s="101"/>
      <c r="AJ1778" s="101"/>
      <c r="AK1778" s="101"/>
      <c r="AL1778" s="101"/>
      <c r="AM1778" s="101"/>
      <c r="AN1778" s="101"/>
      <c r="AO1778" s="101"/>
      <c r="AP1778" s="101"/>
      <c r="AQ1778" s="101"/>
      <c r="AR1778" s="100"/>
      <c r="AS1778" s="100"/>
      <c r="AT1778" s="100"/>
      <c r="AU1778" s="100"/>
      <c r="AV1778" s="100"/>
      <c r="AW1778" s="100"/>
      <c r="AX1778" s="100"/>
      <c r="AY1778" s="100"/>
      <c r="AZ1778" s="100"/>
      <c r="BA1778" s="100"/>
      <c r="BB1778" s="100"/>
      <c r="BC1778" s="100"/>
    </row>
    <row r="1779" spans="17:55" x14ac:dyDescent="0.35">
      <c r="Q1779" s="100"/>
      <c r="R1779" s="100"/>
      <c r="S1779" s="100"/>
      <c r="T1779" s="100"/>
      <c r="U1779" s="100"/>
      <c r="V1779" s="100"/>
      <c r="W1779" s="100"/>
      <c r="X1779" s="100"/>
      <c r="Y1779" s="100"/>
      <c r="Z1779" s="100"/>
      <c r="AA1779" s="100"/>
      <c r="AB1779" s="100"/>
      <c r="AC1779" s="100"/>
      <c r="AD1779" s="100"/>
      <c r="AE1779" s="100"/>
      <c r="AF1779" s="101"/>
      <c r="AG1779" s="101"/>
      <c r="AH1779" s="101"/>
      <c r="AI1779" s="101"/>
      <c r="AJ1779" s="101"/>
      <c r="AK1779" s="101"/>
      <c r="AL1779" s="101"/>
      <c r="AM1779" s="101"/>
      <c r="AN1779" s="101"/>
      <c r="AO1779" s="101"/>
      <c r="AP1779" s="101"/>
      <c r="AQ1779" s="101"/>
      <c r="AR1779" s="100"/>
      <c r="AS1779" s="100"/>
      <c r="AT1779" s="100"/>
      <c r="AU1779" s="100"/>
      <c r="AV1779" s="100"/>
      <c r="AW1779" s="100"/>
      <c r="AX1779" s="100"/>
      <c r="AY1779" s="100"/>
      <c r="AZ1779" s="100"/>
      <c r="BA1779" s="100"/>
      <c r="BB1779" s="100"/>
      <c r="BC1779" s="100"/>
    </row>
    <row r="1780" spans="17:55" x14ac:dyDescent="0.35">
      <c r="Q1780" s="100"/>
      <c r="R1780" s="100"/>
      <c r="S1780" s="100"/>
      <c r="T1780" s="100"/>
      <c r="U1780" s="100"/>
      <c r="V1780" s="100"/>
      <c r="W1780" s="100"/>
      <c r="X1780" s="100"/>
      <c r="Y1780" s="100"/>
      <c r="Z1780" s="100"/>
      <c r="AA1780" s="100"/>
      <c r="AB1780" s="100"/>
      <c r="AC1780" s="100"/>
      <c r="AD1780" s="100"/>
      <c r="AE1780" s="100"/>
      <c r="AF1780" s="101"/>
      <c r="AG1780" s="101"/>
      <c r="AH1780" s="101"/>
      <c r="AI1780" s="101"/>
      <c r="AJ1780" s="101"/>
      <c r="AK1780" s="101"/>
      <c r="AL1780" s="101"/>
      <c r="AM1780" s="101"/>
      <c r="AN1780" s="101"/>
      <c r="AO1780" s="101"/>
      <c r="AP1780" s="101"/>
      <c r="AQ1780" s="101"/>
      <c r="AR1780" s="100"/>
      <c r="AS1780" s="100"/>
      <c r="AT1780" s="100"/>
      <c r="AU1780" s="100"/>
      <c r="AV1780" s="100"/>
      <c r="AW1780" s="100"/>
      <c r="AX1780" s="100"/>
      <c r="AY1780" s="100"/>
      <c r="AZ1780" s="100"/>
      <c r="BA1780" s="100"/>
      <c r="BB1780" s="100"/>
      <c r="BC1780" s="100"/>
    </row>
    <row r="1781" spans="17:55" x14ac:dyDescent="0.35">
      <c r="Q1781" s="100"/>
      <c r="R1781" s="100"/>
      <c r="S1781" s="100"/>
      <c r="T1781" s="100"/>
      <c r="U1781" s="100"/>
      <c r="V1781" s="100"/>
      <c r="W1781" s="100"/>
      <c r="X1781" s="100"/>
      <c r="Y1781" s="100"/>
      <c r="Z1781" s="100"/>
      <c r="AA1781" s="100"/>
      <c r="AB1781" s="100"/>
      <c r="AC1781" s="100"/>
      <c r="AD1781" s="100"/>
      <c r="AE1781" s="100"/>
      <c r="AF1781" s="101"/>
      <c r="AG1781" s="101"/>
      <c r="AH1781" s="101"/>
      <c r="AI1781" s="101"/>
      <c r="AJ1781" s="101"/>
      <c r="AK1781" s="101"/>
      <c r="AL1781" s="101"/>
      <c r="AM1781" s="101"/>
      <c r="AN1781" s="101"/>
      <c r="AO1781" s="101"/>
      <c r="AP1781" s="101"/>
      <c r="AQ1781" s="101"/>
      <c r="AR1781" s="100"/>
      <c r="AS1781" s="100"/>
      <c r="AT1781" s="100"/>
      <c r="AU1781" s="100"/>
      <c r="AV1781" s="100"/>
      <c r="AW1781" s="100"/>
      <c r="AX1781" s="100"/>
      <c r="AY1781" s="100"/>
      <c r="AZ1781" s="100"/>
      <c r="BA1781" s="100"/>
      <c r="BB1781" s="100"/>
      <c r="BC1781" s="100"/>
    </row>
    <row r="1782" spans="17:55" x14ac:dyDescent="0.35">
      <c r="Q1782" s="100"/>
      <c r="R1782" s="100"/>
      <c r="S1782" s="100"/>
      <c r="T1782" s="100"/>
      <c r="U1782" s="100"/>
      <c r="V1782" s="100"/>
      <c r="W1782" s="100"/>
      <c r="X1782" s="100"/>
      <c r="Y1782" s="100"/>
      <c r="Z1782" s="100"/>
      <c r="AA1782" s="100"/>
      <c r="AB1782" s="100"/>
      <c r="AC1782" s="100"/>
      <c r="AD1782" s="100"/>
      <c r="AE1782" s="100"/>
      <c r="AF1782" s="101"/>
      <c r="AG1782" s="101"/>
      <c r="AH1782" s="101"/>
      <c r="AI1782" s="101"/>
      <c r="AJ1782" s="101"/>
      <c r="AK1782" s="101"/>
      <c r="AL1782" s="101"/>
      <c r="AM1782" s="101"/>
      <c r="AN1782" s="101"/>
      <c r="AO1782" s="101"/>
      <c r="AP1782" s="101"/>
      <c r="AQ1782" s="101"/>
      <c r="AR1782" s="100"/>
      <c r="AS1782" s="100"/>
      <c r="AT1782" s="100"/>
      <c r="AU1782" s="100"/>
      <c r="AV1782" s="100"/>
      <c r="AW1782" s="100"/>
      <c r="AX1782" s="100"/>
      <c r="AY1782" s="100"/>
      <c r="AZ1782" s="100"/>
      <c r="BA1782" s="100"/>
      <c r="BB1782" s="100"/>
      <c r="BC1782" s="100"/>
    </row>
    <row r="1783" spans="17:55" x14ac:dyDescent="0.35">
      <c r="Q1783" s="100"/>
      <c r="R1783" s="100"/>
      <c r="S1783" s="100"/>
      <c r="T1783" s="100"/>
      <c r="U1783" s="100"/>
      <c r="V1783" s="100"/>
      <c r="W1783" s="100"/>
      <c r="X1783" s="100"/>
      <c r="Y1783" s="100"/>
      <c r="Z1783" s="100"/>
      <c r="AA1783" s="100"/>
      <c r="AB1783" s="100"/>
      <c r="AC1783" s="100"/>
      <c r="AD1783" s="100"/>
      <c r="AE1783" s="100"/>
      <c r="AF1783" s="101"/>
      <c r="AG1783" s="101"/>
      <c r="AH1783" s="101"/>
      <c r="AI1783" s="101"/>
      <c r="AJ1783" s="101"/>
      <c r="AK1783" s="101"/>
      <c r="AL1783" s="101"/>
      <c r="AM1783" s="101"/>
      <c r="AN1783" s="101"/>
      <c r="AO1783" s="101"/>
      <c r="AP1783" s="101"/>
      <c r="AQ1783" s="101"/>
      <c r="AR1783" s="100"/>
      <c r="AS1783" s="100"/>
      <c r="AT1783" s="100"/>
      <c r="AU1783" s="100"/>
      <c r="AV1783" s="100"/>
      <c r="AW1783" s="100"/>
      <c r="AX1783" s="100"/>
      <c r="AY1783" s="100"/>
      <c r="AZ1783" s="100"/>
      <c r="BA1783" s="100"/>
      <c r="BB1783" s="100"/>
      <c r="BC1783" s="100"/>
    </row>
    <row r="1784" spans="17:55" x14ac:dyDescent="0.35">
      <c r="Q1784" s="100"/>
      <c r="R1784" s="100"/>
      <c r="S1784" s="100"/>
      <c r="T1784" s="100"/>
      <c r="U1784" s="100"/>
      <c r="V1784" s="100"/>
      <c r="W1784" s="100"/>
      <c r="X1784" s="100"/>
      <c r="Y1784" s="100"/>
      <c r="Z1784" s="100"/>
      <c r="AA1784" s="100"/>
      <c r="AB1784" s="100"/>
      <c r="AC1784" s="100"/>
      <c r="AD1784" s="100"/>
      <c r="AE1784" s="100"/>
      <c r="AF1784" s="101"/>
      <c r="AG1784" s="101"/>
      <c r="AH1784" s="101"/>
      <c r="AI1784" s="101"/>
      <c r="AJ1784" s="101"/>
      <c r="AK1784" s="101"/>
      <c r="AL1784" s="101"/>
      <c r="AM1784" s="101"/>
      <c r="AN1784" s="101"/>
      <c r="AO1784" s="101"/>
      <c r="AP1784" s="101"/>
      <c r="AQ1784" s="101"/>
      <c r="AR1784" s="100"/>
      <c r="AS1784" s="100"/>
      <c r="AT1784" s="100"/>
      <c r="AU1784" s="100"/>
      <c r="AV1784" s="100"/>
      <c r="AW1784" s="100"/>
      <c r="AX1784" s="100"/>
      <c r="AY1784" s="100"/>
      <c r="AZ1784" s="100"/>
      <c r="BA1784" s="100"/>
      <c r="BB1784" s="100"/>
      <c r="BC1784" s="100"/>
    </row>
    <row r="1785" spans="17:55" x14ac:dyDescent="0.35">
      <c r="Q1785" s="100"/>
      <c r="R1785" s="100"/>
      <c r="S1785" s="100"/>
      <c r="T1785" s="100"/>
      <c r="U1785" s="100"/>
      <c r="V1785" s="100"/>
      <c r="W1785" s="100"/>
      <c r="X1785" s="100"/>
      <c r="Y1785" s="100"/>
      <c r="Z1785" s="100"/>
      <c r="AA1785" s="100"/>
      <c r="AB1785" s="100"/>
      <c r="AC1785" s="100"/>
      <c r="AD1785" s="100"/>
      <c r="AE1785" s="100"/>
      <c r="AF1785" s="101"/>
      <c r="AG1785" s="101"/>
      <c r="AH1785" s="101"/>
      <c r="AI1785" s="101"/>
      <c r="AJ1785" s="101"/>
      <c r="AK1785" s="101"/>
      <c r="AL1785" s="101"/>
      <c r="AM1785" s="101"/>
      <c r="AN1785" s="101"/>
      <c r="AO1785" s="101"/>
      <c r="AP1785" s="101"/>
      <c r="AQ1785" s="101"/>
      <c r="AR1785" s="100"/>
      <c r="AS1785" s="100"/>
      <c r="AT1785" s="100"/>
      <c r="AU1785" s="100"/>
      <c r="AV1785" s="100"/>
      <c r="AW1785" s="100"/>
      <c r="AX1785" s="100"/>
      <c r="AY1785" s="100"/>
      <c r="AZ1785" s="100"/>
      <c r="BA1785" s="100"/>
      <c r="BB1785" s="100"/>
      <c r="BC1785" s="100"/>
    </row>
    <row r="1786" spans="17:55" x14ac:dyDescent="0.35">
      <c r="Q1786" s="100"/>
      <c r="R1786" s="100"/>
      <c r="S1786" s="100"/>
      <c r="T1786" s="100"/>
      <c r="U1786" s="100"/>
      <c r="V1786" s="100"/>
      <c r="W1786" s="100"/>
      <c r="X1786" s="100"/>
      <c r="Y1786" s="100"/>
      <c r="Z1786" s="100"/>
      <c r="AA1786" s="100"/>
      <c r="AB1786" s="100"/>
      <c r="AC1786" s="100"/>
      <c r="AD1786" s="100"/>
      <c r="AE1786" s="100"/>
      <c r="AF1786" s="101"/>
      <c r="AG1786" s="101"/>
      <c r="AH1786" s="101"/>
      <c r="AI1786" s="101"/>
      <c r="AJ1786" s="101"/>
      <c r="AK1786" s="101"/>
      <c r="AL1786" s="101"/>
      <c r="AM1786" s="101"/>
      <c r="AN1786" s="101"/>
      <c r="AO1786" s="101"/>
      <c r="AP1786" s="101"/>
      <c r="AQ1786" s="101"/>
      <c r="AR1786" s="100"/>
      <c r="AS1786" s="100"/>
      <c r="AT1786" s="100"/>
      <c r="AU1786" s="100"/>
      <c r="AV1786" s="100"/>
      <c r="AW1786" s="100"/>
      <c r="AX1786" s="100"/>
      <c r="AY1786" s="100"/>
      <c r="AZ1786" s="100"/>
      <c r="BA1786" s="100"/>
      <c r="BB1786" s="100"/>
      <c r="BC1786" s="100"/>
    </row>
    <row r="1787" spans="17:55" x14ac:dyDescent="0.35">
      <c r="Q1787" s="100"/>
      <c r="R1787" s="100"/>
      <c r="S1787" s="100"/>
      <c r="T1787" s="100"/>
      <c r="U1787" s="100"/>
      <c r="V1787" s="100"/>
      <c r="W1787" s="100"/>
      <c r="X1787" s="100"/>
      <c r="Y1787" s="100"/>
      <c r="Z1787" s="100"/>
      <c r="AA1787" s="100"/>
      <c r="AB1787" s="100"/>
      <c r="AC1787" s="100"/>
      <c r="AD1787" s="100"/>
      <c r="AE1787" s="100"/>
      <c r="AF1787" s="101"/>
      <c r="AG1787" s="101"/>
      <c r="AH1787" s="101"/>
      <c r="AI1787" s="101"/>
      <c r="AJ1787" s="101"/>
      <c r="AK1787" s="101"/>
      <c r="AL1787" s="101"/>
      <c r="AM1787" s="101"/>
      <c r="AN1787" s="101"/>
      <c r="AO1787" s="101"/>
      <c r="AP1787" s="101"/>
      <c r="AQ1787" s="101"/>
      <c r="AR1787" s="100"/>
      <c r="AS1787" s="100"/>
      <c r="AT1787" s="100"/>
      <c r="AU1787" s="100"/>
      <c r="AV1787" s="100"/>
      <c r="AW1787" s="100"/>
      <c r="AX1787" s="100"/>
      <c r="AY1787" s="100"/>
      <c r="AZ1787" s="100"/>
      <c r="BA1787" s="100"/>
      <c r="BB1787" s="100"/>
      <c r="BC1787" s="100"/>
    </row>
    <row r="1788" spans="17:55" x14ac:dyDescent="0.35">
      <c r="Q1788" s="100"/>
      <c r="R1788" s="100"/>
      <c r="S1788" s="100"/>
      <c r="T1788" s="100"/>
      <c r="U1788" s="100"/>
      <c r="V1788" s="100"/>
      <c r="W1788" s="100"/>
      <c r="X1788" s="100"/>
      <c r="Y1788" s="100"/>
      <c r="Z1788" s="100"/>
      <c r="AA1788" s="100"/>
      <c r="AB1788" s="100"/>
      <c r="AC1788" s="100"/>
      <c r="AD1788" s="100"/>
      <c r="AE1788" s="100"/>
      <c r="AF1788" s="101"/>
      <c r="AG1788" s="101"/>
      <c r="AH1788" s="101"/>
      <c r="AI1788" s="101"/>
      <c r="AJ1788" s="101"/>
      <c r="AK1788" s="101"/>
      <c r="AL1788" s="101"/>
      <c r="AM1788" s="101"/>
      <c r="AN1788" s="101"/>
      <c r="AO1788" s="101"/>
      <c r="AP1788" s="101"/>
      <c r="AQ1788" s="101"/>
      <c r="AR1788" s="100"/>
      <c r="AS1788" s="100"/>
      <c r="AT1788" s="100"/>
      <c r="AU1788" s="100"/>
      <c r="AV1788" s="100"/>
      <c r="AW1788" s="100"/>
      <c r="AX1788" s="100"/>
      <c r="AY1788" s="100"/>
      <c r="AZ1788" s="100"/>
      <c r="BA1788" s="100"/>
      <c r="BB1788" s="100"/>
      <c r="BC1788" s="100"/>
    </row>
    <row r="1789" spans="17:55" x14ac:dyDescent="0.35">
      <c r="Q1789" s="100"/>
      <c r="R1789" s="100"/>
      <c r="S1789" s="100"/>
      <c r="T1789" s="100"/>
      <c r="U1789" s="100"/>
      <c r="V1789" s="100"/>
      <c r="W1789" s="100"/>
      <c r="X1789" s="100"/>
      <c r="Y1789" s="100"/>
      <c r="Z1789" s="100"/>
      <c r="AA1789" s="100"/>
      <c r="AB1789" s="100"/>
      <c r="AC1789" s="100"/>
      <c r="AD1789" s="100"/>
      <c r="AE1789" s="100"/>
      <c r="AF1789" s="101"/>
      <c r="AG1789" s="101"/>
      <c r="AH1789" s="101"/>
      <c r="AI1789" s="101"/>
      <c r="AJ1789" s="101"/>
      <c r="AK1789" s="101"/>
      <c r="AL1789" s="101"/>
      <c r="AM1789" s="101"/>
      <c r="AN1789" s="101"/>
      <c r="AO1789" s="101"/>
      <c r="AP1789" s="101"/>
      <c r="AQ1789" s="101"/>
      <c r="AR1789" s="100"/>
      <c r="AS1789" s="100"/>
      <c r="AT1789" s="100"/>
      <c r="AU1789" s="100"/>
      <c r="AV1789" s="100"/>
      <c r="AW1789" s="100"/>
      <c r="AX1789" s="100"/>
      <c r="AY1789" s="100"/>
      <c r="AZ1789" s="100"/>
      <c r="BA1789" s="100"/>
      <c r="BB1789" s="100"/>
      <c r="BC1789" s="100"/>
    </row>
    <row r="1790" spans="17:55" x14ac:dyDescent="0.35">
      <c r="Q1790" s="100"/>
      <c r="R1790" s="100"/>
      <c r="S1790" s="100"/>
      <c r="T1790" s="100"/>
      <c r="U1790" s="100"/>
      <c r="V1790" s="100"/>
      <c r="W1790" s="100"/>
      <c r="X1790" s="100"/>
      <c r="Y1790" s="100"/>
      <c r="Z1790" s="100"/>
      <c r="AA1790" s="100"/>
      <c r="AB1790" s="100"/>
      <c r="AC1790" s="100"/>
      <c r="AD1790" s="100"/>
      <c r="AE1790" s="100"/>
      <c r="AF1790" s="101"/>
      <c r="AG1790" s="101"/>
      <c r="AH1790" s="101"/>
      <c r="AI1790" s="101"/>
      <c r="AJ1790" s="101"/>
      <c r="AK1790" s="101"/>
      <c r="AL1790" s="101"/>
      <c r="AM1790" s="101"/>
      <c r="AN1790" s="101"/>
      <c r="AO1790" s="101"/>
      <c r="AP1790" s="101"/>
      <c r="AQ1790" s="101"/>
      <c r="AR1790" s="100"/>
      <c r="AS1790" s="100"/>
      <c r="AT1790" s="100"/>
      <c r="AU1790" s="100"/>
      <c r="AV1790" s="100"/>
      <c r="AW1790" s="100"/>
      <c r="AX1790" s="100"/>
      <c r="AY1790" s="100"/>
      <c r="AZ1790" s="100"/>
      <c r="BA1790" s="100"/>
      <c r="BB1790" s="100"/>
      <c r="BC1790" s="100"/>
    </row>
    <row r="1791" spans="17:55" x14ac:dyDescent="0.35">
      <c r="Q1791" s="100"/>
      <c r="R1791" s="100"/>
      <c r="S1791" s="100"/>
      <c r="T1791" s="100"/>
      <c r="U1791" s="100"/>
      <c r="V1791" s="100"/>
      <c r="W1791" s="100"/>
      <c r="X1791" s="100"/>
      <c r="Y1791" s="100"/>
      <c r="Z1791" s="100"/>
      <c r="AA1791" s="100"/>
      <c r="AB1791" s="100"/>
      <c r="AC1791" s="100"/>
      <c r="AD1791" s="100"/>
      <c r="AE1791" s="100"/>
      <c r="AF1791" s="101"/>
      <c r="AG1791" s="101"/>
      <c r="AH1791" s="101"/>
      <c r="AI1791" s="101"/>
      <c r="AJ1791" s="101"/>
      <c r="AK1791" s="101"/>
      <c r="AL1791" s="101"/>
      <c r="AM1791" s="101"/>
      <c r="AN1791" s="101"/>
      <c r="AO1791" s="101"/>
      <c r="AP1791" s="101"/>
      <c r="AQ1791" s="101"/>
      <c r="AR1791" s="100"/>
      <c r="AS1791" s="100"/>
      <c r="AT1791" s="100"/>
      <c r="AU1791" s="100"/>
      <c r="AV1791" s="100"/>
      <c r="AW1791" s="100"/>
      <c r="AX1791" s="100"/>
      <c r="AY1791" s="100"/>
      <c r="AZ1791" s="100"/>
      <c r="BA1791" s="100"/>
      <c r="BB1791" s="100"/>
      <c r="BC1791" s="100"/>
    </row>
    <row r="1792" spans="17:55" x14ac:dyDescent="0.35">
      <c r="Q1792" s="100"/>
      <c r="R1792" s="100"/>
      <c r="S1792" s="100"/>
      <c r="T1792" s="100"/>
      <c r="U1792" s="100"/>
      <c r="V1792" s="100"/>
      <c r="W1792" s="100"/>
      <c r="X1792" s="100"/>
      <c r="Y1792" s="100"/>
      <c r="Z1792" s="100"/>
      <c r="AA1792" s="100"/>
      <c r="AB1792" s="100"/>
      <c r="AC1792" s="100"/>
      <c r="AD1792" s="100"/>
      <c r="AE1792" s="100"/>
      <c r="AF1792" s="101"/>
      <c r="AG1792" s="101"/>
      <c r="AH1792" s="101"/>
      <c r="AI1792" s="101"/>
      <c r="AJ1792" s="101"/>
      <c r="AK1792" s="101"/>
      <c r="AL1792" s="101"/>
      <c r="AM1792" s="101"/>
      <c r="AN1792" s="101"/>
      <c r="AO1792" s="101"/>
      <c r="AP1792" s="101"/>
      <c r="AQ1792" s="101"/>
      <c r="AR1792" s="100"/>
      <c r="AS1792" s="100"/>
      <c r="AT1792" s="100"/>
      <c r="AU1792" s="100"/>
      <c r="AV1792" s="100"/>
      <c r="AW1792" s="100"/>
      <c r="AX1792" s="100"/>
      <c r="AY1792" s="100"/>
      <c r="AZ1792" s="100"/>
      <c r="BA1792" s="100"/>
      <c r="BB1792" s="100"/>
      <c r="BC1792" s="100"/>
    </row>
    <row r="1793" spans="17:55" x14ac:dyDescent="0.35">
      <c r="Q1793" s="100"/>
      <c r="R1793" s="100"/>
      <c r="S1793" s="100"/>
      <c r="T1793" s="100"/>
      <c r="U1793" s="100"/>
      <c r="V1793" s="100"/>
      <c r="W1793" s="100"/>
      <c r="X1793" s="100"/>
      <c r="Y1793" s="100"/>
      <c r="Z1793" s="100"/>
      <c r="AA1793" s="100"/>
      <c r="AB1793" s="100"/>
      <c r="AC1793" s="100"/>
      <c r="AD1793" s="100"/>
      <c r="AE1793" s="100"/>
      <c r="AF1793" s="101"/>
      <c r="AG1793" s="101"/>
      <c r="AH1793" s="101"/>
      <c r="AI1793" s="101"/>
      <c r="AJ1793" s="101"/>
      <c r="AK1793" s="101"/>
      <c r="AL1793" s="101"/>
      <c r="AM1793" s="101"/>
      <c r="AN1793" s="101"/>
      <c r="AO1793" s="101"/>
      <c r="AP1793" s="101"/>
      <c r="AQ1793" s="101"/>
      <c r="AR1793" s="100"/>
      <c r="AS1793" s="100"/>
      <c r="AT1793" s="100"/>
      <c r="AU1793" s="100"/>
      <c r="AV1793" s="100"/>
      <c r="AW1793" s="100"/>
      <c r="AX1793" s="100"/>
      <c r="AY1793" s="100"/>
      <c r="AZ1793" s="100"/>
      <c r="BA1793" s="100"/>
      <c r="BB1793" s="100"/>
      <c r="BC1793" s="100"/>
    </row>
    <row r="1794" spans="17:55" x14ac:dyDescent="0.35">
      <c r="Q1794" s="100"/>
      <c r="R1794" s="100"/>
      <c r="S1794" s="100"/>
      <c r="T1794" s="100"/>
      <c r="U1794" s="100"/>
      <c r="V1794" s="100"/>
      <c r="W1794" s="100"/>
      <c r="X1794" s="100"/>
      <c r="Y1794" s="100"/>
      <c r="Z1794" s="100"/>
      <c r="AA1794" s="100"/>
      <c r="AB1794" s="100"/>
      <c r="AC1794" s="100"/>
      <c r="AD1794" s="100"/>
      <c r="AE1794" s="100"/>
      <c r="AF1794" s="101"/>
      <c r="AG1794" s="101"/>
      <c r="AH1794" s="101"/>
      <c r="AI1794" s="101"/>
      <c r="AJ1794" s="101"/>
      <c r="AK1794" s="101"/>
      <c r="AL1794" s="101"/>
      <c r="AM1794" s="101"/>
      <c r="AN1794" s="101"/>
      <c r="AO1794" s="101"/>
      <c r="AP1794" s="101"/>
      <c r="AQ1794" s="101"/>
      <c r="AR1794" s="100"/>
      <c r="AS1794" s="100"/>
      <c r="AT1794" s="100"/>
      <c r="AU1794" s="100"/>
      <c r="AV1794" s="100"/>
      <c r="AW1794" s="100"/>
      <c r="AX1794" s="100"/>
      <c r="AY1794" s="100"/>
      <c r="AZ1794" s="100"/>
      <c r="BA1794" s="100"/>
      <c r="BB1794" s="100"/>
      <c r="BC1794" s="100"/>
    </row>
    <row r="1795" spans="17:55" x14ac:dyDescent="0.35">
      <c r="Q1795" s="100"/>
      <c r="R1795" s="100"/>
      <c r="S1795" s="100"/>
      <c r="T1795" s="100"/>
      <c r="U1795" s="100"/>
      <c r="V1795" s="100"/>
      <c r="W1795" s="100"/>
      <c r="X1795" s="100"/>
      <c r="Y1795" s="100"/>
      <c r="Z1795" s="100"/>
      <c r="AA1795" s="100"/>
      <c r="AB1795" s="100"/>
      <c r="AC1795" s="100"/>
      <c r="AD1795" s="100"/>
      <c r="AE1795" s="100"/>
      <c r="AF1795" s="101"/>
      <c r="AG1795" s="101"/>
      <c r="AH1795" s="101"/>
      <c r="AI1795" s="101"/>
      <c r="AJ1795" s="101"/>
      <c r="AK1795" s="101"/>
      <c r="AL1795" s="101"/>
      <c r="AM1795" s="101"/>
      <c r="AN1795" s="101"/>
      <c r="AO1795" s="101"/>
      <c r="AP1795" s="101"/>
      <c r="AQ1795" s="101"/>
      <c r="AR1795" s="100"/>
      <c r="AS1795" s="100"/>
      <c r="AT1795" s="100"/>
      <c r="AU1795" s="100"/>
      <c r="AV1795" s="100"/>
      <c r="AW1795" s="100"/>
      <c r="AX1795" s="100"/>
      <c r="AY1795" s="100"/>
      <c r="AZ1795" s="100"/>
      <c r="BA1795" s="100"/>
      <c r="BB1795" s="100"/>
      <c r="BC1795" s="100"/>
    </row>
    <row r="1796" spans="17:55" x14ac:dyDescent="0.35">
      <c r="Q1796" s="100"/>
      <c r="R1796" s="100"/>
      <c r="S1796" s="100"/>
      <c r="T1796" s="100"/>
      <c r="U1796" s="100"/>
      <c r="V1796" s="100"/>
      <c r="W1796" s="100"/>
      <c r="X1796" s="100"/>
      <c r="Y1796" s="100"/>
      <c r="Z1796" s="100"/>
      <c r="AA1796" s="100"/>
      <c r="AB1796" s="100"/>
      <c r="AC1796" s="100"/>
      <c r="AD1796" s="100"/>
      <c r="AE1796" s="100"/>
      <c r="AF1796" s="101"/>
      <c r="AG1796" s="101"/>
      <c r="AH1796" s="101"/>
      <c r="AI1796" s="101"/>
      <c r="AJ1796" s="101"/>
      <c r="AK1796" s="101"/>
      <c r="AL1796" s="101"/>
      <c r="AM1796" s="101"/>
      <c r="AN1796" s="101"/>
      <c r="AO1796" s="101"/>
      <c r="AP1796" s="101"/>
      <c r="AQ1796" s="101"/>
      <c r="AR1796" s="100"/>
      <c r="AS1796" s="100"/>
      <c r="AT1796" s="100"/>
      <c r="AU1796" s="100"/>
      <c r="AV1796" s="100"/>
      <c r="AW1796" s="100"/>
      <c r="AX1796" s="100"/>
      <c r="AY1796" s="100"/>
      <c r="AZ1796" s="100"/>
      <c r="BA1796" s="100"/>
      <c r="BB1796" s="100"/>
      <c r="BC1796" s="100"/>
    </row>
    <row r="1797" spans="17:55" x14ac:dyDescent="0.35">
      <c r="Q1797" s="100"/>
      <c r="R1797" s="100"/>
      <c r="S1797" s="100"/>
      <c r="T1797" s="100"/>
      <c r="U1797" s="100"/>
      <c r="V1797" s="100"/>
      <c r="W1797" s="100"/>
      <c r="X1797" s="100"/>
      <c r="Y1797" s="100"/>
      <c r="Z1797" s="100"/>
      <c r="AA1797" s="100"/>
      <c r="AB1797" s="100"/>
      <c r="AC1797" s="100"/>
      <c r="AD1797" s="100"/>
      <c r="AE1797" s="100"/>
      <c r="AF1797" s="101"/>
      <c r="AG1797" s="101"/>
      <c r="AH1797" s="101"/>
      <c r="AI1797" s="101"/>
      <c r="AJ1797" s="101"/>
      <c r="AK1797" s="101"/>
      <c r="AL1797" s="101"/>
      <c r="AM1797" s="101"/>
      <c r="AN1797" s="101"/>
      <c r="AO1797" s="101"/>
      <c r="AP1797" s="101"/>
      <c r="AQ1797" s="101"/>
      <c r="AR1797" s="100"/>
      <c r="AS1797" s="100"/>
      <c r="AT1797" s="100"/>
      <c r="AU1797" s="100"/>
      <c r="AV1797" s="100"/>
      <c r="AW1797" s="100"/>
      <c r="AX1797" s="100"/>
      <c r="AY1797" s="100"/>
      <c r="AZ1797" s="100"/>
      <c r="BA1797" s="100"/>
      <c r="BB1797" s="100"/>
      <c r="BC1797" s="100"/>
    </row>
    <row r="1798" spans="17:55" x14ac:dyDescent="0.35">
      <c r="Q1798" s="100"/>
      <c r="R1798" s="100"/>
      <c r="S1798" s="100"/>
      <c r="T1798" s="100"/>
      <c r="U1798" s="100"/>
      <c r="V1798" s="100"/>
      <c r="W1798" s="100"/>
      <c r="X1798" s="100"/>
      <c r="Y1798" s="100"/>
      <c r="Z1798" s="100"/>
      <c r="AA1798" s="100"/>
      <c r="AB1798" s="100"/>
      <c r="AC1798" s="100"/>
      <c r="AD1798" s="100"/>
      <c r="AE1798" s="100"/>
      <c r="AF1798" s="101"/>
      <c r="AG1798" s="101"/>
      <c r="AH1798" s="101"/>
      <c r="AI1798" s="101"/>
      <c r="AJ1798" s="101"/>
      <c r="AK1798" s="101"/>
      <c r="AL1798" s="101"/>
      <c r="AM1798" s="101"/>
      <c r="AN1798" s="101"/>
      <c r="AO1798" s="101"/>
      <c r="AP1798" s="101"/>
      <c r="AQ1798" s="101"/>
      <c r="AR1798" s="100"/>
      <c r="AS1798" s="100"/>
      <c r="AT1798" s="100"/>
      <c r="AU1798" s="100"/>
      <c r="AV1798" s="100"/>
      <c r="AW1798" s="100"/>
      <c r="AX1798" s="100"/>
      <c r="AY1798" s="100"/>
      <c r="AZ1798" s="100"/>
      <c r="BA1798" s="100"/>
      <c r="BB1798" s="100"/>
      <c r="BC1798" s="100"/>
    </row>
    <row r="1799" spans="17:55" x14ac:dyDescent="0.35">
      <c r="Q1799" s="100"/>
      <c r="R1799" s="100"/>
      <c r="S1799" s="100"/>
      <c r="T1799" s="100"/>
      <c r="U1799" s="100"/>
      <c r="V1799" s="100"/>
      <c r="W1799" s="100"/>
      <c r="X1799" s="100"/>
      <c r="Y1799" s="100"/>
      <c r="Z1799" s="100"/>
      <c r="AA1799" s="100"/>
      <c r="AB1799" s="100"/>
      <c r="AC1799" s="100"/>
      <c r="AD1799" s="100"/>
      <c r="AE1799" s="100"/>
      <c r="AF1799" s="101"/>
      <c r="AG1799" s="101"/>
      <c r="AH1799" s="101"/>
      <c r="AI1799" s="101"/>
      <c r="AJ1799" s="101"/>
      <c r="AK1799" s="101"/>
      <c r="AL1799" s="101"/>
      <c r="AM1799" s="101"/>
      <c r="AN1799" s="101"/>
      <c r="AO1799" s="101"/>
      <c r="AP1799" s="101"/>
      <c r="AQ1799" s="101"/>
      <c r="AR1799" s="100"/>
      <c r="AS1799" s="100"/>
      <c r="AT1799" s="100"/>
      <c r="AU1799" s="100"/>
      <c r="AV1799" s="100"/>
      <c r="AW1799" s="100"/>
      <c r="AX1799" s="100"/>
      <c r="AY1799" s="100"/>
      <c r="AZ1799" s="100"/>
      <c r="BA1799" s="100"/>
      <c r="BB1799" s="100"/>
      <c r="BC1799" s="100"/>
    </row>
    <row r="1800" spans="17:55" x14ac:dyDescent="0.35">
      <c r="Q1800" s="100"/>
      <c r="R1800" s="100"/>
      <c r="S1800" s="100"/>
      <c r="T1800" s="100"/>
      <c r="U1800" s="100"/>
      <c r="V1800" s="100"/>
      <c r="W1800" s="100"/>
      <c r="X1800" s="100"/>
      <c r="Y1800" s="100"/>
      <c r="Z1800" s="100"/>
      <c r="AA1800" s="100"/>
      <c r="AB1800" s="100"/>
      <c r="AC1800" s="100"/>
      <c r="AD1800" s="100"/>
      <c r="AE1800" s="100"/>
      <c r="AF1800" s="101"/>
      <c r="AG1800" s="101"/>
      <c r="AH1800" s="101"/>
      <c r="AI1800" s="101"/>
      <c r="AJ1800" s="101"/>
      <c r="AK1800" s="101"/>
      <c r="AL1800" s="101"/>
      <c r="AM1800" s="101"/>
      <c r="AN1800" s="101"/>
      <c r="AO1800" s="101"/>
      <c r="AP1800" s="101"/>
      <c r="AQ1800" s="101"/>
      <c r="AR1800" s="100"/>
      <c r="AS1800" s="100"/>
      <c r="AT1800" s="100"/>
      <c r="AU1800" s="100"/>
      <c r="AV1800" s="100"/>
      <c r="AW1800" s="100"/>
      <c r="AX1800" s="100"/>
      <c r="AY1800" s="100"/>
      <c r="AZ1800" s="100"/>
      <c r="BA1800" s="100"/>
      <c r="BB1800" s="100"/>
      <c r="BC1800" s="100"/>
    </row>
    <row r="1801" spans="17:55" x14ac:dyDescent="0.35">
      <c r="Q1801" s="100"/>
      <c r="R1801" s="100"/>
      <c r="S1801" s="100"/>
      <c r="T1801" s="100"/>
      <c r="U1801" s="100"/>
      <c r="V1801" s="100"/>
      <c r="W1801" s="100"/>
      <c r="X1801" s="100"/>
      <c r="Y1801" s="100"/>
      <c r="Z1801" s="100"/>
      <c r="AA1801" s="100"/>
      <c r="AB1801" s="100"/>
      <c r="AC1801" s="100"/>
      <c r="AD1801" s="100"/>
      <c r="AE1801" s="100"/>
      <c r="AF1801" s="101"/>
      <c r="AG1801" s="101"/>
      <c r="AH1801" s="101"/>
      <c r="AI1801" s="101"/>
      <c r="AJ1801" s="101"/>
      <c r="AK1801" s="101"/>
      <c r="AL1801" s="101"/>
      <c r="AM1801" s="101"/>
      <c r="AN1801" s="101"/>
      <c r="AO1801" s="101"/>
      <c r="AP1801" s="101"/>
      <c r="AQ1801" s="101"/>
      <c r="AR1801" s="100"/>
      <c r="AS1801" s="100"/>
      <c r="AT1801" s="100"/>
      <c r="AU1801" s="100"/>
      <c r="AV1801" s="100"/>
      <c r="AW1801" s="100"/>
      <c r="AX1801" s="100"/>
      <c r="AY1801" s="100"/>
      <c r="AZ1801" s="100"/>
      <c r="BA1801" s="100"/>
      <c r="BB1801" s="100"/>
      <c r="BC1801" s="100"/>
    </row>
    <row r="1802" spans="17:55" x14ac:dyDescent="0.35">
      <c r="Q1802" s="100"/>
      <c r="R1802" s="100"/>
      <c r="S1802" s="100"/>
      <c r="T1802" s="100"/>
      <c r="U1802" s="100"/>
      <c r="V1802" s="100"/>
      <c r="W1802" s="100"/>
      <c r="X1802" s="100"/>
      <c r="Y1802" s="100"/>
      <c r="Z1802" s="100"/>
      <c r="AA1802" s="100"/>
      <c r="AB1802" s="100"/>
      <c r="AC1802" s="100"/>
      <c r="AD1802" s="100"/>
      <c r="AE1802" s="100"/>
      <c r="AF1802" s="101"/>
      <c r="AG1802" s="101"/>
      <c r="AH1802" s="101"/>
      <c r="AI1802" s="101"/>
      <c r="AJ1802" s="101"/>
      <c r="AK1802" s="101"/>
      <c r="AL1802" s="101"/>
      <c r="AM1802" s="101"/>
      <c r="AN1802" s="101"/>
      <c r="AO1802" s="101"/>
      <c r="AP1802" s="101"/>
      <c r="AQ1802" s="101"/>
      <c r="AR1802" s="100"/>
      <c r="AS1802" s="100"/>
      <c r="AT1802" s="100"/>
      <c r="AU1802" s="100"/>
      <c r="AV1802" s="100"/>
      <c r="AW1802" s="100"/>
      <c r="AX1802" s="100"/>
      <c r="AY1802" s="100"/>
      <c r="AZ1802" s="100"/>
      <c r="BA1802" s="100"/>
      <c r="BB1802" s="100"/>
      <c r="BC1802" s="100"/>
    </row>
    <row r="1803" spans="17:55" x14ac:dyDescent="0.35">
      <c r="Q1803" s="100"/>
      <c r="R1803" s="100"/>
      <c r="S1803" s="100"/>
      <c r="T1803" s="100"/>
      <c r="U1803" s="100"/>
      <c r="V1803" s="100"/>
      <c r="W1803" s="100"/>
      <c r="X1803" s="100"/>
      <c r="Y1803" s="100"/>
      <c r="Z1803" s="100"/>
      <c r="AA1803" s="100"/>
      <c r="AB1803" s="100"/>
      <c r="AC1803" s="100"/>
      <c r="AD1803" s="100"/>
      <c r="AE1803" s="100"/>
      <c r="AF1803" s="101"/>
      <c r="AG1803" s="101"/>
      <c r="AH1803" s="101"/>
      <c r="AI1803" s="101"/>
      <c r="AJ1803" s="101"/>
      <c r="AK1803" s="101"/>
      <c r="AL1803" s="101"/>
      <c r="AM1803" s="101"/>
      <c r="AN1803" s="101"/>
      <c r="AO1803" s="101"/>
      <c r="AP1803" s="101"/>
      <c r="AQ1803" s="101"/>
      <c r="AR1803" s="100"/>
      <c r="AS1803" s="100"/>
      <c r="AT1803" s="100"/>
      <c r="AU1803" s="100"/>
      <c r="AV1803" s="100"/>
      <c r="AW1803" s="100"/>
      <c r="AX1803" s="100"/>
      <c r="AY1803" s="100"/>
      <c r="AZ1803" s="100"/>
      <c r="BA1803" s="100"/>
      <c r="BB1803" s="100"/>
      <c r="BC1803" s="100"/>
    </row>
    <row r="1804" spans="17:55" x14ac:dyDescent="0.35">
      <c r="Q1804" s="100"/>
      <c r="R1804" s="100"/>
      <c r="S1804" s="100"/>
      <c r="T1804" s="100"/>
      <c r="U1804" s="100"/>
      <c r="V1804" s="100"/>
      <c r="W1804" s="100"/>
      <c r="X1804" s="100"/>
      <c r="Y1804" s="100"/>
      <c r="Z1804" s="100"/>
      <c r="AA1804" s="100"/>
      <c r="AB1804" s="100"/>
      <c r="AC1804" s="100"/>
      <c r="AD1804" s="100"/>
      <c r="AE1804" s="100"/>
      <c r="AF1804" s="101"/>
      <c r="AG1804" s="101"/>
      <c r="AH1804" s="101"/>
      <c r="AI1804" s="101"/>
      <c r="AJ1804" s="101"/>
      <c r="AK1804" s="101"/>
      <c r="AL1804" s="101"/>
      <c r="AM1804" s="101"/>
      <c r="AN1804" s="101"/>
      <c r="AO1804" s="101"/>
      <c r="AP1804" s="101"/>
      <c r="AQ1804" s="101"/>
      <c r="AR1804" s="100"/>
      <c r="AS1804" s="100"/>
      <c r="AT1804" s="100"/>
      <c r="AU1804" s="100"/>
      <c r="AV1804" s="100"/>
      <c r="AW1804" s="100"/>
      <c r="AX1804" s="100"/>
      <c r="AY1804" s="100"/>
      <c r="AZ1804" s="100"/>
      <c r="BA1804" s="100"/>
      <c r="BB1804" s="100"/>
      <c r="BC1804" s="100"/>
    </row>
    <row r="1805" spans="17:55" x14ac:dyDescent="0.35">
      <c r="Q1805" s="100"/>
      <c r="R1805" s="100"/>
      <c r="S1805" s="100"/>
      <c r="T1805" s="100"/>
      <c r="U1805" s="100"/>
      <c r="V1805" s="100"/>
      <c r="W1805" s="100"/>
      <c r="X1805" s="100"/>
      <c r="Y1805" s="100"/>
      <c r="Z1805" s="100"/>
      <c r="AA1805" s="100"/>
      <c r="AB1805" s="100"/>
      <c r="AC1805" s="100"/>
      <c r="AD1805" s="100"/>
      <c r="AE1805" s="100"/>
      <c r="AF1805" s="101"/>
      <c r="AG1805" s="101"/>
      <c r="AH1805" s="101"/>
      <c r="AI1805" s="101"/>
      <c r="AJ1805" s="101"/>
      <c r="AK1805" s="101"/>
      <c r="AL1805" s="101"/>
      <c r="AM1805" s="101"/>
      <c r="AN1805" s="101"/>
      <c r="AO1805" s="101"/>
      <c r="AP1805" s="101"/>
      <c r="AQ1805" s="101"/>
      <c r="AR1805" s="100"/>
      <c r="AS1805" s="100"/>
      <c r="AT1805" s="100"/>
      <c r="AU1805" s="100"/>
      <c r="AV1805" s="100"/>
      <c r="AW1805" s="100"/>
      <c r="AX1805" s="100"/>
      <c r="AY1805" s="100"/>
      <c r="AZ1805" s="100"/>
      <c r="BA1805" s="100"/>
      <c r="BB1805" s="100"/>
      <c r="BC1805" s="100"/>
    </row>
    <row r="1806" spans="17:55" x14ac:dyDescent="0.35">
      <c r="Q1806" s="100"/>
      <c r="R1806" s="100"/>
      <c r="S1806" s="100"/>
      <c r="T1806" s="100"/>
      <c r="U1806" s="100"/>
      <c r="V1806" s="100"/>
      <c r="W1806" s="100"/>
      <c r="X1806" s="100"/>
      <c r="Y1806" s="100"/>
      <c r="Z1806" s="100"/>
      <c r="AA1806" s="100"/>
      <c r="AB1806" s="100"/>
      <c r="AC1806" s="100"/>
      <c r="AD1806" s="100"/>
      <c r="AE1806" s="100"/>
      <c r="AF1806" s="101"/>
      <c r="AG1806" s="101"/>
      <c r="AH1806" s="101"/>
      <c r="AI1806" s="101"/>
      <c r="AJ1806" s="101"/>
      <c r="AK1806" s="101"/>
      <c r="AL1806" s="101"/>
      <c r="AM1806" s="101"/>
      <c r="AN1806" s="101"/>
      <c r="AO1806" s="101"/>
      <c r="AP1806" s="101"/>
      <c r="AQ1806" s="101"/>
      <c r="AR1806" s="100"/>
      <c r="AS1806" s="100"/>
      <c r="AT1806" s="100"/>
      <c r="AU1806" s="100"/>
      <c r="AV1806" s="100"/>
      <c r="AW1806" s="100"/>
      <c r="AX1806" s="100"/>
      <c r="AY1806" s="100"/>
      <c r="AZ1806" s="100"/>
      <c r="BA1806" s="100"/>
      <c r="BB1806" s="100"/>
      <c r="BC1806" s="100"/>
    </row>
    <row r="1807" spans="17:55" x14ac:dyDescent="0.35">
      <c r="Q1807" s="100"/>
      <c r="R1807" s="100"/>
      <c r="S1807" s="100"/>
      <c r="T1807" s="100"/>
      <c r="U1807" s="100"/>
      <c r="V1807" s="100"/>
      <c r="W1807" s="100"/>
      <c r="X1807" s="100"/>
      <c r="Y1807" s="100"/>
      <c r="Z1807" s="100"/>
      <c r="AA1807" s="100"/>
      <c r="AB1807" s="100"/>
      <c r="AC1807" s="100"/>
      <c r="AD1807" s="100"/>
      <c r="AE1807" s="100"/>
      <c r="AF1807" s="101"/>
      <c r="AG1807" s="101"/>
      <c r="AH1807" s="101"/>
      <c r="AI1807" s="101"/>
      <c r="AJ1807" s="101"/>
      <c r="AK1807" s="101"/>
      <c r="AL1807" s="101"/>
      <c r="AM1807" s="101"/>
      <c r="AN1807" s="101"/>
      <c r="AO1807" s="101"/>
      <c r="AP1807" s="101"/>
      <c r="AQ1807" s="101"/>
      <c r="AR1807" s="100"/>
      <c r="AS1807" s="100"/>
      <c r="AT1807" s="100"/>
      <c r="AU1807" s="100"/>
      <c r="AV1807" s="100"/>
      <c r="AW1807" s="100"/>
      <c r="AX1807" s="100"/>
      <c r="AY1807" s="100"/>
      <c r="AZ1807" s="100"/>
      <c r="BA1807" s="100"/>
      <c r="BB1807" s="100"/>
      <c r="BC1807" s="100"/>
    </row>
    <row r="1808" spans="17:55" x14ac:dyDescent="0.35">
      <c r="Q1808" s="100"/>
      <c r="R1808" s="100"/>
      <c r="S1808" s="100"/>
      <c r="T1808" s="100"/>
      <c r="U1808" s="100"/>
      <c r="V1808" s="100"/>
      <c r="W1808" s="100"/>
      <c r="X1808" s="100"/>
      <c r="Y1808" s="100"/>
      <c r="Z1808" s="100"/>
      <c r="AA1808" s="100"/>
      <c r="AB1808" s="100"/>
      <c r="AC1808" s="100"/>
      <c r="AD1808" s="100"/>
      <c r="AE1808" s="100"/>
      <c r="AF1808" s="101"/>
      <c r="AG1808" s="101"/>
      <c r="AH1808" s="101"/>
      <c r="AI1808" s="101"/>
      <c r="AJ1808" s="101"/>
      <c r="AK1808" s="101"/>
      <c r="AL1808" s="101"/>
      <c r="AM1808" s="101"/>
      <c r="AN1808" s="101"/>
      <c r="AO1808" s="101"/>
      <c r="AP1808" s="101"/>
      <c r="AQ1808" s="101"/>
      <c r="AR1808" s="100"/>
      <c r="AS1808" s="100"/>
      <c r="AT1808" s="100"/>
      <c r="AU1808" s="100"/>
      <c r="AV1808" s="100"/>
      <c r="AW1808" s="100"/>
      <c r="AX1808" s="100"/>
      <c r="AY1808" s="100"/>
      <c r="AZ1808" s="100"/>
      <c r="BA1808" s="100"/>
      <c r="BB1808" s="100"/>
      <c r="BC1808" s="100"/>
    </row>
    <row r="1809" spans="17:55" x14ac:dyDescent="0.35">
      <c r="Q1809" s="100"/>
      <c r="R1809" s="100"/>
      <c r="S1809" s="100"/>
      <c r="T1809" s="100"/>
      <c r="U1809" s="100"/>
      <c r="V1809" s="100"/>
      <c r="W1809" s="100"/>
      <c r="X1809" s="100"/>
      <c r="Y1809" s="100"/>
      <c r="Z1809" s="100"/>
      <c r="AA1809" s="100"/>
      <c r="AB1809" s="100"/>
      <c r="AC1809" s="100"/>
      <c r="AD1809" s="100"/>
      <c r="AE1809" s="100"/>
      <c r="AF1809" s="101"/>
      <c r="AG1809" s="101"/>
      <c r="AH1809" s="101"/>
      <c r="AI1809" s="101"/>
      <c r="AJ1809" s="101"/>
      <c r="AK1809" s="101"/>
      <c r="AL1809" s="101"/>
      <c r="AM1809" s="101"/>
      <c r="AN1809" s="101"/>
      <c r="AO1809" s="101"/>
      <c r="AP1809" s="101"/>
      <c r="AQ1809" s="101"/>
      <c r="AR1809" s="100"/>
      <c r="AS1809" s="100"/>
      <c r="AT1809" s="100"/>
      <c r="AU1809" s="100"/>
      <c r="AV1809" s="100"/>
      <c r="AW1809" s="100"/>
      <c r="AX1809" s="100"/>
      <c r="AY1809" s="100"/>
      <c r="AZ1809" s="100"/>
      <c r="BA1809" s="100"/>
      <c r="BB1809" s="100"/>
      <c r="BC1809" s="100"/>
    </row>
    <row r="1810" spans="17:55" x14ac:dyDescent="0.35">
      <c r="Q1810" s="100"/>
      <c r="R1810" s="100"/>
      <c r="S1810" s="100"/>
      <c r="T1810" s="100"/>
      <c r="U1810" s="100"/>
      <c r="V1810" s="100"/>
      <c r="W1810" s="100"/>
      <c r="X1810" s="100"/>
      <c r="Y1810" s="100"/>
      <c r="Z1810" s="100"/>
      <c r="AA1810" s="100"/>
      <c r="AB1810" s="100"/>
      <c r="AC1810" s="100"/>
      <c r="AD1810" s="100"/>
      <c r="AE1810" s="100"/>
      <c r="AF1810" s="101"/>
      <c r="AG1810" s="101"/>
      <c r="AH1810" s="101"/>
      <c r="AI1810" s="101"/>
      <c r="AJ1810" s="101"/>
      <c r="AK1810" s="101"/>
      <c r="AL1810" s="101"/>
      <c r="AM1810" s="101"/>
      <c r="AN1810" s="101"/>
      <c r="AO1810" s="101"/>
      <c r="AP1810" s="101"/>
      <c r="AQ1810" s="101"/>
      <c r="AR1810" s="100"/>
      <c r="AS1810" s="100"/>
      <c r="AT1810" s="100"/>
      <c r="AU1810" s="100"/>
      <c r="AV1810" s="100"/>
      <c r="AW1810" s="100"/>
      <c r="AX1810" s="100"/>
      <c r="AY1810" s="100"/>
      <c r="AZ1810" s="100"/>
      <c r="BA1810" s="100"/>
      <c r="BB1810" s="100"/>
      <c r="BC1810" s="100"/>
    </row>
    <row r="1811" spans="17:55" x14ac:dyDescent="0.35">
      <c r="Q1811" s="100"/>
      <c r="R1811" s="100"/>
      <c r="S1811" s="100"/>
      <c r="T1811" s="100"/>
      <c r="U1811" s="100"/>
      <c r="V1811" s="100"/>
      <c r="W1811" s="100"/>
      <c r="X1811" s="100"/>
      <c r="Y1811" s="100"/>
      <c r="Z1811" s="100"/>
      <c r="AA1811" s="100"/>
      <c r="AB1811" s="100"/>
      <c r="AC1811" s="100"/>
      <c r="AD1811" s="100"/>
      <c r="AE1811" s="100"/>
      <c r="AF1811" s="101"/>
      <c r="AG1811" s="101"/>
      <c r="AH1811" s="101"/>
      <c r="AI1811" s="101"/>
      <c r="AJ1811" s="101"/>
      <c r="AK1811" s="101"/>
      <c r="AL1811" s="101"/>
      <c r="AM1811" s="101"/>
      <c r="AN1811" s="101"/>
      <c r="AO1811" s="101"/>
      <c r="AP1811" s="101"/>
      <c r="AQ1811" s="101"/>
      <c r="AR1811" s="100"/>
      <c r="AS1811" s="100"/>
      <c r="AT1811" s="100"/>
      <c r="AU1811" s="100"/>
      <c r="AV1811" s="100"/>
      <c r="AW1811" s="100"/>
      <c r="AX1811" s="100"/>
      <c r="AY1811" s="100"/>
      <c r="AZ1811" s="100"/>
      <c r="BA1811" s="100"/>
      <c r="BB1811" s="100"/>
      <c r="BC1811" s="100"/>
    </row>
    <row r="1812" spans="17:55" x14ac:dyDescent="0.35">
      <c r="Q1812" s="100"/>
      <c r="R1812" s="100"/>
      <c r="S1812" s="100"/>
      <c r="T1812" s="100"/>
      <c r="U1812" s="100"/>
      <c r="V1812" s="100"/>
      <c r="W1812" s="100"/>
      <c r="X1812" s="100"/>
      <c r="Y1812" s="100"/>
      <c r="Z1812" s="100"/>
      <c r="AA1812" s="100"/>
      <c r="AB1812" s="100"/>
      <c r="AC1812" s="100"/>
      <c r="AD1812" s="100"/>
      <c r="AE1812" s="100"/>
      <c r="AF1812" s="101"/>
      <c r="AG1812" s="101"/>
      <c r="AH1812" s="101"/>
      <c r="AI1812" s="101"/>
      <c r="AJ1812" s="101"/>
      <c r="AK1812" s="101"/>
      <c r="AL1812" s="101"/>
      <c r="AM1812" s="101"/>
      <c r="AN1812" s="101"/>
      <c r="AO1812" s="101"/>
      <c r="AP1812" s="101"/>
      <c r="AQ1812" s="101"/>
      <c r="AR1812" s="100"/>
      <c r="AS1812" s="100"/>
      <c r="AT1812" s="100"/>
      <c r="AU1812" s="100"/>
      <c r="AV1812" s="100"/>
      <c r="AW1812" s="100"/>
      <c r="AX1812" s="100"/>
      <c r="AY1812" s="100"/>
      <c r="AZ1812" s="100"/>
      <c r="BA1812" s="100"/>
      <c r="BB1812" s="100"/>
      <c r="BC1812" s="100"/>
    </row>
    <row r="1813" spans="17:55" x14ac:dyDescent="0.35">
      <c r="Q1813" s="100"/>
      <c r="R1813" s="100"/>
      <c r="S1813" s="100"/>
      <c r="T1813" s="100"/>
      <c r="U1813" s="100"/>
      <c r="V1813" s="100"/>
      <c r="W1813" s="100"/>
      <c r="X1813" s="100"/>
      <c r="Y1813" s="100"/>
      <c r="Z1813" s="100"/>
      <c r="AA1813" s="100"/>
      <c r="AB1813" s="100"/>
      <c r="AC1813" s="100"/>
      <c r="AD1813" s="100"/>
      <c r="AE1813" s="100"/>
      <c r="AF1813" s="101"/>
      <c r="AG1813" s="101"/>
      <c r="AH1813" s="101"/>
      <c r="AI1813" s="101"/>
      <c r="AJ1813" s="101"/>
      <c r="AK1813" s="101"/>
      <c r="AL1813" s="101"/>
      <c r="AM1813" s="101"/>
      <c r="AN1813" s="101"/>
      <c r="AO1813" s="101"/>
      <c r="AP1813" s="101"/>
      <c r="AQ1813" s="101"/>
      <c r="AR1813" s="100"/>
      <c r="AS1813" s="100"/>
      <c r="AT1813" s="100"/>
      <c r="AU1813" s="100"/>
      <c r="AV1813" s="100"/>
      <c r="AW1813" s="100"/>
      <c r="AX1813" s="100"/>
      <c r="AY1813" s="100"/>
      <c r="AZ1813" s="100"/>
      <c r="BA1813" s="100"/>
      <c r="BB1813" s="100"/>
      <c r="BC1813" s="100"/>
    </row>
    <row r="1814" spans="17:55" x14ac:dyDescent="0.35">
      <c r="Q1814" s="100"/>
      <c r="R1814" s="100"/>
      <c r="S1814" s="100"/>
      <c r="T1814" s="100"/>
      <c r="U1814" s="100"/>
      <c r="V1814" s="100"/>
      <c r="W1814" s="100"/>
      <c r="X1814" s="100"/>
      <c r="Y1814" s="100"/>
      <c r="Z1814" s="100"/>
      <c r="AA1814" s="100"/>
      <c r="AB1814" s="100"/>
      <c r="AC1814" s="100"/>
      <c r="AD1814" s="100"/>
      <c r="AE1814" s="100"/>
      <c r="AF1814" s="101"/>
      <c r="AG1814" s="101"/>
      <c r="AH1814" s="101"/>
      <c r="AI1814" s="101"/>
      <c r="AJ1814" s="101"/>
      <c r="AK1814" s="101"/>
      <c r="AL1814" s="101"/>
      <c r="AM1814" s="101"/>
      <c r="AN1814" s="101"/>
      <c r="AO1814" s="101"/>
      <c r="AP1814" s="101"/>
      <c r="AQ1814" s="101"/>
      <c r="AR1814" s="100"/>
      <c r="AS1814" s="100"/>
      <c r="AT1814" s="100"/>
      <c r="AU1814" s="100"/>
      <c r="AV1814" s="100"/>
      <c r="AW1814" s="100"/>
      <c r="AX1814" s="100"/>
      <c r="AY1814" s="100"/>
      <c r="AZ1814" s="100"/>
      <c r="BA1814" s="100"/>
      <c r="BB1814" s="100"/>
      <c r="BC1814" s="100"/>
    </row>
    <row r="1815" spans="17:55" x14ac:dyDescent="0.35">
      <c r="Q1815" s="100"/>
      <c r="R1815" s="100"/>
      <c r="S1815" s="100"/>
      <c r="T1815" s="100"/>
      <c r="U1815" s="100"/>
      <c r="V1815" s="100"/>
      <c r="W1815" s="100"/>
      <c r="X1815" s="100"/>
      <c r="Y1815" s="100"/>
      <c r="Z1815" s="100"/>
      <c r="AA1815" s="100"/>
      <c r="AB1815" s="100"/>
      <c r="AC1815" s="100"/>
      <c r="AD1815" s="100"/>
      <c r="AE1815" s="100"/>
      <c r="AF1815" s="101"/>
      <c r="AG1815" s="101"/>
      <c r="AH1815" s="101"/>
      <c r="AI1815" s="101"/>
      <c r="AJ1815" s="101"/>
      <c r="AK1815" s="101"/>
      <c r="AL1815" s="101"/>
      <c r="AM1815" s="101"/>
      <c r="AN1815" s="101"/>
      <c r="AO1815" s="101"/>
      <c r="AP1815" s="101"/>
      <c r="AQ1815" s="101"/>
      <c r="AR1815" s="100"/>
      <c r="AS1815" s="100"/>
      <c r="AT1815" s="100"/>
      <c r="AU1815" s="100"/>
      <c r="AV1815" s="100"/>
      <c r="AW1815" s="100"/>
      <c r="AX1815" s="100"/>
      <c r="AY1815" s="100"/>
      <c r="AZ1815" s="100"/>
      <c r="BA1815" s="100"/>
      <c r="BB1815" s="100"/>
      <c r="BC1815" s="100"/>
    </row>
    <row r="1816" spans="17:55" x14ac:dyDescent="0.35">
      <c r="Q1816" s="100"/>
      <c r="R1816" s="100"/>
      <c r="S1816" s="100"/>
      <c r="T1816" s="100"/>
      <c r="U1816" s="100"/>
      <c r="V1816" s="100"/>
      <c r="W1816" s="100"/>
      <c r="X1816" s="100"/>
      <c r="Y1816" s="100"/>
      <c r="Z1816" s="100"/>
      <c r="AA1816" s="100"/>
      <c r="AB1816" s="100"/>
      <c r="AC1816" s="100"/>
      <c r="AD1816" s="100"/>
      <c r="AE1816" s="100"/>
      <c r="AF1816" s="101"/>
      <c r="AG1816" s="101"/>
      <c r="AH1816" s="101"/>
      <c r="AI1816" s="101"/>
      <c r="AJ1816" s="101"/>
      <c r="AK1816" s="101"/>
      <c r="AL1816" s="101"/>
      <c r="AM1816" s="101"/>
      <c r="AN1816" s="101"/>
      <c r="AO1816" s="101"/>
      <c r="AP1816" s="101"/>
      <c r="AQ1816" s="101"/>
      <c r="AR1816" s="100"/>
      <c r="AS1816" s="100"/>
      <c r="AT1816" s="100"/>
      <c r="AU1816" s="100"/>
      <c r="AV1816" s="100"/>
      <c r="AW1816" s="100"/>
      <c r="AX1816" s="100"/>
      <c r="AY1816" s="100"/>
      <c r="AZ1816" s="100"/>
      <c r="BA1816" s="100"/>
      <c r="BB1816" s="100"/>
      <c r="BC1816" s="100"/>
    </row>
    <row r="1817" spans="17:55" x14ac:dyDescent="0.35">
      <c r="Q1817" s="100"/>
      <c r="R1817" s="100"/>
      <c r="S1817" s="100"/>
      <c r="T1817" s="100"/>
      <c r="U1817" s="100"/>
      <c r="V1817" s="100"/>
      <c r="W1817" s="100"/>
      <c r="X1817" s="100"/>
      <c r="Y1817" s="100"/>
      <c r="Z1817" s="100"/>
      <c r="AA1817" s="100"/>
      <c r="AB1817" s="100"/>
      <c r="AC1817" s="100"/>
      <c r="AD1817" s="100"/>
      <c r="AE1817" s="100"/>
      <c r="AF1817" s="101"/>
      <c r="AG1817" s="101"/>
      <c r="AH1817" s="101"/>
      <c r="AI1817" s="101"/>
      <c r="AJ1817" s="101"/>
      <c r="AK1817" s="101"/>
      <c r="AL1817" s="101"/>
      <c r="AM1817" s="101"/>
      <c r="AN1817" s="101"/>
      <c r="AO1817" s="101"/>
      <c r="AP1817" s="101"/>
      <c r="AQ1817" s="101"/>
      <c r="AR1817" s="100"/>
      <c r="AS1817" s="100"/>
      <c r="AT1817" s="100"/>
      <c r="AU1817" s="100"/>
      <c r="AV1817" s="100"/>
      <c r="AW1817" s="100"/>
      <c r="AX1817" s="100"/>
      <c r="AY1817" s="100"/>
      <c r="AZ1817" s="100"/>
      <c r="BA1817" s="100"/>
      <c r="BB1817" s="100"/>
      <c r="BC1817" s="100"/>
    </row>
    <row r="1818" spans="17:55" x14ac:dyDescent="0.35">
      <c r="Q1818" s="100"/>
      <c r="R1818" s="100"/>
      <c r="S1818" s="100"/>
      <c r="T1818" s="100"/>
      <c r="U1818" s="100"/>
      <c r="V1818" s="100"/>
      <c r="W1818" s="100"/>
      <c r="X1818" s="100"/>
      <c r="Y1818" s="100"/>
      <c r="Z1818" s="100"/>
      <c r="AA1818" s="100"/>
      <c r="AB1818" s="100"/>
      <c r="AC1818" s="100"/>
      <c r="AD1818" s="100"/>
      <c r="AE1818" s="100"/>
      <c r="AF1818" s="101"/>
      <c r="AG1818" s="101"/>
      <c r="AH1818" s="101"/>
      <c r="AI1818" s="101"/>
      <c r="AJ1818" s="101"/>
      <c r="AK1818" s="101"/>
      <c r="AL1818" s="101"/>
      <c r="AM1818" s="101"/>
      <c r="AN1818" s="101"/>
      <c r="AO1818" s="101"/>
      <c r="AP1818" s="101"/>
      <c r="AQ1818" s="101"/>
      <c r="AR1818" s="100"/>
      <c r="AS1818" s="100"/>
      <c r="AT1818" s="100"/>
      <c r="AU1818" s="100"/>
      <c r="AV1818" s="100"/>
      <c r="AW1818" s="100"/>
      <c r="AX1818" s="100"/>
      <c r="AY1818" s="100"/>
      <c r="AZ1818" s="100"/>
      <c r="BA1818" s="100"/>
      <c r="BB1818" s="100"/>
      <c r="BC1818" s="100"/>
    </row>
    <row r="1819" spans="17:55" x14ac:dyDescent="0.35">
      <c r="Q1819" s="100"/>
      <c r="R1819" s="100"/>
      <c r="S1819" s="100"/>
      <c r="T1819" s="100"/>
      <c r="U1819" s="100"/>
      <c r="V1819" s="100"/>
      <c r="W1819" s="100"/>
      <c r="X1819" s="100"/>
      <c r="Y1819" s="100"/>
      <c r="Z1819" s="100"/>
      <c r="AA1819" s="100"/>
      <c r="AB1819" s="100"/>
      <c r="AC1819" s="100"/>
      <c r="AD1819" s="100"/>
      <c r="AE1819" s="100"/>
      <c r="AF1819" s="101"/>
      <c r="AG1819" s="101"/>
      <c r="AH1819" s="101"/>
      <c r="AI1819" s="101"/>
      <c r="AJ1819" s="101"/>
      <c r="AK1819" s="101"/>
      <c r="AL1819" s="101"/>
      <c r="AM1819" s="101"/>
      <c r="AN1819" s="101"/>
      <c r="AO1819" s="101"/>
      <c r="AP1819" s="101"/>
      <c r="AQ1819" s="101"/>
      <c r="AR1819" s="100"/>
      <c r="AS1819" s="100"/>
      <c r="AT1819" s="100"/>
      <c r="AU1819" s="100"/>
      <c r="AV1819" s="100"/>
      <c r="AW1819" s="100"/>
      <c r="AX1819" s="100"/>
      <c r="AY1819" s="100"/>
      <c r="AZ1819" s="100"/>
      <c r="BA1819" s="100"/>
      <c r="BB1819" s="100"/>
      <c r="BC1819" s="100"/>
    </row>
    <row r="1820" spans="17:55" x14ac:dyDescent="0.35">
      <c r="Q1820" s="100"/>
      <c r="R1820" s="100"/>
      <c r="S1820" s="100"/>
      <c r="T1820" s="100"/>
      <c r="U1820" s="100"/>
      <c r="V1820" s="100"/>
      <c r="W1820" s="100"/>
      <c r="X1820" s="100"/>
      <c r="Y1820" s="100"/>
      <c r="Z1820" s="100"/>
      <c r="AA1820" s="100"/>
      <c r="AB1820" s="100"/>
      <c r="AC1820" s="100"/>
      <c r="AD1820" s="100"/>
      <c r="AE1820" s="100"/>
      <c r="AF1820" s="101"/>
      <c r="AG1820" s="101"/>
      <c r="AH1820" s="101"/>
      <c r="AI1820" s="101"/>
      <c r="AJ1820" s="101"/>
      <c r="AK1820" s="101"/>
      <c r="AL1820" s="101"/>
      <c r="AM1820" s="101"/>
      <c r="AN1820" s="101"/>
      <c r="AO1820" s="101"/>
      <c r="AP1820" s="101"/>
      <c r="AQ1820" s="101"/>
      <c r="AR1820" s="100"/>
      <c r="AS1820" s="100"/>
      <c r="AT1820" s="100"/>
      <c r="AU1820" s="100"/>
      <c r="AV1820" s="100"/>
      <c r="AW1820" s="100"/>
      <c r="AX1820" s="100"/>
      <c r="AY1820" s="100"/>
      <c r="AZ1820" s="100"/>
      <c r="BA1820" s="100"/>
      <c r="BB1820" s="100"/>
      <c r="BC1820" s="100"/>
    </row>
    <row r="1821" spans="17:55" x14ac:dyDescent="0.35">
      <c r="Q1821" s="100"/>
      <c r="R1821" s="100"/>
      <c r="S1821" s="100"/>
      <c r="T1821" s="100"/>
      <c r="U1821" s="100"/>
      <c r="V1821" s="100"/>
      <c r="W1821" s="100"/>
      <c r="X1821" s="100"/>
      <c r="Y1821" s="100"/>
      <c r="Z1821" s="100"/>
      <c r="AA1821" s="100"/>
      <c r="AB1821" s="100"/>
      <c r="AC1821" s="100"/>
      <c r="AD1821" s="100"/>
      <c r="AE1821" s="100"/>
      <c r="AF1821" s="101"/>
      <c r="AG1821" s="101"/>
      <c r="AH1821" s="101"/>
      <c r="AI1821" s="101"/>
      <c r="AJ1821" s="101"/>
      <c r="AK1821" s="101"/>
      <c r="AL1821" s="101"/>
      <c r="AM1821" s="101"/>
      <c r="AN1821" s="101"/>
      <c r="AO1821" s="101"/>
      <c r="AP1821" s="101"/>
      <c r="AQ1821" s="101"/>
      <c r="AR1821" s="100"/>
      <c r="AS1821" s="100"/>
      <c r="AT1821" s="100"/>
      <c r="AU1821" s="100"/>
      <c r="AV1821" s="100"/>
      <c r="AW1821" s="100"/>
      <c r="AX1821" s="100"/>
      <c r="AY1821" s="100"/>
      <c r="AZ1821" s="100"/>
      <c r="BA1821" s="100"/>
      <c r="BB1821" s="100"/>
      <c r="BC1821" s="100"/>
    </row>
    <row r="1822" spans="17:55" x14ac:dyDescent="0.35">
      <c r="Q1822" s="100"/>
      <c r="R1822" s="100"/>
      <c r="S1822" s="100"/>
      <c r="T1822" s="100"/>
      <c r="U1822" s="100"/>
      <c r="V1822" s="100"/>
      <c r="W1822" s="100"/>
      <c r="X1822" s="100"/>
      <c r="Y1822" s="100"/>
      <c r="Z1822" s="100"/>
      <c r="AA1822" s="100"/>
      <c r="AB1822" s="100"/>
      <c r="AC1822" s="100"/>
      <c r="AD1822" s="100"/>
      <c r="AE1822" s="100"/>
      <c r="AF1822" s="101"/>
      <c r="AG1822" s="101"/>
      <c r="AH1822" s="101"/>
      <c r="AI1822" s="101"/>
      <c r="AJ1822" s="101"/>
      <c r="AK1822" s="101"/>
      <c r="AL1822" s="101"/>
      <c r="AM1822" s="101"/>
      <c r="AN1822" s="101"/>
      <c r="AO1822" s="101"/>
      <c r="AP1822" s="101"/>
      <c r="AQ1822" s="101"/>
      <c r="AR1822" s="100"/>
      <c r="AS1822" s="100"/>
      <c r="AT1822" s="100"/>
      <c r="AU1822" s="100"/>
      <c r="AV1822" s="100"/>
      <c r="AW1822" s="100"/>
      <c r="AX1822" s="100"/>
      <c r="AY1822" s="100"/>
      <c r="AZ1822" s="100"/>
      <c r="BA1822" s="100"/>
      <c r="BB1822" s="100"/>
      <c r="BC1822" s="100"/>
    </row>
    <row r="1823" spans="17:55" x14ac:dyDescent="0.35">
      <c r="Q1823" s="100"/>
      <c r="R1823" s="100"/>
      <c r="S1823" s="100"/>
      <c r="T1823" s="100"/>
      <c r="U1823" s="100"/>
      <c r="V1823" s="100"/>
      <c r="W1823" s="100"/>
      <c r="X1823" s="100"/>
      <c r="Y1823" s="100"/>
      <c r="Z1823" s="100"/>
      <c r="AA1823" s="100"/>
      <c r="AB1823" s="100"/>
      <c r="AC1823" s="100"/>
      <c r="AD1823" s="100"/>
      <c r="AE1823" s="100"/>
      <c r="AF1823" s="101"/>
      <c r="AG1823" s="101"/>
      <c r="AH1823" s="101"/>
      <c r="AI1823" s="101"/>
      <c r="AJ1823" s="101"/>
      <c r="AK1823" s="101"/>
      <c r="AL1823" s="101"/>
      <c r="AM1823" s="101"/>
      <c r="AN1823" s="101"/>
      <c r="AO1823" s="101"/>
      <c r="AP1823" s="101"/>
      <c r="AQ1823" s="101"/>
      <c r="AR1823" s="100"/>
      <c r="AS1823" s="100"/>
      <c r="AT1823" s="100"/>
      <c r="AU1823" s="100"/>
      <c r="AV1823" s="100"/>
      <c r="AW1823" s="100"/>
      <c r="AX1823" s="100"/>
      <c r="AY1823" s="100"/>
      <c r="AZ1823" s="100"/>
      <c r="BA1823" s="100"/>
      <c r="BB1823" s="100"/>
      <c r="BC1823" s="100"/>
    </row>
    <row r="1824" spans="17:55" x14ac:dyDescent="0.35">
      <c r="Q1824" s="100"/>
      <c r="R1824" s="100"/>
      <c r="S1824" s="100"/>
      <c r="T1824" s="100"/>
      <c r="U1824" s="100"/>
      <c r="V1824" s="100"/>
      <c r="W1824" s="100"/>
      <c r="X1824" s="100"/>
      <c r="Y1824" s="100"/>
      <c r="Z1824" s="100"/>
      <c r="AA1824" s="100"/>
      <c r="AB1824" s="100"/>
      <c r="AC1824" s="100"/>
      <c r="AD1824" s="100"/>
      <c r="AE1824" s="100"/>
      <c r="AF1824" s="101"/>
      <c r="AG1824" s="101"/>
      <c r="AH1824" s="101"/>
      <c r="AI1824" s="101"/>
      <c r="AJ1824" s="101"/>
      <c r="AK1824" s="101"/>
      <c r="AL1824" s="101"/>
      <c r="AM1824" s="101"/>
      <c r="AN1824" s="101"/>
      <c r="AO1824" s="101"/>
      <c r="AP1824" s="101"/>
      <c r="AQ1824" s="101"/>
      <c r="AR1824" s="100"/>
      <c r="AS1824" s="100"/>
      <c r="AT1824" s="100"/>
      <c r="AU1824" s="100"/>
      <c r="AV1824" s="100"/>
      <c r="AW1824" s="100"/>
      <c r="AX1824" s="100"/>
      <c r="AY1824" s="100"/>
      <c r="AZ1824" s="100"/>
      <c r="BA1824" s="100"/>
      <c r="BB1824" s="100"/>
      <c r="BC1824" s="100"/>
    </row>
    <row r="1825" spans="17:55" x14ac:dyDescent="0.35">
      <c r="Q1825" s="100"/>
      <c r="R1825" s="100"/>
      <c r="S1825" s="100"/>
      <c r="T1825" s="100"/>
      <c r="U1825" s="100"/>
      <c r="V1825" s="100"/>
      <c r="W1825" s="100"/>
      <c r="X1825" s="100"/>
      <c r="Y1825" s="100"/>
      <c r="Z1825" s="100"/>
      <c r="AA1825" s="100"/>
      <c r="AB1825" s="100"/>
      <c r="AC1825" s="100"/>
      <c r="AD1825" s="100"/>
      <c r="AE1825" s="100"/>
      <c r="AF1825" s="101"/>
      <c r="AG1825" s="101"/>
      <c r="AH1825" s="101"/>
      <c r="AI1825" s="101"/>
      <c r="AJ1825" s="101"/>
      <c r="AK1825" s="101"/>
      <c r="AL1825" s="101"/>
      <c r="AM1825" s="101"/>
      <c r="AN1825" s="101"/>
      <c r="AO1825" s="101"/>
      <c r="AP1825" s="101"/>
      <c r="AQ1825" s="101"/>
      <c r="AR1825" s="100"/>
      <c r="AS1825" s="100"/>
      <c r="AT1825" s="100"/>
      <c r="AU1825" s="100"/>
      <c r="AV1825" s="100"/>
      <c r="AW1825" s="100"/>
      <c r="AX1825" s="100"/>
      <c r="AY1825" s="100"/>
      <c r="AZ1825" s="100"/>
      <c r="BA1825" s="100"/>
      <c r="BB1825" s="100"/>
      <c r="BC1825" s="100"/>
    </row>
    <row r="1826" spans="17:55" x14ac:dyDescent="0.35">
      <c r="Q1826" s="100"/>
      <c r="R1826" s="100"/>
      <c r="S1826" s="100"/>
      <c r="T1826" s="100"/>
      <c r="U1826" s="100"/>
      <c r="V1826" s="100"/>
      <c r="W1826" s="100"/>
      <c r="X1826" s="100"/>
      <c r="Y1826" s="100"/>
      <c r="Z1826" s="100"/>
      <c r="AA1826" s="100"/>
      <c r="AB1826" s="100"/>
      <c r="AC1826" s="100"/>
      <c r="AD1826" s="100"/>
      <c r="AE1826" s="100"/>
      <c r="AF1826" s="101"/>
      <c r="AG1826" s="101"/>
      <c r="AH1826" s="101"/>
      <c r="AI1826" s="101"/>
      <c r="AJ1826" s="101"/>
      <c r="AK1826" s="101"/>
      <c r="AL1826" s="101"/>
      <c r="AM1826" s="101"/>
      <c r="AN1826" s="101"/>
      <c r="AO1826" s="101"/>
      <c r="AP1826" s="101"/>
      <c r="AQ1826" s="101"/>
      <c r="AR1826" s="100"/>
      <c r="AS1826" s="100"/>
      <c r="AT1826" s="100"/>
      <c r="AU1826" s="100"/>
      <c r="AV1826" s="100"/>
      <c r="AW1826" s="100"/>
      <c r="AX1826" s="100"/>
      <c r="AY1826" s="100"/>
      <c r="AZ1826" s="100"/>
      <c r="BA1826" s="100"/>
      <c r="BB1826" s="100"/>
      <c r="BC1826" s="100"/>
    </row>
    <row r="1827" spans="17:55" x14ac:dyDescent="0.35">
      <c r="Q1827" s="100"/>
      <c r="R1827" s="100"/>
      <c r="S1827" s="100"/>
      <c r="T1827" s="100"/>
      <c r="U1827" s="100"/>
      <c r="V1827" s="100"/>
      <c r="W1827" s="100"/>
      <c r="X1827" s="100"/>
      <c r="Y1827" s="100"/>
      <c r="Z1827" s="100"/>
      <c r="AA1827" s="100"/>
      <c r="AB1827" s="100"/>
      <c r="AC1827" s="100"/>
      <c r="AD1827" s="100"/>
      <c r="AE1827" s="100"/>
      <c r="AF1827" s="101"/>
      <c r="AG1827" s="101"/>
      <c r="AH1827" s="101"/>
      <c r="AI1827" s="101"/>
      <c r="AJ1827" s="101"/>
      <c r="AK1827" s="101"/>
      <c r="AL1827" s="101"/>
      <c r="AM1827" s="101"/>
      <c r="AN1827" s="101"/>
      <c r="AO1827" s="101"/>
      <c r="AP1827" s="101"/>
      <c r="AQ1827" s="101"/>
      <c r="AR1827" s="100"/>
      <c r="AS1827" s="100"/>
      <c r="AT1827" s="100"/>
      <c r="AU1827" s="100"/>
      <c r="AV1827" s="100"/>
      <c r="AW1827" s="100"/>
      <c r="AX1827" s="100"/>
      <c r="AY1827" s="100"/>
      <c r="AZ1827" s="100"/>
      <c r="BA1827" s="100"/>
      <c r="BB1827" s="100"/>
      <c r="BC1827" s="100"/>
    </row>
    <row r="1828" spans="17:55" x14ac:dyDescent="0.35">
      <c r="Q1828" s="100"/>
      <c r="R1828" s="100"/>
      <c r="S1828" s="100"/>
      <c r="T1828" s="100"/>
      <c r="U1828" s="100"/>
      <c r="V1828" s="100"/>
      <c r="W1828" s="100"/>
      <c r="X1828" s="100"/>
      <c r="Y1828" s="100"/>
      <c r="Z1828" s="100"/>
      <c r="AA1828" s="100"/>
      <c r="AB1828" s="100"/>
      <c r="AC1828" s="100"/>
      <c r="AD1828" s="100"/>
      <c r="AE1828" s="100"/>
      <c r="AF1828" s="101"/>
      <c r="AG1828" s="101"/>
      <c r="AH1828" s="101"/>
      <c r="AI1828" s="101"/>
      <c r="AJ1828" s="101"/>
      <c r="AK1828" s="101"/>
      <c r="AL1828" s="101"/>
      <c r="AM1828" s="101"/>
      <c r="AN1828" s="101"/>
      <c r="AO1828" s="101"/>
      <c r="AP1828" s="101"/>
      <c r="AQ1828" s="101"/>
      <c r="AR1828" s="100"/>
      <c r="AS1828" s="100"/>
      <c r="AT1828" s="100"/>
      <c r="AU1828" s="100"/>
      <c r="AV1828" s="100"/>
      <c r="AW1828" s="100"/>
      <c r="AX1828" s="100"/>
      <c r="AY1828" s="100"/>
      <c r="AZ1828" s="100"/>
      <c r="BA1828" s="100"/>
      <c r="BB1828" s="100"/>
      <c r="BC1828" s="100"/>
    </row>
    <row r="1829" spans="17:55" x14ac:dyDescent="0.35">
      <c r="Q1829" s="100"/>
      <c r="R1829" s="100"/>
      <c r="S1829" s="100"/>
      <c r="T1829" s="100"/>
      <c r="U1829" s="100"/>
      <c r="V1829" s="100"/>
      <c r="W1829" s="100"/>
      <c r="X1829" s="100"/>
      <c r="Y1829" s="100"/>
      <c r="Z1829" s="100"/>
      <c r="AA1829" s="100"/>
      <c r="AB1829" s="100"/>
      <c r="AC1829" s="100"/>
      <c r="AD1829" s="100"/>
      <c r="AE1829" s="100"/>
      <c r="AF1829" s="101"/>
      <c r="AG1829" s="101"/>
      <c r="AH1829" s="101"/>
      <c r="AI1829" s="101"/>
      <c r="AJ1829" s="101"/>
      <c r="AK1829" s="101"/>
      <c r="AL1829" s="101"/>
      <c r="AM1829" s="101"/>
      <c r="AN1829" s="101"/>
      <c r="AO1829" s="101"/>
      <c r="AP1829" s="101"/>
      <c r="AQ1829" s="101"/>
      <c r="AR1829" s="100"/>
      <c r="AS1829" s="100"/>
      <c r="AT1829" s="100"/>
      <c r="AU1829" s="100"/>
      <c r="AV1829" s="100"/>
      <c r="AW1829" s="100"/>
      <c r="AX1829" s="100"/>
      <c r="AY1829" s="100"/>
      <c r="AZ1829" s="100"/>
      <c r="BA1829" s="100"/>
      <c r="BB1829" s="100"/>
      <c r="BC1829" s="100"/>
    </row>
    <row r="1830" spans="17:55" x14ac:dyDescent="0.35">
      <c r="Q1830" s="100"/>
      <c r="R1830" s="100"/>
      <c r="S1830" s="100"/>
      <c r="T1830" s="100"/>
      <c r="U1830" s="100"/>
      <c r="V1830" s="100"/>
      <c r="W1830" s="100"/>
      <c r="X1830" s="100"/>
      <c r="Y1830" s="100"/>
      <c r="Z1830" s="100"/>
      <c r="AA1830" s="100"/>
      <c r="AB1830" s="100"/>
      <c r="AC1830" s="100"/>
      <c r="AD1830" s="100"/>
      <c r="AE1830" s="100"/>
      <c r="AF1830" s="101"/>
      <c r="AG1830" s="101"/>
      <c r="AH1830" s="101"/>
      <c r="AI1830" s="101"/>
      <c r="AJ1830" s="101"/>
      <c r="AK1830" s="101"/>
      <c r="AL1830" s="101"/>
      <c r="AM1830" s="101"/>
      <c r="AN1830" s="101"/>
      <c r="AO1830" s="101"/>
      <c r="AP1830" s="101"/>
      <c r="AQ1830" s="101"/>
      <c r="AR1830" s="100"/>
      <c r="AS1830" s="100"/>
      <c r="AT1830" s="100"/>
      <c r="AU1830" s="100"/>
      <c r="AV1830" s="100"/>
      <c r="AW1830" s="100"/>
      <c r="AX1830" s="100"/>
      <c r="AY1830" s="100"/>
      <c r="AZ1830" s="100"/>
      <c r="BA1830" s="100"/>
      <c r="BB1830" s="100"/>
      <c r="BC1830" s="100"/>
    </row>
    <row r="1831" spans="17:55" x14ac:dyDescent="0.35">
      <c r="Q1831" s="100"/>
      <c r="R1831" s="100"/>
      <c r="S1831" s="100"/>
      <c r="T1831" s="100"/>
      <c r="U1831" s="100"/>
      <c r="V1831" s="100"/>
      <c r="W1831" s="100"/>
      <c r="X1831" s="100"/>
      <c r="Y1831" s="100"/>
      <c r="Z1831" s="100"/>
      <c r="AA1831" s="100"/>
      <c r="AB1831" s="100"/>
      <c r="AC1831" s="100"/>
      <c r="AD1831" s="100"/>
      <c r="AE1831" s="100"/>
      <c r="AF1831" s="101"/>
      <c r="AG1831" s="101"/>
      <c r="AH1831" s="101"/>
      <c r="AI1831" s="101"/>
      <c r="AJ1831" s="101"/>
      <c r="AK1831" s="101"/>
      <c r="AL1831" s="101"/>
      <c r="AM1831" s="101"/>
      <c r="AN1831" s="101"/>
      <c r="AO1831" s="101"/>
      <c r="AP1831" s="101"/>
      <c r="AQ1831" s="101"/>
      <c r="AR1831" s="100"/>
      <c r="AS1831" s="100"/>
      <c r="AT1831" s="100"/>
      <c r="AU1831" s="100"/>
      <c r="AV1831" s="100"/>
      <c r="AW1831" s="100"/>
      <c r="AX1831" s="100"/>
      <c r="AY1831" s="100"/>
      <c r="AZ1831" s="100"/>
      <c r="BA1831" s="100"/>
      <c r="BB1831" s="100"/>
      <c r="BC1831" s="100"/>
    </row>
    <row r="1832" spans="17:55" x14ac:dyDescent="0.35">
      <c r="Q1832" s="100"/>
      <c r="R1832" s="100"/>
      <c r="S1832" s="100"/>
      <c r="T1832" s="100"/>
      <c r="U1832" s="100"/>
      <c r="V1832" s="100"/>
      <c r="W1832" s="100"/>
      <c r="X1832" s="100"/>
      <c r="Y1832" s="100"/>
      <c r="Z1832" s="100"/>
      <c r="AA1832" s="100"/>
      <c r="AB1832" s="100"/>
      <c r="AC1832" s="100"/>
      <c r="AD1832" s="100"/>
      <c r="AE1832" s="100"/>
      <c r="AF1832" s="101"/>
      <c r="AG1832" s="101"/>
      <c r="AH1832" s="101"/>
      <c r="AI1832" s="101"/>
      <c r="AJ1832" s="101"/>
      <c r="AK1832" s="101"/>
      <c r="AL1832" s="101"/>
      <c r="AM1832" s="101"/>
      <c r="AN1832" s="101"/>
      <c r="AO1832" s="101"/>
      <c r="AP1832" s="101"/>
      <c r="AQ1832" s="101"/>
      <c r="AR1832" s="100"/>
      <c r="AS1832" s="100"/>
      <c r="AT1832" s="100"/>
      <c r="AU1832" s="100"/>
      <c r="AV1832" s="100"/>
      <c r="AW1832" s="100"/>
      <c r="AX1832" s="100"/>
      <c r="AY1832" s="100"/>
      <c r="AZ1832" s="100"/>
      <c r="BA1832" s="100"/>
      <c r="BB1832" s="100"/>
      <c r="BC1832" s="100"/>
    </row>
    <row r="1833" spans="17:55" x14ac:dyDescent="0.35">
      <c r="Q1833" s="100"/>
      <c r="R1833" s="100"/>
      <c r="S1833" s="100"/>
      <c r="T1833" s="100"/>
      <c r="U1833" s="100"/>
      <c r="V1833" s="100"/>
      <c r="W1833" s="100"/>
      <c r="X1833" s="100"/>
      <c r="Y1833" s="100"/>
      <c r="Z1833" s="100"/>
      <c r="AA1833" s="100"/>
      <c r="AB1833" s="100"/>
      <c r="AC1833" s="100"/>
      <c r="AD1833" s="100"/>
      <c r="AE1833" s="100"/>
      <c r="AF1833" s="101"/>
      <c r="AG1833" s="101"/>
      <c r="AH1833" s="101"/>
      <c r="AI1833" s="101"/>
      <c r="AJ1833" s="101"/>
      <c r="AK1833" s="101"/>
      <c r="AL1833" s="101"/>
      <c r="AM1833" s="101"/>
      <c r="AN1833" s="101"/>
      <c r="AO1833" s="101"/>
      <c r="AP1833" s="101"/>
      <c r="AQ1833" s="101"/>
      <c r="AR1833" s="100"/>
      <c r="AS1833" s="100"/>
      <c r="AT1833" s="100"/>
      <c r="AU1833" s="100"/>
      <c r="AV1833" s="100"/>
      <c r="AW1833" s="100"/>
      <c r="AX1833" s="100"/>
      <c r="AY1833" s="100"/>
      <c r="AZ1833" s="100"/>
      <c r="BA1833" s="100"/>
      <c r="BB1833" s="100"/>
      <c r="BC1833" s="100"/>
    </row>
    <row r="1834" spans="17:55" x14ac:dyDescent="0.35">
      <c r="Q1834" s="100"/>
      <c r="R1834" s="100"/>
      <c r="S1834" s="100"/>
      <c r="T1834" s="100"/>
      <c r="U1834" s="100"/>
      <c r="V1834" s="100"/>
      <c r="W1834" s="100"/>
      <c r="X1834" s="100"/>
      <c r="Y1834" s="100"/>
      <c r="Z1834" s="100"/>
      <c r="AA1834" s="100"/>
      <c r="AB1834" s="100"/>
      <c r="AC1834" s="100"/>
      <c r="AD1834" s="100"/>
      <c r="AE1834" s="100"/>
      <c r="AF1834" s="101"/>
      <c r="AG1834" s="101"/>
      <c r="AH1834" s="101"/>
      <c r="AI1834" s="101"/>
      <c r="AJ1834" s="101"/>
      <c r="AK1834" s="101"/>
      <c r="AL1834" s="101"/>
      <c r="AM1834" s="101"/>
      <c r="AN1834" s="101"/>
      <c r="AO1834" s="101"/>
      <c r="AP1834" s="101"/>
      <c r="AQ1834" s="101"/>
      <c r="AR1834" s="100"/>
      <c r="AS1834" s="100"/>
      <c r="AT1834" s="100"/>
      <c r="AU1834" s="100"/>
      <c r="AV1834" s="100"/>
      <c r="AW1834" s="100"/>
      <c r="AX1834" s="100"/>
      <c r="AY1834" s="100"/>
      <c r="AZ1834" s="100"/>
      <c r="BA1834" s="100"/>
      <c r="BB1834" s="100"/>
      <c r="BC1834" s="100"/>
    </row>
    <row r="1835" spans="17:55" x14ac:dyDescent="0.35">
      <c r="Q1835" s="100"/>
      <c r="R1835" s="100"/>
      <c r="S1835" s="100"/>
      <c r="T1835" s="100"/>
      <c r="U1835" s="100"/>
      <c r="V1835" s="100"/>
      <c r="W1835" s="100"/>
      <c r="X1835" s="100"/>
      <c r="Y1835" s="100"/>
      <c r="Z1835" s="100"/>
      <c r="AA1835" s="100"/>
      <c r="AB1835" s="100"/>
      <c r="AC1835" s="100"/>
      <c r="AD1835" s="100"/>
      <c r="AE1835" s="100"/>
      <c r="AF1835" s="101"/>
      <c r="AG1835" s="101"/>
      <c r="AH1835" s="101"/>
      <c r="AI1835" s="101"/>
      <c r="AJ1835" s="101"/>
      <c r="AK1835" s="101"/>
      <c r="AL1835" s="101"/>
      <c r="AM1835" s="101"/>
      <c r="AN1835" s="101"/>
      <c r="AO1835" s="101"/>
      <c r="AP1835" s="101"/>
      <c r="AQ1835" s="101"/>
      <c r="AR1835" s="100"/>
      <c r="AS1835" s="100"/>
      <c r="AT1835" s="100"/>
      <c r="AU1835" s="100"/>
      <c r="AV1835" s="100"/>
      <c r="AW1835" s="100"/>
      <c r="AX1835" s="100"/>
      <c r="AY1835" s="100"/>
      <c r="AZ1835" s="100"/>
      <c r="BA1835" s="100"/>
      <c r="BB1835" s="100"/>
      <c r="BC1835" s="100"/>
    </row>
    <row r="1836" spans="17:55" x14ac:dyDescent="0.35">
      <c r="Q1836" s="100"/>
      <c r="R1836" s="100"/>
      <c r="S1836" s="100"/>
      <c r="T1836" s="100"/>
      <c r="U1836" s="100"/>
      <c r="V1836" s="100"/>
      <c r="W1836" s="100"/>
      <c r="X1836" s="100"/>
      <c r="Y1836" s="100"/>
      <c r="Z1836" s="100"/>
      <c r="AA1836" s="100"/>
      <c r="AB1836" s="100"/>
      <c r="AC1836" s="100"/>
      <c r="AD1836" s="100"/>
      <c r="AE1836" s="100"/>
      <c r="AF1836" s="101"/>
      <c r="AG1836" s="101"/>
      <c r="AH1836" s="101"/>
      <c r="AI1836" s="101"/>
      <c r="AJ1836" s="101"/>
      <c r="AK1836" s="101"/>
      <c r="AL1836" s="101"/>
      <c r="AM1836" s="101"/>
      <c r="AN1836" s="101"/>
      <c r="AO1836" s="101"/>
      <c r="AP1836" s="101"/>
      <c r="AQ1836" s="101"/>
      <c r="AR1836" s="100"/>
      <c r="AS1836" s="100"/>
      <c r="AT1836" s="100"/>
      <c r="AU1836" s="100"/>
      <c r="AV1836" s="100"/>
      <c r="AW1836" s="100"/>
      <c r="AX1836" s="100"/>
      <c r="AY1836" s="100"/>
      <c r="AZ1836" s="100"/>
      <c r="BA1836" s="100"/>
      <c r="BB1836" s="100"/>
      <c r="BC1836" s="100"/>
    </row>
    <row r="1837" spans="17:55" x14ac:dyDescent="0.35">
      <c r="Q1837" s="100"/>
      <c r="R1837" s="100"/>
      <c r="S1837" s="100"/>
      <c r="T1837" s="100"/>
      <c r="U1837" s="100"/>
      <c r="V1837" s="100"/>
      <c r="W1837" s="100"/>
      <c r="X1837" s="100"/>
      <c r="Y1837" s="100"/>
      <c r="Z1837" s="100"/>
      <c r="AA1837" s="100"/>
      <c r="AB1837" s="100"/>
      <c r="AC1837" s="100"/>
      <c r="AD1837" s="100"/>
      <c r="AE1837" s="100"/>
      <c r="AF1837" s="101"/>
      <c r="AG1837" s="101"/>
      <c r="AH1837" s="101"/>
      <c r="AI1837" s="101"/>
      <c r="AJ1837" s="101"/>
      <c r="AK1837" s="101"/>
      <c r="AL1837" s="101"/>
      <c r="AM1837" s="101"/>
      <c r="AN1837" s="101"/>
      <c r="AO1837" s="101"/>
      <c r="AP1837" s="101"/>
      <c r="AQ1837" s="101"/>
      <c r="AR1837" s="100"/>
      <c r="AS1837" s="100"/>
      <c r="AT1837" s="100"/>
      <c r="AU1837" s="100"/>
      <c r="AV1837" s="100"/>
      <c r="AW1837" s="100"/>
      <c r="AX1837" s="100"/>
      <c r="AY1837" s="100"/>
      <c r="AZ1837" s="100"/>
      <c r="BA1837" s="100"/>
      <c r="BB1837" s="100"/>
      <c r="BC1837" s="100"/>
    </row>
    <row r="1838" spans="17:55" x14ac:dyDescent="0.35">
      <c r="Q1838" s="100"/>
      <c r="R1838" s="100"/>
      <c r="S1838" s="100"/>
      <c r="T1838" s="100"/>
      <c r="U1838" s="100"/>
      <c r="V1838" s="100"/>
      <c r="W1838" s="100"/>
      <c r="X1838" s="100"/>
      <c r="Y1838" s="100"/>
      <c r="Z1838" s="100"/>
      <c r="AA1838" s="100"/>
      <c r="AB1838" s="100"/>
      <c r="AC1838" s="100"/>
      <c r="AD1838" s="100"/>
      <c r="AE1838" s="100"/>
      <c r="AF1838" s="101"/>
      <c r="AG1838" s="101"/>
      <c r="AH1838" s="101"/>
      <c r="AI1838" s="101"/>
      <c r="AJ1838" s="101"/>
      <c r="AK1838" s="101"/>
      <c r="AL1838" s="101"/>
      <c r="AM1838" s="101"/>
      <c r="AN1838" s="101"/>
      <c r="AO1838" s="101"/>
      <c r="AP1838" s="101"/>
      <c r="AQ1838" s="101"/>
      <c r="AR1838" s="100"/>
      <c r="AS1838" s="100"/>
      <c r="AT1838" s="100"/>
      <c r="AU1838" s="100"/>
      <c r="AV1838" s="100"/>
      <c r="AW1838" s="100"/>
      <c r="AX1838" s="100"/>
      <c r="AY1838" s="100"/>
      <c r="AZ1838" s="100"/>
      <c r="BA1838" s="100"/>
      <c r="BB1838" s="100"/>
      <c r="BC1838" s="100"/>
    </row>
    <row r="1839" spans="17:55" x14ac:dyDescent="0.35">
      <c r="Q1839" s="100"/>
      <c r="R1839" s="100"/>
      <c r="S1839" s="100"/>
      <c r="T1839" s="100"/>
      <c r="U1839" s="100"/>
      <c r="V1839" s="100"/>
      <c r="W1839" s="100"/>
      <c r="X1839" s="100"/>
      <c r="Y1839" s="100"/>
      <c r="Z1839" s="100"/>
      <c r="AA1839" s="100"/>
      <c r="AB1839" s="100"/>
      <c r="AC1839" s="100"/>
      <c r="AD1839" s="100"/>
      <c r="AE1839" s="100"/>
      <c r="AF1839" s="101"/>
      <c r="AG1839" s="101"/>
      <c r="AH1839" s="101"/>
      <c r="AI1839" s="101"/>
      <c r="AJ1839" s="101"/>
      <c r="AK1839" s="101"/>
      <c r="AL1839" s="101"/>
      <c r="AM1839" s="101"/>
      <c r="AN1839" s="101"/>
      <c r="AO1839" s="101"/>
      <c r="AP1839" s="101"/>
      <c r="AQ1839" s="101"/>
      <c r="AR1839" s="100"/>
      <c r="AS1839" s="100"/>
      <c r="AT1839" s="100"/>
      <c r="AU1839" s="100"/>
      <c r="AV1839" s="100"/>
      <c r="AW1839" s="100"/>
      <c r="AX1839" s="100"/>
      <c r="AY1839" s="100"/>
      <c r="AZ1839" s="100"/>
      <c r="BA1839" s="100"/>
      <c r="BB1839" s="100"/>
      <c r="BC1839" s="100"/>
    </row>
    <row r="1840" spans="17:55" x14ac:dyDescent="0.35">
      <c r="Q1840" s="100"/>
      <c r="R1840" s="100"/>
      <c r="S1840" s="100"/>
      <c r="T1840" s="100"/>
      <c r="U1840" s="100"/>
      <c r="V1840" s="100"/>
      <c r="W1840" s="100"/>
      <c r="X1840" s="100"/>
      <c r="Y1840" s="100"/>
      <c r="Z1840" s="100"/>
      <c r="AA1840" s="100"/>
      <c r="AB1840" s="100"/>
      <c r="AC1840" s="100"/>
      <c r="AD1840" s="100"/>
      <c r="AE1840" s="100"/>
      <c r="AF1840" s="101"/>
      <c r="AG1840" s="101"/>
      <c r="AH1840" s="101"/>
      <c r="AI1840" s="101"/>
      <c r="AJ1840" s="101"/>
      <c r="AK1840" s="101"/>
      <c r="AL1840" s="101"/>
      <c r="AM1840" s="101"/>
      <c r="AN1840" s="101"/>
      <c r="AO1840" s="101"/>
      <c r="AP1840" s="101"/>
      <c r="AQ1840" s="101"/>
      <c r="AR1840" s="100"/>
      <c r="AS1840" s="100"/>
      <c r="AT1840" s="100"/>
      <c r="AU1840" s="100"/>
      <c r="AV1840" s="100"/>
      <c r="AW1840" s="100"/>
      <c r="AX1840" s="100"/>
      <c r="AY1840" s="100"/>
      <c r="AZ1840" s="100"/>
      <c r="BA1840" s="100"/>
      <c r="BB1840" s="100"/>
      <c r="BC1840" s="100"/>
    </row>
    <row r="1841" spans="17:55" x14ac:dyDescent="0.35">
      <c r="Q1841" s="100"/>
      <c r="R1841" s="100"/>
      <c r="S1841" s="100"/>
      <c r="T1841" s="100"/>
      <c r="U1841" s="100"/>
      <c r="V1841" s="100"/>
      <c r="W1841" s="100"/>
      <c r="X1841" s="100"/>
      <c r="Y1841" s="100"/>
      <c r="Z1841" s="100"/>
      <c r="AA1841" s="100"/>
      <c r="AB1841" s="100"/>
      <c r="AC1841" s="100"/>
      <c r="AD1841" s="100"/>
      <c r="AE1841" s="100"/>
      <c r="AF1841" s="101"/>
      <c r="AG1841" s="101"/>
      <c r="AH1841" s="101"/>
      <c r="AI1841" s="101"/>
      <c r="AJ1841" s="101"/>
      <c r="AK1841" s="101"/>
      <c r="AL1841" s="101"/>
      <c r="AM1841" s="101"/>
      <c r="AN1841" s="101"/>
      <c r="AO1841" s="101"/>
      <c r="AP1841" s="101"/>
      <c r="AQ1841" s="101"/>
      <c r="AR1841" s="100"/>
      <c r="AS1841" s="100"/>
      <c r="AT1841" s="100"/>
      <c r="AU1841" s="100"/>
      <c r="AV1841" s="100"/>
      <c r="AW1841" s="100"/>
      <c r="AX1841" s="100"/>
      <c r="AY1841" s="100"/>
      <c r="AZ1841" s="100"/>
      <c r="BA1841" s="100"/>
      <c r="BB1841" s="100"/>
      <c r="BC1841" s="100"/>
    </row>
    <row r="1842" spans="17:55" x14ac:dyDescent="0.35">
      <c r="Q1842" s="100"/>
      <c r="R1842" s="100"/>
      <c r="S1842" s="100"/>
      <c r="T1842" s="100"/>
      <c r="U1842" s="100"/>
      <c r="V1842" s="100"/>
      <c r="W1842" s="100"/>
      <c r="X1842" s="100"/>
      <c r="Y1842" s="100"/>
      <c r="Z1842" s="100"/>
      <c r="AA1842" s="100"/>
      <c r="AB1842" s="100"/>
      <c r="AC1842" s="100"/>
      <c r="AD1842" s="100"/>
      <c r="AE1842" s="100"/>
      <c r="AF1842" s="101"/>
      <c r="AG1842" s="101"/>
      <c r="AH1842" s="101"/>
      <c r="AI1842" s="101"/>
      <c r="AJ1842" s="101"/>
      <c r="AK1842" s="101"/>
      <c r="AL1842" s="101"/>
      <c r="AM1842" s="101"/>
      <c r="AN1842" s="101"/>
      <c r="AO1842" s="101"/>
      <c r="AP1842" s="101"/>
      <c r="AQ1842" s="101"/>
      <c r="AR1842" s="100"/>
      <c r="AS1842" s="100"/>
      <c r="AT1842" s="100"/>
      <c r="AU1842" s="100"/>
      <c r="AV1842" s="100"/>
      <c r="AW1842" s="100"/>
      <c r="AX1842" s="100"/>
      <c r="AY1842" s="100"/>
      <c r="AZ1842" s="100"/>
      <c r="BA1842" s="100"/>
      <c r="BB1842" s="100"/>
      <c r="BC1842" s="100"/>
    </row>
    <row r="1843" spans="17:55" x14ac:dyDescent="0.35">
      <c r="Q1843" s="100"/>
      <c r="R1843" s="100"/>
      <c r="S1843" s="100"/>
      <c r="T1843" s="100"/>
      <c r="U1843" s="100"/>
      <c r="V1843" s="100"/>
      <c r="W1843" s="100"/>
      <c r="X1843" s="100"/>
      <c r="Y1843" s="100"/>
      <c r="Z1843" s="100"/>
      <c r="AA1843" s="100"/>
      <c r="AB1843" s="100"/>
      <c r="AC1843" s="100"/>
      <c r="AD1843" s="100"/>
      <c r="AE1843" s="100"/>
      <c r="AF1843" s="101"/>
      <c r="AG1843" s="101"/>
      <c r="AH1843" s="101"/>
      <c r="AI1843" s="101"/>
      <c r="AJ1843" s="101"/>
      <c r="AK1843" s="101"/>
      <c r="AL1843" s="101"/>
      <c r="AM1843" s="101"/>
      <c r="AN1843" s="101"/>
      <c r="AO1843" s="101"/>
      <c r="AP1843" s="101"/>
      <c r="AQ1843" s="101"/>
      <c r="AR1843" s="100"/>
      <c r="AS1843" s="100"/>
      <c r="AT1843" s="100"/>
      <c r="AU1843" s="100"/>
      <c r="AV1843" s="100"/>
      <c r="AW1843" s="100"/>
      <c r="AX1843" s="100"/>
      <c r="AY1843" s="100"/>
      <c r="AZ1843" s="100"/>
      <c r="BA1843" s="100"/>
      <c r="BB1843" s="100"/>
      <c r="BC1843" s="100"/>
    </row>
    <row r="1844" spans="17:55" x14ac:dyDescent="0.35">
      <c r="Q1844" s="100"/>
      <c r="R1844" s="100"/>
      <c r="S1844" s="100"/>
      <c r="T1844" s="100"/>
      <c r="U1844" s="100"/>
      <c r="V1844" s="100"/>
      <c r="W1844" s="100"/>
      <c r="X1844" s="100"/>
      <c r="Y1844" s="100"/>
      <c r="Z1844" s="100"/>
      <c r="AA1844" s="100"/>
      <c r="AB1844" s="100"/>
      <c r="AC1844" s="100"/>
      <c r="AD1844" s="100"/>
      <c r="AE1844" s="100"/>
      <c r="AF1844" s="101"/>
      <c r="AG1844" s="101"/>
      <c r="AH1844" s="101"/>
      <c r="AI1844" s="101"/>
      <c r="AJ1844" s="101"/>
      <c r="AK1844" s="101"/>
      <c r="AL1844" s="101"/>
      <c r="AM1844" s="101"/>
      <c r="AN1844" s="101"/>
      <c r="AO1844" s="101"/>
      <c r="AP1844" s="101"/>
      <c r="AQ1844" s="101"/>
      <c r="AR1844" s="100"/>
      <c r="AS1844" s="100"/>
      <c r="AT1844" s="100"/>
      <c r="AU1844" s="100"/>
      <c r="AV1844" s="100"/>
      <c r="AW1844" s="100"/>
      <c r="AX1844" s="100"/>
      <c r="AY1844" s="100"/>
      <c r="AZ1844" s="100"/>
      <c r="BA1844" s="100"/>
      <c r="BB1844" s="100"/>
      <c r="BC1844" s="100"/>
    </row>
    <row r="1845" spans="17:55" x14ac:dyDescent="0.35">
      <c r="Q1845" s="100"/>
      <c r="R1845" s="100"/>
      <c r="S1845" s="100"/>
      <c r="T1845" s="100"/>
      <c r="U1845" s="100"/>
      <c r="V1845" s="100"/>
      <c r="W1845" s="100"/>
      <c r="X1845" s="100"/>
      <c r="Y1845" s="100"/>
      <c r="Z1845" s="100"/>
      <c r="AA1845" s="100"/>
      <c r="AB1845" s="100"/>
      <c r="AC1845" s="100"/>
      <c r="AD1845" s="100"/>
      <c r="AE1845" s="100"/>
      <c r="AF1845" s="101"/>
      <c r="AG1845" s="101"/>
      <c r="AH1845" s="101"/>
      <c r="AI1845" s="101"/>
      <c r="AJ1845" s="101"/>
      <c r="AK1845" s="101"/>
      <c r="AL1845" s="101"/>
      <c r="AM1845" s="101"/>
      <c r="AN1845" s="101"/>
      <c r="AO1845" s="101"/>
      <c r="AP1845" s="101"/>
      <c r="AQ1845" s="101"/>
      <c r="AR1845" s="100"/>
      <c r="AS1845" s="100"/>
      <c r="AT1845" s="100"/>
      <c r="AU1845" s="100"/>
      <c r="AV1845" s="100"/>
      <c r="AW1845" s="100"/>
      <c r="AX1845" s="100"/>
      <c r="AY1845" s="100"/>
      <c r="AZ1845" s="100"/>
      <c r="BA1845" s="100"/>
      <c r="BB1845" s="100"/>
      <c r="BC1845" s="100"/>
    </row>
    <row r="1846" spans="17:55" x14ac:dyDescent="0.35">
      <c r="Q1846" s="100"/>
      <c r="R1846" s="100"/>
      <c r="S1846" s="100"/>
      <c r="T1846" s="100"/>
      <c r="U1846" s="100"/>
      <c r="V1846" s="100"/>
      <c r="W1846" s="100"/>
      <c r="X1846" s="100"/>
      <c r="Y1846" s="100"/>
      <c r="Z1846" s="100"/>
      <c r="AA1846" s="100"/>
      <c r="AB1846" s="100"/>
      <c r="AC1846" s="100"/>
      <c r="AD1846" s="100"/>
      <c r="AE1846" s="100"/>
      <c r="AF1846" s="101"/>
      <c r="AG1846" s="101"/>
      <c r="AH1846" s="101"/>
      <c r="AI1846" s="101"/>
      <c r="AJ1846" s="101"/>
      <c r="AK1846" s="101"/>
      <c r="AL1846" s="101"/>
      <c r="AM1846" s="101"/>
      <c r="AN1846" s="101"/>
      <c r="AO1846" s="101"/>
      <c r="AP1846" s="101"/>
      <c r="AQ1846" s="101"/>
      <c r="AR1846" s="100"/>
      <c r="AS1846" s="100"/>
      <c r="AT1846" s="100"/>
      <c r="AU1846" s="100"/>
      <c r="AV1846" s="100"/>
      <c r="AW1846" s="100"/>
      <c r="AX1846" s="100"/>
      <c r="AY1846" s="100"/>
      <c r="AZ1846" s="100"/>
      <c r="BA1846" s="100"/>
      <c r="BB1846" s="100"/>
      <c r="BC1846" s="100"/>
    </row>
    <row r="1847" spans="17:55" x14ac:dyDescent="0.35">
      <c r="Q1847" s="100"/>
      <c r="R1847" s="100"/>
      <c r="S1847" s="100"/>
      <c r="T1847" s="100"/>
      <c r="U1847" s="100"/>
      <c r="V1847" s="100"/>
      <c r="W1847" s="100"/>
      <c r="X1847" s="100"/>
      <c r="Y1847" s="100"/>
      <c r="Z1847" s="100"/>
      <c r="AA1847" s="100"/>
      <c r="AB1847" s="100"/>
      <c r="AC1847" s="100"/>
      <c r="AD1847" s="100"/>
      <c r="AE1847" s="100"/>
      <c r="AF1847" s="101"/>
      <c r="AG1847" s="101"/>
      <c r="AH1847" s="101"/>
      <c r="AI1847" s="101"/>
      <c r="AJ1847" s="101"/>
      <c r="AK1847" s="101"/>
      <c r="AL1847" s="101"/>
      <c r="AM1847" s="101"/>
      <c r="AN1847" s="101"/>
      <c r="AO1847" s="101"/>
      <c r="AP1847" s="101"/>
      <c r="AQ1847" s="101"/>
      <c r="AR1847" s="100"/>
      <c r="AS1847" s="100"/>
      <c r="AT1847" s="100"/>
      <c r="AU1847" s="100"/>
      <c r="AV1847" s="100"/>
      <c r="AW1847" s="100"/>
      <c r="AX1847" s="100"/>
      <c r="AY1847" s="100"/>
      <c r="AZ1847" s="100"/>
      <c r="BA1847" s="100"/>
      <c r="BB1847" s="100"/>
      <c r="BC1847" s="100"/>
    </row>
    <row r="1848" spans="17:55" x14ac:dyDescent="0.35">
      <c r="Q1848" s="100"/>
      <c r="R1848" s="100"/>
      <c r="S1848" s="100"/>
      <c r="T1848" s="100"/>
      <c r="U1848" s="100"/>
      <c r="V1848" s="100"/>
      <c r="W1848" s="100"/>
      <c r="X1848" s="100"/>
      <c r="Y1848" s="100"/>
      <c r="Z1848" s="100"/>
      <c r="AA1848" s="100"/>
      <c r="AB1848" s="100"/>
      <c r="AC1848" s="100"/>
      <c r="AD1848" s="100"/>
      <c r="AE1848" s="100"/>
      <c r="AF1848" s="101"/>
      <c r="AG1848" s="101"/>
      <c r="AH1848" s="101"/>
      <c r="AI1848" s="101"/>
      <c r="AJ1848" s="101"/>
      <c r="AK1848" s="101"/>
      <c r="AL1848" s="101"/>
      <c r="AM1848" s="101"/>
      <c r="AN1848" s="101"/>
      <c r="AO1848" s="101"/>
      <c r="AP1848" s="101"/>
      <c r="AQ1848" s="101"/>
      <c r="AR1848" s="100"/>
      <c r="AS1848" s="100"/>
      <c r="AT1848" s="100"/>
      <c r="AU1848" s="100"/>
      <c r="AV1848" s="100"/>
      <c r="AW1848" s="100"/>
      <c r="AX1848" s="100"/>
      <c r="AY1848" s="100"/>
      <c r="AZ1848" s="100"/>
      <c r="BA1848" s="100"/>
      <c r="BB1848" s="100"/>
      <c r="BC1848" s="100"/>
    </row>
    <row r="1849" spans="17:55" x14ac:dyDescent="0.35">
      <c r="Q1849" s="100"/>
      <c r="R1849" s="100"/>
      <c r="S1849" s="100"/>
      <c r="T1849" s="100"/>
      <c r="U1849" s="100"/>
      <c r="V1849" s="100"/>
      <c r="W1849" s="100"/>
      <c r="X1849" s="100"/>
      <c r="Y1849" s="100"/>
      <c r="Z1849" s="100"/>
      <c r="AA1849" s="100"/>
      <c r="AB1849" s="100"/>
      <c r="AC1849" s="100"/>
      <c r="AD1849" s="100"/>
      <c r="AE1849" s="100"/>
      <c r="AF1849" s="101"/>
      <c r="AG1849" s="101"/>
      <c r="AH1849" s="101"/>
      <c r="AI1849" s="101"/>
      <c r="AJ1849" s="101"/>
      <c r="AK1849" s="101"/>
      <c r="AL1849" s="101"/>
      <c r="AM1849" s="101"/>
      <c r="AN1849" s="101"/>
      <c r="AO1849" s="101"/>
      <c r="AP1849" s="101"/>
      <c r="AQ1849" s="101"/>
      <c r="AR1849" s="100"/>
      <c r="AS1849" s="100"/>
      <c r="AT1849" s="100"/>
      <c r="AU1849" s="100"/>
      <c r="AV1849" s="100"/>
      <c r="AW1849" s="100"/>
      <c r="AX1849" s="100"/>
      <c r="AY1849" s="100"/>
      <c r="AZ1849" s="100"/>
      <c r="BA1849" s="100"/>
      <c r="BB1849" s="100"/>
      <c r="BC1849" s="100"/>
    </row>
    <row r="1850" spans="17:55" x14ac:dyDescent="0.35">
      <c r="Q1850" s="100"/>
      <c r="R1850" s="100"/>
      <c r="S1850" s="100"/>
      <c r="T1850" s="100"/>
      <c r="U1850" s="100"/>
      <c r="V1850" s="100"/>
      <c r="W1850" s="100"/>
      <c r="X1850" s="100"/>
      <c r="Y1850" s="100"/>
      <c r="Z1850" s="100"/>
      <c r="AA1850" s="100"/>
      <c r="AB1850" s="100"/>
      <c r="AC1850" s="100"/>
      <c r="AD1850" s="100"/>
      <c r="AE1850" s="100"/>
      <c r="AF1850" s="101"/>
      <c r="AG1850" s="101"/>
      <c r="AH1850" s="101"/>
      <c r="AI1850" s="101"/>
      <c r="AJ1850" s="101"/>
      <c r="AK1850" s="101"/>
      <c r="AL1850" s="101"/>
      <c r="AM1850" s="101"/>
      <c r="AN1850" s="101"/>
      <c r="AO1850" s="101"/>
      <c r="AP1850" s="101"/>
      <c r="AQ1850" s="101"/>
      <c r="AR1850" s="100"/>
      <c r="AS1850" s="100"/>
      <c r="AT1850" s="100"/>
      <c r="AU1850" s="100"/>
      <c r="AV1850" s="100"/>
      <c r="AW1850" s="100"/>
      <c r="AX1850" s="100"/>
      <c r="AY1850" s="100"/>
      <c r="AZ1850" s="100"/>
      <c r="BA1850" s="100"/>
      <c r="BB1850" s="100"/>
      <c r="BC1850" s="100"/>
    </row>
    <row r="1851" spans="17:55" x14ac:dyDescent="0.35">
      <c r="Q1851" s="100"/>
      <c r="R1851" s="100"/>
      <c r="S1851" s="100"/>
      <c r="T1851" s="100"/>
      <c r="U1851" s="100"/>
      <c r="V1851" s="100"/>
      <c r="W1851" s="100"/>
      <c r="X1851" s="100"/>
      <c r="Y1851" s="100"/>
      <c r="Z1851" s="100"/>
      <c r="AA1851" s="100"/>
      <c r="AB1851" s="100"/>
      <c r="AC1851" s="100"/>
      <c r="AD1851" s="100"/>
      <c r="AE1851" s="100"/>
      <c r="AF1851" s="101"/>
      <c r="AG1851" s="101"/>
      <c r="AH1851" s="101"/>
      <c r="AI1851" s="101"/>
      <c r="AJ1851" s="101"/>
      <c r="AK1851" s="101"/>
      <c r="AL1851" s="101"/>
      <c r="AM1851" s="101"/>
      <c r="AN1851" s="101"/>
      <c r="AO1851" s="101"/>
      <c r="AP1851" s="101"/>
      <c r="AQ1851" s="101"/>
      <c r="AR1851" s="100"/>
      <c r="AS1851" s="100"/>
      <c r="AT1851" s="100"/>
      <c r="AU1851" s="100"/>
      <c r="AV1851" s="100"/>
      <c r="AW1851" s="100"/>
      <c r="AX1851" s="100"/>
      <c r="AY1851" s="100"/>
      <c r="AZ1851" s="100"/>
      <c r="BA1851" s="100"/>
      <c r="BB1851" s="100"/>
      <c r="BC1851" s="100"/>
    </row>
    <row r="1852" spans="17:55" x14ac:dyDescent="0.35">
      <c r="Q1852" s="100"/>
      <c r="R1852" s="100"/>
      <c r="S1852" s="100"/>
      <c r="T1852" s="100"/>
      <c r="U1852" s="100"/>
      <c r="V1852" s="100"/>
      <c r="W1852" s="100"/>
      <c r="X1852" s="100"/>
      <c r="Y1852" s="100"/>
      <c r="Z1852" s="100"/>
      <c r="AA1852" s="100"/>
      <c r="AB1852" s="100"/>
      <c r="AC1852" s="100"/>
      <c r="AD1852" s="100"/>
      <c r="AE1852" s="100"/>
      <c r="AF1852" s="101"/>
      <c r="AG1852" s="101"/>
      <c r="AH1852" s="101"/>
      <c r="AI1852" s="101"/>
      <c r="AJ1852" s="101"/>
      <c r="AK1852" s="101"/>
      <c r="AL1852" s="101"/>
      <c r="AM1852" s="101"/>
      <c r="AN1852" s="101"/>
      <c r="AO1852" s="101"/>
      <c r="AP1852" s="101"/>
      <c r="AQ1852" s="101"/>
      <c r="AR1852" s="100"/>
      <c r="AS1852" s="100"/>
      <c r="AT1852" s="100"/>
      <c r="AU1852" s="100"/>
      <c r="AV1852" s="100"/>
      <c r="AW1852" s="100"/>
      <c r="AX1852" s="100"/>
      <c r="AY1852" s="100"/>
      <c r="AZ1852" s="100"/>
      <c r="BA1852" s="100"/>
      <c r="BB1852" s="100"/>
      <c r="BC1852" s="100"/>
    </row>
    <row r="1853" spans="17:55" x14ac:dyDescent="0.35">
      <c r="Q1853" s="100"/>
      <c r="R1853" s="100"/>
      <c r="S1853" s="100"/>
      <c r="T1853" s="100"/>
      <c r="U1853" s="100"/>
      <c r="V1853" s="100"/>
      <c r="W1853" s="100"/>
      <c r="X1853" s="100"/>
      <c r="Y1853" s="100"/>
      <c r="Z1853" s="100"/>
      <c r="AA1853" s="100"/>
      <c r="AB1853" s="100"/>
      <c r="AC1853" s="100"/>
      <c r="AD1853" s="100"/>
      <c r="AE1853" s="100"/>
      <c r="AF1853" s="101"/>
      <c r="AG1853" s="101"/>
      <c r="AH1853" s="101"/>
      <c r="AI1853" s="101"/>
      <c r="AJ1853" s="101"/>
      <c r="AK1853" s="101"/>
      <c r="AL1853" s="101"/>
      <c r="AM1853" s="101"/>
      <c r="AN1853" s="101"/>
      <c r="AO1853" s="101"/>
      <c r="AP1853" s="101"/>
      <c r="AQ1853" s="101"/>
      <c r="AR1853" s="100"/>
      <c r="AS1853" s="100"/>
      <c r="AT1853" s="100"/>
      <c r="AU1853" s="100"/>
      <c r="AV1853" s="100"/>
      <c r="AW1853" s="100"/>
      <c r="AX1853" s="100"/>
      <c r="AY1853" s="100"/>
      <c r="AZ1853" s="100"/>
      <c r="BA1853" s="100"/>
      <c r="BB1853" s="100"/>
      <c r="BC1853" s="100"/>
    </row>
    <row r="1854" spans="17:55" x14ac:dyDescent="0.35">
      <c r="Q1854" s="100"/>
      <c r="R1854" s="100"/>
      <c r="S1854" s="100"/>
      <c r="T1854" s="100"/>
      <c r="U1854" s="100"/>
      <c r="V1854" s="100"/>
      <c r="W1854" s="100"/>
      <c r="X1854" s="100"/>
      <c r="Y1854" s="100"/>
      <c r="Z1854" s="100"/>
      <c r="AA1854" s="100"/>
      <c r="AB1854" s="100"/>
      <c r="AC1854" s="100"/>
      <c r="AD1854" s="100"/>
      <c r="AE1854" s="100"/>
      <c r="AF1854" s="101"/>
      <c r="AG1854" s="101"/>
      <c r="AH1854" s="101"/>
      <c r="AI1854" s="101"/>
      <c r="AJ1854" s="101"/>
      <c r="AK1854" s="101"/>
      <c r="AL1854" s="101"/>
      <c r="AM1854" s="101"/>
      <c r="AN1854" s="101"/>
      <c r="AO1854" s="101"/>
      <c r="AP1854" s="101"/>
      <c r="AQ1854" s="101"/>
      <c r="AR1854" s="100"/>
      <c r="AS1854" s="100"/>
      <c r="AT1854" s="100"/>
      <c r="AU1854" s="100"/>
      <c r="AV1854" s="100"/>
      <c r="AW1854" s="100"/>
      <c r="AX1854" s="100"/>
      <c r="AY1854" s="100"/>
      <c r="AZ1854" s="100"/>
      <c r="BA1854" s="100"/>
      <c r="BB1854" s="100"/>
      <c r="BC1854" s="100"/>
    </row>
    <row r="1855" spans="17:55" x14ac:dyDescent="0.35">
      <c r="Q1855" s="100"/>
      <c r="R1855" s="100"/>
      <c r="S1855" s="100"/>
      <c r="T1855" s="100"/>
      <c r="U1855" s="100"/>
      <c r="V1855" s="100"/>
      <c r="W1855" s="100"/>
      <c r="X1855" s="100"/>
      <c r="Y1855" s="100"/>
      <c r="Z1855" s="100"/>
      <c r="AA1855" s="100"/>
      <c r="AB1855" s="100"/>
      <c r="AC1855" s="100"/>
      <c r="AD1855" s="100"/>
      <c r="AE1855" s="100"/>
      <c r="AF1855" s="101"/>
      <c r="AG1855" s="101"/>
      <c r="AH1855" s="101"/>
      <c r="AI1855" s="101"/>
      <c r="AJ1855" s="101"/>
      <c r="AK1855" s="101"/>
      <c r="AL1855" s="101"/>
      <c r="AM1855" s="101"/>
      <c r="AN1855" s="101"/>
      <c r="AO1855" s="101"/>
      <c r="AP1855" s="101"/>
      <c r="AQ1855" s="101"/>
      <c r="AR1855" s="100"/>
      <c r="AS1855" s="100"/>
      <c r="AT1855" s="100"/>
      <c r="AU1855" s="100"/>
      <c r="AV1855" s="100"/>
      <c r="AW1855" s="100"/>
      <c r="AX1855" s="100"/>
      <c r="AY1855" s="100"/>
      <c r="AZ1855" s="100"/>
      <c r="BA1855" s="100"/>
      <c r="BB1855" s="100"/>
      <c r="BC1855" s="100"/>
    </row>
    <row r="1856" spans="17:55" x14ac:dyDescent="0.35">
      <c r="Q1856" s="100"/>
      <c r="R1856" s="100"/>
      <c r="S1856" s="100"/>
      <c r="T1856" s="100"/>
      <c r="U1856" s="100"/>
      <c r="V1856" s="100"/>
      <c r="W1856" s="100"/>
      <c r="X1856" s="100"/>
      <c r="Y1856" s="100"/>
      <c r="Z1856" s="100"/>
      <c r="AA1856" s="100"/>
      <c r="AB1856" s="100"/>
      <c r="AC1856" s="100"/>
      <c r="AD1856" s="100"/>
      <c r="AE1856" s="100"/>
      <c r="AF1856" s="101"/>
      <c r="AG1856" s="101"/>
      <c r="AH1856" s="101"/>
      <c r="AI1856" s="101"/>
      <c r="AJ1856" s="101"/>
      <c r="AK1856" s="101"/>
      <c r="AL1856" s="101"/>
      <c r="AM1856" s="101"/>
      <c r="AN1856" s="101"/>
      <c r="AO1856" s="101"/>
      <c r="AP1856" s="101"/>
      <c r="AQ1856" s="101"/>
      <c r="AR1856" s="100"/>
      <c r="AS1856" s="100"/>
      <c r="AT1856" s="100"/>
      <c r="AU1856" s="100"/>
      <c r="AV1856" s="100"/>
      <c r="AW1856" s="100"/>
      <c r="AX1856" s="100"/>
      <c r="AY1856" s="100"/>
      <c r="AZ1856" s="100"/>
      <c r="BA1856" s="100"/>
      <c r="BB1856" s="100"/>
      <c r="BC1856" s="100"/>
    </row>
    <row r="1857" spans="17:55" x14ac:dyDescent="0.35">
      <c r="Q1857" s="100"/>
      <c r="R1857" s="100"/>
      <c r="S1857" s="100"/>
      <c r="T1857" s="100"/>
      <c r="U1857" s="100"/>
      <c r="V1857" s="100"/>
      <c r="W1857" s="100"/>
      <c r="X1857" s="100"/>
      <c r="Y1857" s="100"/>
      <c r="Z1857" s="100"/>
      <c r="AA1857" s="100"/>
      <c r="AB1857" s="100"/>
      <c r="AC1857" s="100"/>
      <c r="AD1857" s="100"/>
      <c r="AE1857" s="100"/>
      <c r="AF1857" s="101"/>
      <c r="AG1857" s="101"/>
      <c r="AH1857" s="101"/>
      <c r="AI1857" s="101"/>
      <c r="AJ1857" s="101"/>
      <c r="AK1857" s="101"/>
      <c r="AL1857" s="101"/>
      <c r="AM1857" s="101"/>
      <c r="AN1857" s="101"/>
      <c r="AO1857" s="101"/>
      <c r="AP1857" s="101"/>
      <c r="AQ1857" s="101"/>
      <c r="AR1857" s="100"/>
      <c r="AS1857" s="100"/>
      <c r="AT1857" s="100"/>
      <c r="AU1857" s="100"/>
      <c r="AV1857" s="100"/>
      <c r="AW1857" s="100"/>
      <c r="AX1857" s="100"/>
      <c r="AY1857" s="100"/>
      <c r="AZ1857" s="100"/>
      <c r="BA1857" s="100"/>
      <c r="BB1857" s="100"/>
      <c r="BC1857" s="100"/>
    </row>
    <row r="1858" spans="17:55" x14ac:dyDescent="0.35">
      <c r="Q1858" s="100"/>
      <c r="R1858" s="100"/>
      <c r="S1858" s="100"/>
      <c r="T1858" s="100"/>
      <c r="U1858" s="100"/>
      <c r="V1858" s="100"/>
      <c r="W1858" s="100"/>
      <c r="X1858" s="100"/>
      <c r="Y1858" s="100"/>
      <c r="Z1858" s="100"/>
      <c r="AA1858" s="100"/>
      <c r="AB1858" s="100"/>
      <c r="AC1858" s="100"/>
      <c r="AD1858" s="100"/>
      <c r="AE1858" s="100"/>
      <c r="AF1858" s="101"/>
      <c r="AG1858" s="101"/>
      <c r="AH1858" s="101"/>
      <c r="AI1858" s="101"/>
      <c r="AJ1858" s="101"/>
      <c r="AK1858" s="101"/>
      <c r="AL1858" s="101"/>
      <c r="AM1858" s="101"/>
      <c r="AN1858" s="101"/>
      <c r="AO1858" s="101"/>
      <c r="AP1858" s="101"/>
      <c r="AQ1858" s="101"/>
      <c r="AR1858" s="100"/>
      <c r="AS1858" s="100"/>
      <c r="AT1858" s="100"/>
      <c r="AU1858" s="100"/>
      <c r="AV1858" s="100"/>
      <c r="AW1858" s="100"/>
      <c r="AX1858" s="100"/>
      <c r="AY1858" s="100"/>
      <c r="AZ1858" s="100"/>
      <c r="BA1858" s="100"/>
      <c r="BB1858" s="100"/>
      <c r="BC1858" s="100"/>
    </row>
    <row r="1859" spans="17:55" x14ac:dyDescent="0.35">
      <c r="Q1859" s="100"/>
      <c r="R1859" s="100"/>
      <c r="S1859" s="100"/>
      <c r="T1859" s="100"/>
      <c r="U1859" s="100"/>
      <c r="V1859" s="100"/>
      <c r="W1859" s="100"/>
      <c r="X1859" s="100"/>
      <c r="Y1859" s="100"/>
      <c r="Z1859" s="100"/>
      <c r="AA1859" s="100"/>
      <c r="AB1859" s="100"/>
      <c r="AC1859" s="100"/>
      <c r="AD1859" s="100"/>
      <c r="AE1859" s="100"/>
      <c r="AF1859" s="101"/>
      <c r="AG1859" s="101"/>
      <c r="AH1859" s="101"/>
      <c r="AI1859" s="101"/>
      <c r="AJ1859" s="101"/>
      <c r="AK1859" s="101"/>
      <c r="AL1859" s="101"/>
      <c r="AM1859" s="101"/>
      <c r="AN1859" s="101"/>
      <c r="AO1859" s="101"/>
      <c r="AP1859" s="101"/>
      <c r="AQ1859" s="101"/>
      <c r="AR1859" s="100"/>
      <c r="AS1859" s="100"/>
      <c r="AT1859" s="100"/>
      <c r="AU1859" s="100"/>
      <c r="AV1859" s="100"/>
      <c r="AW1859" s="100"/>
      <c r="AX1859" s="100"/>
      <c r="AY1859" s="100"/>
      <c r="AZ1859" s="100"/>
      <c r="BA1859" s="100"/>
      <c r="BB1859" s="100"/>
      <c r="BC1859" s="100"/>
    </row>
    <row r="1860" spans="17:55" x14ac:dyDescent="0.35">
      <c r="Q1860" s="100"/>
      <c r="R1860" s="100"/>
      <c r="S1860" s="100"/>
      <c r="T1860" s="100"/>
      <c r="U1860" s="100"/>
      <c r="V1860" s="100"/>
      <c r="W1860" s="100"/>
      <c r="X1860" s="100"/>
      <c r="Y1860" s="100"/>
      <c r="Z1860" s="100"/>
      <c r="AA1860" s="100"/>
      <c r="AB1860" s="100"/>
      <c r="AC1860" s="100"/>
      <c r="AD1860" s="100"/>
      <c r="AE1860" s="100"/>
      <c r="AF1860" s="101"/>
      <c r="AG1860" s="101"/>
      <c r="AH1860" s="101"/>
      <c r="AI1860" s="101"/>
      <c r="AJ1860" s="101"/>
      <c r="AK1860" s="101"/>
      <c r="AL1860" s="101"/>
      <c r="AM1860" s="101"/>
      <c r="AN1860" s="101"/>
      <c r="AO1860" s="101"/>
      <c r="AP1860" s="101"/>
      <c r="AQ1860" s="101"/>
      <c r="AR1860" s="100"/>
      <c r="AS1860" s="100"/>
      <c r="AT1860" s="100"/>
      <c r="AU1860" s="100"/>
      <c r="AV1860" s="100"/>
      <c r="AW1860" s="100"/>
      <c r="AX1860" s="100"/>
      <c r="AY1860" s="100"/>
      <c r="AZ1860" s="100"/>
      <c r="BA1860" s="100"/>
      <c r="BB1860" s="100"/>
      <c r="BC1860" s="100"/>
    </row>
    <row r="1861" spans="17:55" x14ac:dyDescent="0.35">
      <c r="Q1861" s="100"/>
      <c r="R1861" s="100"/>
      <c r="S1861" s="100"/>
      <c r="T1861" s="100"/>
      <c r="U1861" s="100"/>
      <c r="V1861" s="100"/>
      <c r="W1861" s="100"/>
      <c r="X1861" s="100"/>
      <c r="Y1861" s="100"/>
      <c r="Z1861" s="100"/>
      <c r="AA1861" s="100"/>
      <c r="AB1861" s="100"/>
      <c r="AC1861" s="100"/>
      <c r="AD1861" s="100"/>
      <c r="AE1861" s="100"/>
      <c r="AF1861" s="101"/>
      <c r="AG1861" s="101"/>
      <c r="AH1861" s="101"/>
      <c r="AI1861" s="101"/>
      <c r="AJ1861" s="101"/>
      <c r="AK1861" s="101"/>
      <c r="AL1861" s="101"/>
      <c r="AM1861" s="101"/>
      <c r="AN1861" s="101"/>
      <c r="AO1861" s="101"/>
      <c r="AP1861" s="101"/>
      <c r="AQ1861" s="101"/>
      <c r="AR1861" s="100"/>
      <c r="AS1861" s="100"/>
      <c r="AT1861" s="100"/>
      <c r="AU1861" s="100"/>
      <c r="AV1861" s="100"/>
      <c r="AW1861" s="100"/>
      <c r="AX1861" s="100"/>
      <c r="AY1861" s="100"/>
      <c r="AZ1861" s="100"/>
      <c r="BA1861" s="100"/>
      <c r="BB1861" s="100"/>
      <c r="BC1861" s="100"/>
    </row>
    <row r="1862" spans="17:55" x14ac:dyDescent="0.35">
      <c r="Q1862" s="100"/>
      <c r="R1862" s="100"/>
      <c r="S1862" s="100"/>
      <c r="T1862" s="100"/>
      <c r="U1862" s="100"/>
      <c r="V1862" s="100"/>
      <c r="W1862" s="100"/>
      <c r="X1862" s="100"/>
      <c r="Y1862" s="100"/>
      <c r="Z1862" s="100"/>
      <c r="AA1862" s="100"/>
      <c r="AB1862" s="100"/>
      <c r="AC1862" s="100"/>
      <c r="AD1862" s="100"/>
      <c r="AE1862" s="100"/>
      <c r="AF1862" s="101"/>
      <c r="AG1862" s="101"/>
      <c r="AH1862" s="101"/>
      <c r="AI1862" s="101"/>
      <c r="AJ1862" s="101"/>
      <c r="AK1862" s="101"/>
      <c r="AL1862" s="101"/>
      <c r="AM1862" s="101"/>
      <c r="AN1862" s="101"/>
      <c r="AO1862" s="101"/>
      <c r="AP1862" s="101"/>
      <c r="AQ1862" s="101"/>
      <c r="AR1862" s="100"/>
      <c r="AS1862" s="100"/>
      <c r="AT1862" s="100"/>
      <c r="AU1862" s="100"/>
      <c r="AV1862" s="100"/>
      <c r="AW1862" s="100"/>
      <c r="AX1862" s="100"/>
      <c r="AY1862" s="100"/>
      <c r="AZ1862" s="100"/>
      <c r="BA1862" s="100"/>
      <c r="BB1862" s="100"/>
      <c r="BC1862" s="100"/>
    </row>
    <row r="1863" spans="17:55" x14ac:dyDescent="0.35">
      <c r="Q1863" s="100"/>
      <c r="R1863" s="100"/>
      <c r="S1863" s="100"/>
      <c r="T1863" s="100"/>
      <c r="U1863" s="100"/>
      <c r="V1863" s="100"/>
      <c r="W1863" s="100"/>
      <c r="X1863" s="100"/>
      <c r="Y1863" s="100"/>
      <c r="Z1863" s="100"/>
      <c r="AA1863" s="100"/>
      <c r="AB1863" s="100"/>
      <c r="AC1863" s="100"/>
      <c r="AD1863" s="100"/>
      <c r="AE1863" s="100"/>
      <c r="AF1863" s="101"/>
      <c r="AG1863" s="101"/>
      <c r="AH1863" s="101"/>
      <c r="AI1863" s="101"/>
      <c r="AJ1863" s="101"/>
      <c r="AK1863" s="101"/>
      <c r="AL1863" s="101"/>
      <c r="AM1863" s="101"/>
      <c r="AN1863" s="101"/>
      <c r="AO1863" s="101"/>
      <c r="AP1863" s="101"/>
      <c r="AQ1863" s="101"/>
      <c r="AR1863" s="100"/>
      <c r="AS1863" s="100"/>
      <c r="AT1863" s="100"/>
      <c r="AU1863" s="100"/>
      <c r="AV1863" s="100"/>
      <c r="AW1863" s="100"/>
      <c r="AX1863" s="100"/>
      <c r="AY1863" s="100"/>
      <c r="AZ1863" s="100"/>
      <c r="BA1863" s="100"/>
      <c r="BB1863" s="100"/>
      <c r="BC1863" s="100"/>
    </row>
    <row r="1864" spans="17:55" x14ac:dyDescent="0.35">
      <c r="Q1864" s="100"/>
      <c r="R1864" s="100"/>
      <c r="S1864" s="100"/>
      <c r="T1864" s="100"/>
      <c r="U1864" s="100"/>
      <c r="V1864" s="100"/>
      <c r="W1864" s="100"/>
      <c r="X1864" s="100"/>
      <c r="Y1864" s="100"/>
      <c r="Z1864" s="100"/>
      <c r="AA1864" s="100"/>
      <c r="AB1864" s="100"/>
      <c r="AC1864" s="100"/>
      <c r="AD1864" s="100"/>
      <c r="AE1864" s="100"/>
      <c r="AF1864" s="101"/>
      <c r="AG1864" s="101"/>
      <c r="AH1864" s="101"/>
      <c r="AI1864" s="101"/>
      <c r="AJ1864" s="101"/>
      <c r="AK1864" s="101"/>
      <c r="AL1864" s="101"/>
      <c r="AM1864" s="101"/>
      <c r="AN1864" s="101"/>
      <c r="AO1864" s="101"/>
      <c r="AP1864" s="101"/>
      <c r="AQ1864" s="101"/>
      <c r="AR1864" s="100"/>
      <c r="AS1864" s="100"/>
      <c r="AT1864" s="100"/>
      <c r="AU1864" s="100"/>
      <c r="AV1864" s="100"/>
      <c r="AW1864" s="100"/>
      <c r="AX1864" s="100"/>
      <c r="AY1864" s="100"/>
      <c r="AZ1864" s="100"/>
      <c r="BA1864" s="100"/>
      <c r="BB1864" s="100"/>
      <c r="BC1864" s="100"/>
    </row>
    <row r="1865" spans="17:55" x14ac:dyDescent="0.35">
      <c r="Q1865" s="100"/>
      <c r="R1865" s="100"/>
      <c r="S1865" s="100"/>
      <c r="T1865" s="100"/>
      <c r="U1865" s="100"/>
      <c r="V1865" s="100"/>
      <c r="W1865" s="100"/>
      <c r="X1865" s="100"/>
      <c r="Y1865" s="100"/>
      <c r="Z1865" s="100"/>
      <c r="AA1865" s="100"/>
      <c r="AB1865" s="100"/>
      <c r="AC1865" s="100"/>
      <c r="AD1865" s="100"/>
      <c r="AE1865" s="100"/>
      <c r="AF1865" s="101"/>
      <c r="AG1865" s="101"/>
      <c r="AH1865" s="101"/>
      <c r="AI1865" s="101"/>
      <c r="AJ1865" s="101"/>
      <c r="AK1865" s="101"/>
      <c r="AL1865" s="101"/>
      <c r="AM1865" s="101"/>
      <c r="AN1865" s="101"/>
      <c r="AO1865" s="101"/>
      <c r="AP1865" s="101"/>
      <c r="AQ1865" s="101"/>
      <c r="AR1865" s="100"/>
      <c r="AS1865" s="100"/>
      <c r="AT1865" s="100"/>
      <c r="AU1865" s="100"/>
      <c r="AV1865" s="100"/>
      <c r="AW1865" s="100"/>
      <c r="AX1865" s="100"/>
      <c r="AY1865" s="100"/>
      <c r="AZ1865" s="100"/>
      <c r="BA1865" s="100"/>
      <c r="BB1865" s="100"/>
      <c r="BC1865" s="100"/>
    </row>
    <row r="1866" spans="17:55" x14ac:dyDescent="0.35">
      <c r="Q1866" s="100"/>
      <c r="R1866" s="100"/>
      <c r="S1866" s="100"/>
      <c r="T1866" s="100"/>
      <c r="U1866" s="100"/>
      <c r="V1866" s="100"/>
      <c r="W1866" s="100"/>
      <c r="X1866" s="100"/>
      <c r="Y1866" s="100"/>
      <c r="Z1866" s="100"/>
      <c r="AA1866" s="100"/>
      <c r="AB1866" s="100"/>
      <c r="AC1866" s="100"/>
      <c r="AD1866" s="100"/>
      <c r="AE1866" s="100"/>
      <c r="AF1866" s="101"/>
      <c r="AG1866" s="101"/>
      <c r="AH1866" s="101"/>
      <c r="AI1866" s="101"/>
      <c r="AJ1866" s="101"/>
      <c r="AK1866" s="101"/>
      <c r="AL1866" s="101"/>
      <c r="AM1866" s="101"/>
      <c r="AN1866" s="101"/>
      <c r="AO1866" s="101"/>
      <c r="AP1866" s="101"/>
      <c r="AQ1866" s="101"/>
      <c r="AR1866" s="100"/>
      <c r="AS1866" s="100"/>
      <c r="AT1866" s="100"/>
      <c r="AU1866" s="100"/>
      <c r="AV1866" s="100"/>
      <c r="AW1866" s="100"/>
      <c r="AX1866" s="100"/>
      <c r="AY1866" s="100"/>
      <c r="AZ1866" s="100"/>
      <c r="BA1866" s="100"/>
      <c r="BB1866" s="100"/>
      <c r="BC1866" s="100"/>
    </row>
    <row r="1867" spans="17:55" x14ac:dyDescent="0.35">
      <c r="Q1867" s="100"/>
      <c r="R1867" s="100"/>
      <c r="S1867" s="100"/>
      <c r="T1867" s="100"/>
      <c r="U1867" s="100"/>
      <c r="V1867" s="100"/>
      <c r="W1867" s="100"/>
      <c r="X1867" s="100"/>
      <c r="Y1867" s="100"/>
      <c r="Z1867" s="100"/>
      <c r="AA1867" s="100"/>
      <c r="AB1867" s="100"/>
      <c r="AC1867" s="100"/>
      <c r="AD1867" s="100"/>
      <c r="AE1867" s="100"/>
      <c r="AF1867" s="101"/>
      <c r="AG1867" s="101"/>
      <c r="AH1867" s="101"/>
      <c r="AI1867" s="101"/>
      <c r="AJ1867" s="101"/>
      <c r="AK1867" s="101"/>
      <c r="AL1867" s="101"/>
      <c r="AM1867" s="101"/>
      <c r="AN1867" s="101"/>
      <c r="AO1867" s="101"/>
      <c r="AP1867" s="101"/>
      <c r="AQ1867" s="101"/>
      <c r="AR1867" s="100"/>
      <c r="AS1867" s="100"/>
      <c r="AT1867" s="100"/>
      <c r="AU1867" s="100"/>
      <c r="AV1867" s="100"/>
      <c r="AW1867" s="100"/>
      <c r="AX1867" s="100"/>
      <c r="AY1867" s="100"/>
      <c r="AZ1867" s="100"/>
      <c r="BA1867" s="100"/>
      <c r="BB1867" s="100"/>
      <c r="BC1867" s="100"/>
    </row>
    <row r="1868" spans="17:55" x14ac:dyDescent="0.35">
      <c r="Q1868" s="100"/>
      <c r="R1868" s="100"/>
      <c r="S1868" s="100"/>
      <c r="T1868" s="100"/>
      <c r="U1868" s="100"/>
      <c r="V1868" s="100"/>
      <c r="W1868" s="100"/>
      <c r="X1868" s="100"/>
      <c r="Y1868" s="100"/>
      <c r="Z1868" s="100"/>
      <c r="AA1868" s="100"/>
      <c r="AB1868" s="100"/>
      <c r="AC1868" s="100"/>
      <c r="AD1868" s="100"/>
      <c r="AE1868" s="100"/>
      <c r="AF1868" s="101"/>
      <c r="AG1868" s="101"/>
      <c r="AH1868" s="101"/>
      <c r="AI1868" s="101"/>
      <c r="AJ1868" s="101"/>
      <c r="AK1868" s="101"/>
      <c r="AL1868" s="101"/>
      <c r="AM1868" s="101"/>
      <c r="AN1868" s="101"/>
      <c r="AO1868" s="101"/>
      <c r="AP1868" s="101"/>
      <c r="AQ1868" s="101"/>
      <c r="AR1868" s="100"/>
      <c r="AS1868" s="100"/>
      <c r="AT1868" s="100"/>
      <c r="AU1868" s="100"/>
      <c r="AV1868" s="100"/>
      <c r="AW1868" s="100"/>
      <c r="AX1868" s="100"/>
      <c r="AY1868" s="100"/>
      <c r="AZ1868" s="100"/>
      <c r="BA1868" s="100"/>
      <c r="BB1868" s="100"/>
      <c r="BC1868" s="100"/>
    </row>
    <row r="1869" spans="17:55" x14ac:dyDescent="0.35">
      <c r="Q1869" s="100"/>
      <c r="R1869" s="100"/>
      <c r="S1869" s="100"/>
      <c r="T1869" s="100"/>
      <c r="U1869" s="100"/>
      <c r="V1869" s="100"/>
      <c r="W1869" s="100"/>
      <c r="X1869" s="100"/>
      <c r="Y1869" s="100"/>
      <c r="Z1869" s="100"/>
      <c r="AA1869" s="100"/>
      <c r="AB1869" s="100"/>
      <c r="AC1869" s="100"/>
      <c r="AD1869" s="100"/>
      <c r="AE1869" s="100"/>
      <c r="AF1869" s="101"/>
      <c r="AG1869" s="101"/>
      <c r="AH1869" s="101"/>
      <c r="AI1869" s="101"/>
      <c r="AJ1869" s="101"/>
      <c r="AK1869" s="101"/>
      <c r="AL1869" s="101"/>
      <c r="AM1869" s="101"/>
      <c r="AN1869" s="101"/>
      <c r="AO1869" s="101"/>
      <c r="AP1869" s="101"/>
      <c r="AQ1869" s="101"/>
      <c r="AR1869" s="100"/>
      <c r="AS1869" s="100"/>
      <c r="AT1869" s="100"/>
      <c r="AU1869" s="100"/>
      <c r="AV1869" s="100"/>
      <c r="AW1869" s="100"/>
      <c r="AX1869" s="100"/>
      <c r="AY1869" s="100"/>
      <c r="AZ1869" s="100"/>
      <c r="BA1869" s="100"/>
      <c r="BB1869" s="100"/>
      <c r="BC1869" s="100"/>
    </row>
    <row r="1870" spans="17:55" x14ac:dyDescent="0.35">
      <c r="Q1870" s="100"/>
      <c r="R1870" s="100"/>
      <c r="S1870" s="100"/>
      <c r="T1870" s="100"/>
      <c r="U1870" s="100"/>
      <c r="V1870" s="100"/>
      <c r="W1870" s="100"/>
      <c r="X1870" s="100"/>
      <c r="Y1870" s="100"/>
      <c r="Z1870" s="100"/>
      <c r="AA1870" s="100"/>
      <c r="AB1870" s="100"/>
      <c r="AC1870" s="100"/>
      <c r="AD1870" s="100"/>
      <c r="AE1870" s="100"/>
      <c r="AF1870" s="101"/>
      <c r="AG1870" s="101"/>
      <c r="AH1870" s="101"/>
      <c r="AI1870" s="101"/>
      <c r="AJ1870" s="101"/>
      <c r="AK1870" s="101"/>
      <c r="AL1870" s="101"/>
      <c r="AM1870" s="101"/>
      <c r="AN1870" s="101"/>
      <c r="AO1870" s="101"/>
      <c r="AP1870" s="101"/>
      <c r="AQ1870" s="101"/>
      <c r="AR1870" s="100"/>
      <c r="AS1870" s="100"/>
      <c r="AT1870" s="100"/>
      <c r="AU1870" s="100"/>
      <c r="AV1870" s="100"/>
      <c r="AW1870" s="100"/>
      <c r="AX1870" s="100"/>
      <c r="AY1870" s="100"/>
      <c r="AZ1870" s="100"/>
      <c r="BA1870" s="100"/>
      <c r="BB1870" s="100"/>
      <c r="BC1870" s="100"/>
    </row>
    <row r="1871" spans="17:55" x14ac:dyDescent="0.35">
      <c r="Q1871" s="100"/>
      <c r="R1871" s="100"/>
      <c r="S1871" s="100"/>
      <c r="T1871" s="100"/>
      <c r="U1871" s="100"/>
      <c r="V1871" s="100"/>
      <c r="W1871" s="100"/>
      <c r="X1871" s="100"/>
      <c r="Y1871" s="100"/>
      <c r="Z1871" s="100"/>
      <c r="AA1871" s="100"/>
      <c r="AB1871" s="100"/>
      <c r="AC1871" s="100"/>
      <c r="AD1871" s="100"/>
      <c r="AE1871" s="100"/>
      <c r="AF1871" s="101"/>
      <c r="AG1871" s="101"/>
      <c r="AH1871" s="101"/>
      <c r="AI1871" s="101"/>
      <c r="AJ1871" s="101"/>
      <c r="AK1871" s="101"/>
      <c r="AL1871" s="101"/>
      <c r="AM1871" s="101"/>
      <c r="AN1871" s="101"/>
      <c r="AO1871" s="101"/>
      <c r="AP1871" s="101"/>
      <c r="AQ1871" s="101"/>
      <c r="AR1871" s="100"/>
      <c r="AS1871" s="100"/>
      <c r="AT1871" s="100"/>
      <c r="AU1871" s="100"/>
      <c r="AV1871" s="100"/>
      <c r="AW1871" s="100"/>
      <c r="AX1871" s="100"/>
      <c r="AY1871" s="100"/>
      <c r="AZ1871" s="100"/>
      <c r="BA1871" s="100"/>
      <c r="BB1871" s="100"/>
      <c r="BC1871" s="100"/>
    </row>
    <row r="1872" spans="17:55" x14ac:dyDescent="0.35">
      <c r="Q1872" s="100"/>
      <c r="R1872" s="100"/>
      <c r="S1872" s="100"/>
      <c r="T1872" s="100"/>
      <c r="U1872" s="100"/>
      <c r="V1872" s="100"/>
      <c r="W1872" s="100"/>
      <c r="X1872" s="100"/>
      <c r="Y1872" s="100"/>
      <c r="Z1872" s="100"/>
      <c r="AA1872" s="100"/>
      <c r="AB1872" s="100"/>
      <c r="AC1872" s="100"/>
      <c r="AD1872" s="100"/>
      <c r="AE1872" s="100"/>
      <c r="AF1872" s="101"/>
      <c r="AG1872" s="101"/>
      <c r="AH1872" s="101"/>
      <c r="AI1872" s="101"/>
      <c r="AJ1872" s="101"/>
      <c r="AK1872" s="101"/>
      <c r="AL1872" s="101"/>
      <c r="AM1872" s="101"/>
      <c r="AN1872" s="101"/>
      <c r="AO1872" s="101"/>
      <c r="AP1872" s="101"/>
      <c r="AQ1872" s="101"/>
      <c r="AR1872" s="100"/>
      <c r="AS1872" s="100"/>
      <c r="AT1872" s="100"/>
      <c r="AU1872" s="100"/>
      <c r="AV1872" s="100"/>
      <c r="AW1872" s="100"/>
      <c r="AX1872" s="100"/>
      <c r="AY1872" s="100"/>
      <c r="AZ1872" s="100"/>
      <c r="BA1872" s="100"/>
      <c r="BB1872" s="100"/>
      <c r="BC1872" s="100"/>
    </row>
    <row r="1873" spans="17:55" x14ac:dyDescent="0.35">
      <c r="Q1873" s="100"/>
      <c r="R1873" s="100"/>
      <c r="S1873" s="100"/>
      <c r="T1873" s="100"/>
      <c r="U1873" s="100"/>
      <c r="V1873" s="100"/>
      <c r="W1873" s="100"/>
      <c r="X1873" s="100"/>
      <c r="Y1873" s="100"/>
      <c r="Z1873" s="100"/>
      <c r="AA1873" s="100"/>
      <c r="AB1873" s="100"/>
      <c r="AC1873" s="100"/>
      <c r="AD1873" s="100"/>
      <c r="AE1873" s="100"/>
      <c r="AF1873" s="101"/>
      <c r="AG1873" s="101"/>
      <c r="AH1873" s="101"/>
      <c r="AI1873" s="101"/>
      <c r="AJ1873" s="101"/>
      <c r="AK1873" s="101"/>
      <c r="AL1873" s="101"/>
      <c r="AM1873" s="101"/>
      <c r="AN1873" s="101"/>
      <c r="AO1873" s="101"/>
      <c r="AP1873" s="101"/>
      <c r="AQ1873" s="101"/>
      <c r="AR1873" s="100"/>
      <c r="AS1873" s="100"/>
      <c r="AT1873" s="100"/>
      <c r="AU1873" s="100"/>
      <c r="AV1873" s="100"/>
      <c r="AW1873" s="100"/>
      <c r="AX1873" s="100"/>
      <c r="AY1873" s="100"/>
      <c r="AZ1873" s="100"/>
      <c r="BA1873" s="100"/>
      <c r="BB1873" s="100"/>
      <c r="BC1873" s="100"/>
    </row>
    <row r="1874" spans="17:55" x14ac:dyDescent="0.35">
      <c r="Q1874" s="100"/>
      <c r="R1874" s="100"/>
      <c r="S1874" s="100"/>
      <c r="T1874" s="100"/>
      <c r="U1874" s="100"/>
      <c r="V1874" s="100"/>
      <c r="W1874" s="100"/>
      <c r="X1874" s="100"/>
      <c r="Y1874" s="100"/>
      <c r="Z1874" s="100"/>
      <c r="AA1874" s="100"/>
      <c r="AB1874" s="100"/>
      <c r="AC1874" s="100"/>
      <c r="AD1874" s="100"/>
      <c r="AE1874" s="100"/>
      <c r="AF1874" s="101"/>
      <c r="AG1874" s="101"/>
      <c r="AH1874" s="101"/>
      <c r="AI1874" s="101"/>
      <c r="AJ1874" s="101"/>
      <c r="AK1874" s="101"/>
      <c r="AL1874" s="101"/>
      <c r="AM1874" s="101"/>
      <c r="AN1874" s="101"/>
      <c r="AO1874" s="101"/>
      <c r="AP1874" s="101"/>
      <c r="AQ1874" s="101"/>
      <c r="AR1874" s="100"/>
      <c r="AS1874" s="100"/>
      <c r="AT1874" s="100"/>
      <c r="AU1874" s="100"/>
      <c r="AV1874" s="100"/>
      <c r="AW1874" s="100"/>
      <c r="AX1874" s="100"/>
      <c r="AY1874" s="100"/>
      <c r="AZ1874" s="100"/>
      <c r="BA1874" s="100"/>
      <c r="BB1874" s="100"/>
      <c r="BC1874" s="100"/>
    </row>
    <row r="1875" spans="17:55" x14ac:dyDescent="0.35">
      <c r="Q1875" s="100"/>
      <c r="R1875" s="100"/>
      <c r="S1875" s="100"/>
      <c r="T1875" s="100"/>
      <c r="U1875" s="100"/>
      <c r="V1875" s="100"/>
      <c r="W1875" s="100"/>
      <c r="X1875" s="100"/>
      <c r="Y1875" s="100"/>
      <c r="Z1875" s="100"/>
      <c r="AA1875" s="100"/>
      <c r="AB1875" s="100"/>
      <c r="AC1875" s="100"/>
      <c r="AD1875" s="100"/>
      <c r="AE1875" s="100"/>
      <c r="AF1875" s="101"/>
      <c r="AG1875" s="101"/>
      <c r="AH1875" s="101"/>
      <c r="AI1875" s="101"/>
      <c r="AJ1875" s="101"/>
      <c r="AK1875" s="101"/>
      <c r="AL1875" s="101"/>
      <c r="AM1875" s="101"/>
      <c r="AN1875" s="101"/>
      <c r="AO1875" s="101"/>
      <c r="AP1875" s="101"/>
      <c r="AQ1875" s="101"/>
      <c r="AR1875" s="100"/>
      <c r="AS1875" s="100"/>
      <c r="AT1875" s="100"/>
      <c r="AU1875" s="100"/>
      <c r="AV1875" s="100"/>
      <c r="AW1875" s="100"/>
      <c r="AX1875" s="100"/>
      <c r="AY1875" s="100"/>
      <c r="AZ1875" s="100"/>
      <c r="BA1875" s="100"/>
      <c r="BB1875" s="100"/>
      <c r="BC1875" s="100"/>
    </row>
    <row r="1876" spans="17:55" x14ac:dyDescent="0.35">
      <c r="Q1876" s="100"/>
      <c r="R1876" s="100"/>
      <c r="S1876" s="100"/>
      <c r="T1876" s="100"/>
      <c r="U1876" s="100"/>
      <c r="V1876" s="100"/>
      <c r="W1876" s="100"/>
      <c r="X1876" s="100"/>
      <c r="Y1876" s="100"/>
      <c r="Z1876" s="100"/>
      <c r="AA1876" s="100"/>
      <c r="AB1876" s="100"/>
      <c r="AC1876" s="100"/>
      <c r="AD1876" s="100"/>
      <c r="AE1876" s="100"/>
      <c r="AF1876" s="101"/>
      <c r="AG1876" s="101"/>
      <c r="AH1876" s="101"/>
      <c r="AI1876" s="101"/>
      <c r="AJ1876" s="101"/>
      <c r="AK1876" s="101"/>
      <c r="AL1876" s="101"/>
      <c r="AM1876" s="101"/>
      <c r="AN1876" s="101"/>
      <c r="AO1876" s="101"/>
      <c r="AP1876" s="101"/>
      <c r="AQ1876" s="101"/>
      <c r="AR1876" s="100"/>
      <c r="AS1876" s="100"/>
      <c r="AT1876" s="100"/>
      <c r="AU1876" s="100"/>
      <c r="AV1876" s="100"/>
      <c r="AW1876" s="100"/>
      <c r="AX1876" s="100"/>
      <c r="AY1876" s="100"/>
      <c r="AZ1876" s="100"/>
      <c r="BA1876" s="100"/>
      <c r="BB1876" s="100"/>
      <c r="BC1876" s="100"/>
    </row>
    <row r="1877" spans="17:55" x14ac:dyDescent="0.35">
      <c r="Q1877" s="100"/>
      <c r="R1877" s="100"/>
      <c r="S1877" s="100"/>
      <c r="T1877" s="100"/>
      <c r="U1877" s="100"/>
      <c r="V1877" s="100"/>
      <c r="W1877" s="100"/>
      <c r="X1877" s="100"/>
      <c r="Y1877" s="100"/>
      <c r="Z1877" s="100"/>
      <c r="AA1877" s="100"/>
      <c r="AB1877" s="100"/>
      <c r="AC1877" s="100"/>
      <c r="AD1877" s="100"/>
      <c r="AE1877" s="100"/>
      <c r="AF1877" s="101"/>
      <c r="AG1877" s="101"/>
      <c r="AH1877" s="101"/>
      <c r="AI1877" s="101"/>
      <c r="AJ1877" s="101"/>
      <c r="AK1877" s="101"/>
      <c r="AL1877" s="101"/>
      <c r="AM1877" s="101"/>
      <c r="AN1877" s="101"/>
      <c r="AO1877" s="101"/>
      <c r="AP1877" s="101"/>
      <c r="AQ1877" s="101"/>
      <c r="AR1877" s="100"/>
      <c r="AS1877" s="100"/>
      <c r="AT1877" s="100"/>
      <c r="AU1877" s="100"/>
      <c r="AV1877" s="100"/>
      <c r="AW1877" s="100"/>
      <c r="AX1877" s="100"/>
      <c r="AY1877" s="100"/>
      <c r="AZ1877" s="100"/>
      <c r="BA1877" s="100"/>
      <c r="BB1877" s="100"/>
      <c r="BC1877" s="100"/>
    </row>
    <row r="1878" spans="17:55" x14ac:dyDescent="0.35">
      <c r="Q1878" s="100"/>
      <c r="R1878" s="100"/>
      <c r="S1878" s="100"/>
      <c r="T1878" s="100"/>
      <c r="U1878" s="100"/>
      <c r="V1878" s="100"/>
      <c r="W1878" s="100"/>
      <c r="X1878" s="100"/>
      <c r="Y1878" s="100"/>
      <c r="Z1878" s="100"/>
      <c r="AA1878" s="100"/>
      <c r="AB1878" s="100"/>
      <c r="AC1878" s="100"/>
      <c r="AD1878" s="100"/>
      <c r="AE1878" s="100"/>
      <c r="AF1878" s="101"/>
      <c r="AG1878" s="101"/>
      <c r="AH1878" s="101"/>
      <c r="AI1878" s="101"/>
      <c r="AJ1878" s="101"/>
      <c r="AK1878" s="101"/>
      <c r="AL1878" s="101"/>
      <c r="AM1878" s="101"/>
      <c r="AN1878" s="101"/>
      <c r="AO1878" s="101"/>
      <c r="AP1878" s="101"/>
      <c r="AQ1878" s="101"/>
      <c r="AR1878" s="100"/>
      <c r="AS1878" s="100"/>
      <c r="AT1878" s="100"/>
      <c r="AU1878" s="100"/>
      <c r="AV1878" s="100"/>
      <c r="AW1878" s="100"/>
      <c r="AX1878" s="100"/>
      <c r="AY1878" s="100"/>
      <c r="AZ1878" s="100"/>
      <c r="BA1878" s="100"/>
      <c r="BB1878" s="100"/>
      <c r="BC1878" s="100"/>
    </row>
    <row r="1879" spans="17:55" x14ac:dyDescent="0.35">
      <c r="Q1879" s="100"/>
      <c r="R1879" s="100"/>
      <c r="S1879" s="100"/>
      <c r="T1879" s="100"/>
      <c r="U1879" s="100"/>
      <c r="V1879" s="100"/>
      <c r="W1879" s="100"/>
      <c r="X1879" s="100"/>
      <c r="Y1879" s="100"/>
      <c r="Z1879" s="100"/>
      <c r="AA1879" s="100"/>
      <c r="AB1879" s="100"/>
      <c r="AC1879" s="100"/>
      <c r="AD1879" s="100"/>
      <c r="AE1879" s="100"/>
      <c r="AF1879" s="101"/>
      <c r="AG1879" s="101"/>
      <c r="AH1879" s="101"/>
      <c r="AI1879" s="101"/>
      <c r="AJ1879" s="101"/>
      <c r="AK1879" s="101"/>
      <c r="AL1879" s="101"/>
      <c r="AM1879" s="101"/>
      <c r="AN1879" s="101"/>
      <c r="AO1879" s="101"/>
      <c r="AP1879" s="101"/>
      <c r="AQ1879" s="101"/>
      <c r="AR1879" s="100"/>
      <c r="AS1879" s="100"/>
      <c r="AT1879" s="100"/>
      <c r="AU1879" s="100"/>
      <c r="AV1879" s="100"/>
      <c r="AW1879" s="100"/>
      <c r="AX1879" s="100"/>
      <c r="AY1879" s="100"/>
      <c r="AZ1879" s="100"/>
      <c r="BA1879" s="100"/>
      <c r="BB1879" s="100"/>
      <c r="BC1879" s="100"/>
    </row>
    <row r="1880" spans="17:55" x14ac:dyDescent="0.35">
      <c r="Q1880" s="100"/>
      <c r="R1880" s="100"/>
      <c r="S1880" s="100"/>
      <c r="T1880" s="100"/>
      <c r="U1880" s="100"/>
      <c r="V1880" s="100"/>
      <c r="W1880" s="100"/>
      <c r="X1880" s="100"/>
      <c r="Y1880" s="100"/>
      <c r="Z1880" s="100"/>
      <c r="AA1880" s="100"/>
      <c r="AB1880" s="100"/>
      <c r="AC1880" s="100"/>
      <c r="AD1880" s="100"/>
      <c r="AE1880" s="100"/>
      <c r="AF1880" s="101"/>
      <c r="AG1880" s="101"/>
      <c r="AH1880" s="101"/>
      <c r="AI1880" s="101"/>
      <c r="AJ1880" s="101"/>
      <c r="AK1880" s="101"/>
      <c r="AL1880" s="101"/>
      <c r="AM1880" s="101"/>
      <c r="AN1880" s="101"/>
      <c r="AO1880" s="101"/>
      <c r="AP1880" s="101"/>
      <c r="AQ1880" s="101"/>
      <c r="AR1880" s="100"/>
      <c r="AS1880" s="100"/>
      <c r="AT1880" s="100"/>
      <c r="AU1880" s="100"/>
      <c r="AV1880" s="100"/>
      <c r="AW1880" s="100"/>
      <c r="AX1880" s="100"/>
      <c r="AY1880" s="100"/>
      <c r="AZ1880" s="100"/>
      <c r="BA1880" s="100"/>
      <c r="BB1880" s="100"/>
      <c r="BC1880" s="100"/>
    </row>
    <row r="1881" spans="17:55" x14ac:dyDescent="0.35">
      <c r="Q1881" s="100"/>
      <c r="R1881" s="100"/>
      <c r="S1881" s="100"/>
      <c r="T1881" s="100"/>
      <c r="U1881" s="100"/>
      <c r="V1881" s="100"/>
      <c r="W1881" s="100"/>
      <c r="X1881" s="100"/>
      <c r="Y1881" s="100"/>
      <c r="Z1881" s="100"/>
      <c r="AA1881" s="100"/>
      <c r="AB1881" s="100"/>
      <c r="AC1881" s="100"/>
      <c r="AD1881" s="100"/>
      <c r="AE1881" s="100"/>
      <c r="AF1881" s="101"/>
      <c r="AG1881" s="101"/>
      <c r="AH1881" s="101"/>
      <c r="AI1881" s="101"/>
      <c r="AJ1881" s="101"/>
      <c r="AK1881" s="101"/>
      <c r="AL1881" s="101"/>
      <c r="AM1881" s="101"/>
      <c r="AN1881" s="101"/>
      <c r="AO1881" s="101"/>
      <c r="AP1881" s="101"/>
      <c r="AQ1881" s="101"/>
      <c r="AR1881" s="100"/>
      <c r="AS1881" s="100"/>
      <c r="AT1881" s="100"/>
      <c r="AU1881" s="100"/>
      <c r="AV1881" s="100"/>
      <c r="AW1881" s="100"/>
      <c r="AX1881" s="100"/>
      <c r="AY1881" s="100"/>
      <c r="AZ1881" s="100"/>
      <c r="BA1881" s="100"/>
      <c r="BB1881" s="100"/>
      <c r="BC1881" s="100"/>
    </row>
    <row r="1882" spans="17:55" x14ac:dyDescent="0.35">
      <c r="Q1882" s="100"/>
      <c r="R1882" s="100"/>
      <c r="S1882" s="100"/>
      <c r="T1882" s="100"/>
      <c r="U1882" s="100"/>
      <c r="V1882" s="100"/>
      <c r="W1882" s="100"/>
      <c r="X1882" s="100"/>
      <c r="Y1882" s="100"/>
      <c r="Z1882" s="100"/>
      <c r="AA1882" s="100"/>
      <c r="AB1882" s="100"/>
      <c r="AC1882" s="100"/>
      <c r="AD1882" s="100"/>
      <c r="AE1882" s="100"/>
      <c r="AF1882" s="101"/>
      <c r="AG1882" s="101"/>
      <c r="AH1882" s="101"/>
      <c r="AI1882" s="101"/>
      <c r="AJ1882" s="101"/>
      <c r="AK1882" s="101"/>
      <c r="AL1882" s="101"/>
      <c r="AM1882" s="101"/>
      <c r="AN1882" s="101"/>
      <c r="AO1882" s="101"/>
      <c r="AP1882" s="101"/>
      <c r="AQ1882" s="101"/>
      <c r="AR1882" s="100"/>
      <c r="AS1882" s="100"/>
      <c r="AT1882" s="100"/>
      <c r="AU1882" s="100"/>
      <c r="AV1882" s="100"/>
      <c r="AW1882" s="100"/>
      <c r="AX1882" s="100"/>
      <c r="AY1882" s="100"/>
      <c r="AZ1882" s="100"/>
      <c r="BA1882" s="100"/>
      <c r="BB1882" s="100"/>
      <c r="BC1882" s="100"/>
    </row>
    <row r="1883" spans="17:55" x14ac:dyDescent="0.35">
      <c r="Q1883" s="100"/>
      <c r="R1883" s="100"/>
      <c r="S1883" s="100"/>
      <c r="T1883" s="100"/>
      <c r="U1883" s="100"/>
      <c r="V1883" s="100"/>
      <c r="W1883" s="100"/>
      <c r="X1883" s="100"/>
      <c r="Y1883" s="100"/>
      <c r="Z1883" s="100"/>
      <c r="AA1883" s="100"/>
      <c r="AB1883" s="100"/>
      <c r="AC1883" s="100"/>
      <c r="AD1883" s="100"/>
      <c r="AE1883" s="100"/>
      <c r="AF1883" s="101"/>
      <c r="AG1883" s="101"/>
      <c r="AH1883" s="101"/>
      <c r="AI1883" s="101"/>
      <c r="AJ1883" s="101"/>
      <c r="AK1883" s="101"/>
      <c r="AL1883" s="101"/>
      <c r="AM1883" s="101"/>
      <c r="AN1883" s="101"/>
      <c r="AO1883" s="101"/>
      <c r="AP1883" s="101"/>
      <c r="AQ1883" s="101"/>
      <c r="AR1883" s="100"/>
      <c r="AS1883" s="100"/>
      <c r="AT1883" s="100"/>
      <c r="AU1883" s="100"/>
      <c r="AV1883" s="100"/>
      <c r="AW1883" s="100"/>
      <c r="AX1883" s="100"/>
      <c r="AY1883" s="100"/>
      <c r="AZ1883" s="100"/>
      <c r="BA1883" s="100"/>
      <c r="BB1883" s="100"/>
      <c r="BC1883" s="100"/>
    </row>
    <row r="1884" spans="17:55" x14ac:dyDescent="0.35">
      <c r="Q1884" s="100"/>
      <c r="R1884" s="100"/>
      <c r="S1884" s="100"/>
      <c r="T1884" s="100"/>
      <c r="U1884" s="100"/>
      <c r="V1884" s="100"/>
      <c r="W1884" s="100"/>
      <c r="X1884" s="100"/>
      <c r="Y1884" s="100"/>
      <c r="Z1884" s="100"/>
      <c r="AA1884" s="100"/>
      <c r="AB1884" s="100"/>
      <c r="AC1884" s="100"/>
      <c r="AD1884" s="100"/>
      <c r="AE1884" s="100"/>
      <c r="AF1884" s="101"/>
      <c r="AG1884" s="101"/>
      <c r="AH1884" s="101"/>
      <c r="AI1884" s="101"/>
      <c r="AJ1884" s="101"/>
      <c r="AK1884" s="101"/>
      <c r="AL1884" s="101"/>
      <c r="AM1884" s="101"/>
      <c r="AN1884" s="101"/>
      <c r="AO1884" s="101"/>
      <c r="AP1884" s="101"/>
      <c r="AQ1884" s="101"/>
      <c r="AR1884" s="100"/>
      <c r="AS1884" s="100"/>
      <c r="AT1884" s="100"/>
      <c r="AU1884" s="100"/>
      <c r="AV1884" s="100"/>
      <c r="AW1884" s="100"/>
      <c r="AX1884" s="100"/>
      <c r="AY1884" s="100"/>
      <c r="AZ1884" s="100"/>
      <c r="BA1884" s="100"/>
      <c r="BB1884" s="100"/>
      <c r="BC1884" s="100"/>
    </row>
    <row r="1885" spans="17:55" x14ac:dyDescent="0.35">
      <c r="Q1885" s="100"/>
      <c r="R1885" s="100"/>
      <c r="S1885" s="100"/>
      <c r="T1885" s="100"/>
      <c r="U1885" s="100"/>
      <c r="V1885" s="100"/>
      <c r="W1885" s="100"/>
      <c r="X1885" s="100"/>
      <c r="Y1885" s="100"/>
      <c r="Z1885" s="100"/>
      <c r="AA1885" s="100"/>
      <c r="AB1885" s="100"/>
      <c r="AC1885" s="100"/>
      <c r="AD1885" s="100"/>
      <c r="AE1885" s="100"/>
      <c r="AF1885" s="101"/>
      <c r="AG1885" s="101"/>
      <c r="AH1885" s="101"/>
      <c r="AI1885" s="101"/>
      <c r="AJ1885" s="101"/>
      <c r="AK1885" s="101"/>
      <c r="AL1885" s="101"/>
      <c r="AM1885" s="101"/>
      <c r="AN1885" s="101"/>
      <c r="AO1885" s="101"/>
      <c r="AP1885" s="101"/>
      <c r="AQ1885" s="101"/>
      <c r="AR1885" s="100"/>
      <c r="AS1885" s="100"/>
      <c r="AT1885" s="100"/>
      <c r="AU1885" s="100"/>
      <c r="AV1885" s="100"/>
      <c r="AW1885" s="100"/>
      <c r="AX1885" s="100"/>
      <c r="AY1885" s="100"/>
      <c r="AZ1885" s="100"/>
      <c r="BA1885" s="100"/>
      <c r="BB1885" s="100"/>
      <c r="BC1885" s="100"/>
    </row>
    <row r="1886" spans="17:55" x14ac:dyDescent="0.35">
      <c r="Q1886" s="100"/>
      <c r="R1886" s="100"/>
      <c r="S1886" s="100"/>
      <c r="T1886" s="100"/>
      <c r="U1886" s="100"/>
      <c r="V1886" s="100"/>
      <c r="W1886" s="100"/>
      <c r="X1886" s="100"/>
      <c r="Y1886" s="100"/>
      <c r="Z1886" s="100"/>
      <c r="AA1886" s="100"/>
      <c r="AB1886" s="100"/>
      <c r="AC1886" s="100"/>
      <c r="AD1886" s="100"/>
      <c r="AE1886" s="100"/>
      <c r="AF1886" s="101"/>
      <c r="AG1886" s="101"/>
      <c r="AH1886" s="101"/>
      <c r="AI1886" s="101"/>
      <c r="AJ1886" s="101"/>
      <c r="AK1886" s="101"/>
      <c r="AL1886" s="101"/>
      <c r="AM1886" s="101"/>
      <c r="AN1886" s="101"/>
      <c r="AO1886" s="101"/>
      <c r="AP1886" s="101"/>
      <c r="AQ1886" s="101"/>
      <c r="AR1886" s="100"/>
      <c r="AS1886" s="100"/>
      <c r="AT1886" s="100"/>
      <c r="AU1886" s="100"/>
      <c r="AV1886" s="100"/>
      <c r="AW1886" s="100"/>
      <c r="AX1886" s="100"/>
      <c r="AY1886" s="100"/>
      <c r="AZ1886" s="100"/>
      <c r="BA1886" s="100"/>
      <c r="BB1886" s="100"/>
      <c r="BC1886" s="100"/>
    </row>
    <row r="1887" spans="17:55" x14ac:dyDescent="0.35">
      <c r="Q1887" s="100"/>
      <c r="R1887" s="100"/>
      <c r="S1887" s="100"/>
      <c r="T1887" s="100"/>
      <c r="U1887" s="100"/>
      <c r="V1887" s="100"/>
      <c r="W1887" s="100"/>
      <c r="X1887" s="100"/>
      <c r="Y1887" s="100"/>
      <c r="Z1887" s="100"/>
      <c r="AA1887" s="100"/>
      <c r="AB1887" s="100"/>
      <c r="AC1887" s="100"/>
      <c r="AD1887" s="100"/>
      <c r="AE1887" s="100"/>
      <c r="AF1887" s="101"/>
      <c r="AG1887" s="101"/>
      <c r="AH1887" s="101"/>
      <c r="AI1887" s="101"/>
      <c r="AJ1887" s="101"/>
      <c r="AK1887" s="101"/>
      <c r="AL1887" s="101"/>
      <c r="AM1887" s="101"/>
      <c r="AN1887" s="101"/>
      <c r="AO1887" s="101"/>
      <c r="AP1887" s="101"/>
      <c r="AQ1887" s="101"/>
      <c r="AR1887" s="100"/>
      <c r="AS1887" s="100"/>
      <c r="AT1887" s="100"/>
      <c r="AU1887" s="100"/>
      <c r="AV1887" s="100"/>
      <c r="AW1887" s="100"/>
      <c r="AX1887" s="100"/>
      <c r="AY1887" s="100"/>
      <c r="AZ1887" s="100"/>
      <c r="BA1887" s="100"/>
      <c r="BB1887" s="100"/>
      <c r="BC1887" s="100"/>
    </row>
    <row r="1888" spans="17:55" x14ac:dyDescent="0.35">
      <c r="Q1888" s="100"/>
      <c r="R1888" s="100"/>
      <c r="S1888" s="100"/>
      <c r="T1888" s="100"/>
      <c r="U1888" s="100"/>
      <c r="V1888" s="100"/>
      <c r="W1888" s="100"/>
      <c r="X1888" s="100"/>
      <c r="Y1888" s="100"/>
      <c r="Z1888" s="100"/>
      <c r="AA1888" s="100"/>
      <c r="AB1888" s="100"/>
      <c r="AC1888" s="100"/>
      <c r="AD1888" s="100"/>
      <c r="AE1888" s="100"/>
      <c r="AF1888" s="101"/>
      <c r="AG1888" s="101"/>
      <c r="AH1888" s="101"/>
      <c r="AI1888" s="101"/>
      <c r="AJ1888" s="101"/>
      <c r="AK1888" s="101"/>
      <c r="AL1888" s="101"/>
      <c r="AM1888" s="101"/>
      <c r="AN1888" s="101"/>
      <c r="AO1888" s="101"/>
      <c r="AP1888" s="101"/>
      <c r="AQ1888" s="101"/>
      <c r="AR1888" s="100"/>
      <c r="AS1888" s="100"/>
      <c r="AT1888" s="100"/>
      <c r="AU1888" s="100"/>
      <c r="AV1888" s="100"/>
      <c r="AW1888" s="100"/>
      <c r="AX1888" s="100"/>
      <c r="AY1888" s="100"/>
      <c r="AZ1888" s="100"/>
      <c r="BA1888" s="100"/>
      <c r="BB1888" s="100"/>
      <c r="BC1888" s="100"/>
    </row>
    <row r="1889" spans="17:55" x14ac:dyDescent="0.35">
      <c r="Q1889" s="100"/>
      <c r="R1889" s="100"/>
      <c r="S1889" s="100"/>
      <c r="T1889" s="100"/>
      <c r="U1889" s="100"/>
      <c r="V1889" s="100"/>
      <c r="W1889" s="100"/>
      <c r="X1889" s="100"/>
      <c r="Y1889" s="100"/>
      <c r="Z1889" s="100"/>
      <c r="AA1889" s="100"/>
      <c r="AB1889" s="100"/>
      <c r="AC1889" s="100"/>
      <c r="AD1889" s="100"/>
      <c r="AE1889" s="100"/>
      <c r="AF1889" s="101"/>
      <c r="AG1889" s="101"/>
      <c r="AH1889" s="101"/>
      <c r="AI1889" s="101"/>
      <c r="AJ1889" s="101"/>
      <c r="AK1889" s="101"/>
      <c r="AL1889" s="101"/>
      <c r="AM1889" s="101"/>
      <c r="AN1889" s="101"/>
      <c r="AO1889" s="101"/>
      <c r="AP1889" s="101"/>
      <c r="AQ1889" s="101"/>
      <c r="AR1889" s="100"/>
      <c r="AS1889" s="100"/>
      <c r="AT1889" s="100"/>
      <c r="AU1889" s="100"/>
      <c r="AV1889" s="100"/>
      <c r="AW1889" s="100"/>
      <c r="AX1889" s="100"/>
      <c r="AY1889" s="100"/>
      <c r="AZ1889" s="100"/>
      <c r="BA1889" s="100"/>
      <c r="BB1889" s="100"/>
      <c r="BC1889" s="100"/>
    </row>
    <row r="1890" spans="17:55" x14ac:dyDescent="0.35">
      <c r="Q1890" s="100"/>
      <c r="R1890" s="100"/>
      <c r="S1890" s="100"/>
      <c r="T1890" s="100"/>
      <c r="U1890" s="100"/>
      <c r="V1890" s="100"/>
      <c r="W1890" s="100"/>
      <c r="X1890" s="100"/>
      <c r="Y1890" s="100"/>
      <c r="Z1890" s="100"/>
      <c r="AA1890" s="100"/>
      <c r="AB1890" s="100"/>
      <c r="AC1890" s="100"/>
      <c r="AD1890" s="100"/>
      <c r="AE1890" s="100"/>
      <c r="AF1890" s="101"/>
      <c r="AG1890" s="101"/>
      <c r="AH1890" s="101"/>
      <c r="AI1890" s="101"/>
      <c r="AJ1890" s="101"/>
      <c r="AK1890" s="101"/>
      <c r="AL1890" s="101"/>
      <c r="AM1890" s="101"/>
      <c r="AN1890" s="101"/>
      <c r="AO1890" s="101"/>
      <c r="AP1890" s="101"/>
      <c r="AQ1890" s="101"/>
      <c r="AR1890" s="100"/>
      <c r="AS1890" s="100"/>
      <c r="AT1890" s="100"/>
      <c r="AU1890" s="100"/>
      <c r="AV1890" s="100"/>
      <c r="AW1890" s="100"/>
      <c r="AX1890" s="100"/>
      <c r="AY1890" s="100"/>
      <c r="AZ1890" s="100"/>
      <c r="BA1890" s="100"/>
      <c r="BB1890" s="100"/>
      <c r="BC1890" s="100"/>
    </row>
    <row r="1891" spans="17:55" x14ac:dyDescent="0.35">
      <c r="Q1891" s="100"/>
      <c r="R1891" s="100"/>
      <c r="S1891" s="100"/>
      <c r="T1891" s="100"/>
      <c r="U1891" s="100"/>
      <c r="V1891" s="100"/>
      <c r="W1891" s="100"/>
      <c r="X1891" s="100"/>
      <c r="Y1891" s="100"/>
      <c r="Z1891" s="100"/>
      <c r="AA1891" s="100"/>
      <c r="AB1891" s="100"/>
      <c r="AC1891" s="100"/>
      <c r="AD1891" s="100"/>
      <c r="AE1891" s="100"/>
      <c r="AF1891" s="101"/>
      <c r="AG1891" s="101"/>
      <c r="AH1891" s="101"/>
      <c r="AI1891" s="101"/>
      <c r="AJ1891" s="101"/>
      <c r="AK1891" s="101"/>
      <c r="AL1891" s="101"/>
      <c r="AM1891" s="101"/>
      <c r="AN1891" s="101"/>
      <c r="AO1891" s="101"/>
      <c r="AP1891" s="101"/>
      <c r="AQ1891" s="101"/>
      <c r="AR1891" s="100"/>
      <c r="AS1891" s="100"/>
      <c r="AT1891" s="100"/>
      <c r="AU1891" s="100"/>
      <c r="AV1891" s="100"/>
      <c r="AW1891" s="100"/>
      <c r="AX1891" s="100"/>
      <c r="AY1891" s="100"/>
      <c r="AZ1891" s="100"/>
      <c r="BA1891" s="100"/>
      <c r="BB1891" s="100"/>
      <c r="BC1891" s="100"/>
    </row>
    <row r="1892" spans="17:55" x14ac:dyDescent="0.35">
      <c r="Q1892" s="100"/>
      <c r="R1892" s="100"/>
      <c r="S1892" s="100"/>
      <c r="T1892" s="100"/>
      <c r="U1892" s="100"/>
      <c r="V1892" s="100"/>
      <c r="W1892" s="100"/>
      <c r="X1892" s="100"/>
      <c r="Y1892" s="100"/>
      <c r="Z1892" s="100"/>
      <c r="AA1892" s="100"/>
      <c r="AB1892" s="100"/>
      <c r="AC1892" s="100"/>
      <c r="AD1892" s="100"/>
      <c r="AE1892" s="100"/>
      <c r="AF1892" s="101"/>
      <c r="AG1892" s="101"/>
      <c r="AH1892" s="101"/>
      <c r="AI1892" s="101"/>
      <c r="AJ1892" s="101"/>
      <c r="AK1892" s="101"/>
      <c r="AL1892" s="101"/>
      <c r="AM1892" s="101"/>
      <c r="AN1892" s="101"/>
      <c r="AO1892" s="101"/>
      <c r="AP1892" s="101"/>
      <c r="AQ1892" s="101"/>
      <c r="AR1892" s="100"/>
      <c r="AS1892" s="100"/>
      <c r="AT1892" s="100"/>
      <c r="AU1892" s="100"/>
      <c r="AV1892" s="100"/>
      <c r="AW1892" s="100"/>
      <c r="AX1892" s="100"/>
      <c r="AY1892" s="100"/>
      <c r="AZ1892" s="100"/>
      <c r="BA1892" s="100"/>
      <c r="BB1892" s="100"/>
      <c r="BC1892" s="100"/>
    </row>
    <row r="1893" spans="17:55" x14ac:dyDescent="0.35">
      <c r="Q1893" s="100"/>
      <c r="R1893" s="100"/>
      <c r="S1893" s="100"/>
      <c r="T1893" s="100"/>
      <c r="U1893" s="100"/>
      <c r="V1893" s="100"/>
      <c r="W1893" s="100"/>
      <c r="X1893" s="100"/>
      <c r="Y1893" s="100"/>
      <c r="Z1893" s="100"/>
      <c r="AA1893" s="100"/>
      <c r="AB1893" s="100"/>
      <c r="AC1893" s="100"/>
      <c r="AD1893" s="100"/>
      <c r="AE1893" s="100"/>
      <c r="AF1893" s="101"/>
      <c r="AG1893" s="101"/>
      <c r="AH1893" s="101"/>
      <c r="AI1893" s="101"/>
      <c r="AJ1893" s="101"/>
      <c r="AK1893" s="101"/>
      <c r="AL1893" s="101"/>
      <c r="AM1893" s="101"/>
      <c r="AN1893" s="101"/>
      <c r="AO1893" s="101"/>
      <c r="AP1893" s="101"/>
      <c r="AQ1893" s="101"/>
      <c r="AR1893" s="100"/>
      <c r="AS1893" s="100"/>
      <c r="AT1893" s="100"/>
      <c r="AU1893" s="100"/>
      <c r="AV1893" s="100"/>
      <c r="AW1893" s="100"/>
      <c r="AX1893" s="100"/>
      <c r="AY1893" s="100"/>
      <c r="AZ1893" s="100"/>
      <c r="BA1893" s="100"/>
      <c r="BB1893" s="100"/>
      <c r="BC1893" s="100"/>
    </row>
    <row r="1894" spans="17:55" x14ac:dyDescent="0.35">
      <c r="Q1894" s="100"/>
      <c r="R1894" s="100"/>
      <c r="S1894" s="100"/>
      <c r="T1894" s="100"/>
      <c r="U1894" s="100"/>
      <c r="V1894" s="100"/>
      <c r="W1894" s="100"/>
      <c r="X1894" s="100"/>
      <c r="Y1894" s="100"/>
      <c r="Z1894" s="100"/>
      <c r="AA1894" s="100"/>
      <c r="AB1894" s="100"/>
      <c r="AC1894" s="100"/>
      <c r="AD1894" s="100"/>
      <c r="AE1894" s="100"/>
      <c r="AF1894" s="101"/>
      <c r="AG1894" s="101"/>
      <c r="AH1894" s="101"/>
      <c r="AI1894" s="101"/>
      <c r="AJ1894" s="101"/>
      <c r="AK1894" s="101"/>
      <c r="AL1894" s="101"/>
      <c r="AM1894" s="101"/>
      <c r="AN1894" s="101"/>
      <c r="AO1894" s="101"/>
      <c r="AP1894" s="101"/>
      <c r="AQ1894" s="101"/>
      <c r="AR1894" s="100"/>
      <c r="AS1894" s="100"/>
      <c r="AT1894" s="100"/>
      <c r="AU1894" s="100"/>
      <c r="AV1894" s="100"/>
      <c r="AW1894" s="100"/>
      <c r="AX1894" s="100"/>
      <c r="AY1894" s="100"/>
      <c r="AZ1894" s="100"/>
      <c r="BA1894" s="100"/>
      <c r="BB1894" s="100"/>
      <c r="BC1894" s="100"/>
    </row>
    <row r="1895" spans="17:55" x14ac:dyDescent="0.35">
      <c r="Q1895" s="100"/>
      <c r="R1895" s="100"/>
      <c r="S1895" s="100"/>
      <c r="T1895" s="100"/>
      <c r="U1895" s="100"/>
      <c r="V1895" s="100"/>
      <c r="W1895" s="100"/>
      <c r="X1895" s="100"/>
      <c r="Y1895" s="100"/>
      <c r="Z1895" s="100"/>
      <c r="AA1895" s="100"/>
      <c r="AB1895" s="100"/>
      <c r="AC1895" s="100"/>
      <c r="AD1895" s="100"/>
      <c r="AE1895" s="100"/>
      <c r="AF1895" s="101"/>
      <c r="AG1895" s="101"/>
      <c r="AH1895" s="101"/>
      <c r="AI1895" s="101"/>
      <c r="AJ1895" s="101"/>
      <c r="AK1895" s="101"/>
      <c r="AL1895" s="101"/>
      <c r="AM1895" s="101"/>
      <c r="AN1895" s="101"/>
      <c r="AO1895" s="101"/>
      <c r="AP1895" s="101"/>
      <c r="AQ1895" s="101"/>
      <c r="AR1895" s="100"/>
      <c r="AS1895" s="100"/>
      <c r="AT1895" s="100"/>
      <c r="AU1895" s="100"/>
      <c r="AV1895" s="100"/>
      <c r="AW1895" s="100"/>
      <c r="AX1895" s="100"/>
      <c r="AY1895" s="100"/>
      <c r="AZ1895" s="100"/>
      <c r="BA1895" s="100"/>
      <c r="BB1895" s="100"/>
      <c r="BC1895" s="100"/>
    </row>
    <row r="1896" spans="17:55" x14ac:dyDescent="0.35">
      <c r="Q1896" s="100"/>
      <c r="R1896" s="100"/>
      <c r="S1896" s="100"/>
      <c r="T1896" s="100"/>
      <c r="U1896" s="100"/>
      <c r="V1896" s="100"/>
      <c r="W1896" s="100"/>
      <c r="X1896" s="100"/>
      <c r="Y1896" s="100"/>
      <c r="Z1896" s="100"/>
      <c r="AA1896" s="100"/>
      <c r="AB1896" s="100"/>
      <c r="AC1896" s="100"/>
      <c r="AD1896" s="100"/>
      <c r="AE1896" s="100"/>
      <c r="AF1896" s="101"/>
      <c r="AG1896" s="101"/>
      <c r="AH1896" s="101"/>
      <c r="AI1896" s="101"/>
      <c r="AJ1896" s="101"/>
      <c r="AK1896" s="101"/>
      <c r="AL1896" s="101"/>
      <c r="AM1896" s="101"/>
      <c r="AN1896" s="101"/>
      <c r="AO1896" s="101"/>
      <c r="AP1896" s="101"/>
      <c r="AQ1896" s="101"/>
      <c r="AR1896" s="100"/>
      <c r="AS1896" s="100"/>
      <c r="AT1896" s="100"/>
      <c r="AU1896" s="100"/>
      <c r="AV1896" s="100"/>
      <c r="AW1896" s="100"/>
      <c r="AX1896" s="100"/>
      <c r="AY1896" s="100"/>
      <c r="AZ1896" s="100"/>
      <c r="BA1896" s="100"/>
      <c r="BB1896" s="100"/>
      <c r="BC1896" s="100"/>
    </row>
    <row r="1897" spans="17:55" x14ac:dyDescent="0.35">
      <c r="Q1897" s="100"/>
      <c r="R1897" s="100"/>
      <c r="S1897" s="100"/>
      <c r="T1897" s="100"/>
      <c r="U1897" s="100"/>
      <c r="V1897" s="100"/>
      <c r="W1897" s="100"/>
      <c r="X1897" s="100"/>
      <c r="Y1897" s="100"/>
      <c r="Z1897" s="100"/>
      <c r="AA1897" s="100"/>
      <c r="AB1897" s="100"/>
      <c r="AC1897" s="100"/>
      <c r="AD1897" s="100"/>
      <c r="AE1897" s="100"/>
      <c r="AF1897" s="101"/>
      <c r="AG1897" s="101"/>
      <c r="AH1897" s="101"/>
      <c r="AI1897" s="101"/>
      <c r="AJ1897" s="101"/>
      <c r="AK1897" s="101"/>
      <c r="AL1897" s="101"/>
      <c r="AM1897" s="101"/>
      <c r="AN1897" s="101"/>
      <c r="AO1897" s="101"/>
      <c r="AP1897" s="101"/>
      <c r="AQ1897" s="101"/>
      <c r="AR1897" s="100"/>
      <c r="AS1897" s="100"/>
      <c r="AT1897" s="100"/>
      <c r="AU1897" s="100"/>
      <c r="AV1897" s="100"/>
      <c r="AW1897" s="100"/>
      <c r="AX1897" s="100"/>
      <c r="AY1897" s="100"/>
      <c r="AZ1897" s="100"/>
      <c r="BA1897" s="100"/>
      <c r="BB1897" s="100"/>
      <c r="BC1897" s="100"/>
    </row>
    <row r="1898" spans="17:55" x14ac:dyDescent="0.35">
      <c r="Q1898" s="100"/>
      <c r="R1898" s="100"/>
      <c r="S1898" s="100"/>
      <c r="T1898" s="100"/>
      <c r="U1898" s="100"/>
      <c r="V1898" s="100"/>
      <c r="W1898" s="100"/>
      <c r="X1898" s="100"/>
      <c r="Y1898" s="100"/>
      <c r="Z1898" s="100"/>
      <c r="AA1898" s="100"/>
      <c r="AB1898" s="100"/>
      <c r="AC1898" s="100"/>
      <c r="AD1898" s="100"/>
      <c r="AE1898" s="100"/>
      <c r="AF1898" s="101"/>
      <c r="AG1898" s="101"/>
      <c r="AH1898" s="101"/>
      <c r="AI1898" s="101"/>
      <c r="AJ1898" s="101"/>
      <c r="AK1898" s="101"/>
      <c r="AL1898" s="101"/>
      <c r="AM1898" s="101"/>
      <c r="AN1898" s="101"/>
      <c r="AO1898" s="101"/>
      <c r="AP1898" s="101"/>
      <c r="AQ1898" s="101"/>
      <c r="AR1898" s="100"/>
      <c r="AS1898" s="100"/>
      <c r="AT1898" s="100"/>
      <c r="AU1898" s="100"/>
      <c r="AV1898" s="100"/>
      <c r="AW1898" s="100"/>
      <c r="AX1898" s="100"/>
      <c r="AY1898" s="100"/>
      <c r="AZ1898" s="100"/>
      <c r="BA1898" s="100"/>
      <c r="BB1898" s="100"/>
      <c r="BC1898" s="100"/>
    </row>
    <row r="1899" spans="17:55" x14ac:dyDescent="0.35">
      <c r="Q1899" s="100"/>
      <c r="R1899" s="100"/>
      <c r="S1899" s="100"/>
      <c r="T1899" s="100"/>
      <c r="U1899" s="100"/>
      <c r="V1899" s="100"/>
      <c r="W1899" s="100"/>
      <c r="X1899" s="100"/>
      <c r="Y1899" s="100"/>
      <c r="Z1899" s="100"/>
      <c r="AA1899" s="100"/>
      <c r="AB1899" s="100"/>
      <c r="AC1899" s="100"/>
      <c r="AD1899" s="100"/>
      <c r="AE1899" s="100"/>
      <c r="AF1899" s="101"/>
      <c r="AG1899" s="101"/>
      <c r="AH1899" s="101"/>
      <c r="AI1899" s="101"/>
      <c r="AJ1899" s="101"/>
      <c r="AK1899" s="101"/>
      <c r="AL1899" s="101"/>
      <c r="AM1899" s="101"/>
      <c r="AN1899" s="101"/>
      <c r="AO1899" s="101"/>
      <c r="AP1899" s="101"/>
      <c r="AQ1899" s="101"/>
      <c r="AR1899" s="100"/>
      <c r="AS1899" s="100"/>
      <c r="AT1899" s="100"/>
      <c r="AU1899" s="100"/>
      <c r="AV1899" s="100"/>
      <c r="AW1899" s="100"/>
      <c r="AX1899" s="100"/>
      <c r="AY1899" s="100"/>
      <c r="AZ1899" s="100"/>
      <c r="BA1899" s="100"/>
      <c r="BB1899" s="100"/>
      <c r="BC1899" s="100"/>
    </row>
    <row r="1900" spans="17:55" x14ac:dyDescent="0.35">
      <c r="Q1900" s="100"/>
      <c r="R1900" s="100"/>
      <c r="S1900" s="100"/>
      <c r="T1900" s="100"/>
      <c r="U1900" s="100"/>
      <c r="V1900" s="100"/>
      <c r="W1900" s="100"/>
      <c r="X1900" s="100"/>
      <c r="Y1900" s="100"/>
      <c r="Z1900" s="100"/>
      <c r="AA1900" s="100"/>
      <c r="AB1900" s="100"/>
      <c r="AC1900" s="100"/>
      <c r="AD1900" s="100"/>
      <c r="AE1900" s="100"/>
      <c r="AF1900" s="101"/>
      <c r="AG1900" s="101"/>
      <c r="AH1900" s="101"/>
      <c r="AI1900" s="101"/>
      <c r="AJ1900" s="101"/>
      <c r="AK1900" s="101"/>
      <c r="AL1900" s="101"/>
      <c r="AM1900" s="101"/>
      <c r="AN1900" s="101"/>
      <c r="AO1900" s="101"/>
      <c r="AP1900" s="101"/>
      <c r="AQ1900" s="101"/>
      <c r="AR1900" s="100"/>
      <c r="AS1900" s="100"/>
      <c r="AT1900" s="100"/>
      <c r="AU1900" s="100"/>
      <c r="AV1900" s="100"/>
      <c r="AW1900" s="100"/>
      <c r="AX1900" s="100"/>
      <c r="AY1900" s="100"/>
      <c r="AZ1900" s="100"/>
      <c r="BA1900" s="100"/>
      <c r="BB1900" s="100"/>
      <c r="BC1900" s="100"/>
    </row>
    <row r="1901" spans="17:55" x14ac:dyDescent="0.35">
      <c r="Q1901" s="100"/>
      <c r="R1901" s="100"/>
      <c r="S1901" s="100"/>
      <c r="T1901" s="100"/>
      <c r="U1901" s="100"/>
      <c r="V1901" s="100"/>
      <c r="W1901" s="100"/>
      <c r="X1901" s="100"/>
      <c r="Y1901" s="100"/>
      <c r="Z1901" s="100"/>
      <c r="AA1901" s="100"/>
      <c r="AB1901" s="100"/>
      <c r="AC1901" s="100"/>
      <c r="AD1901" s="100"/>
      <c r="AE1901" s="100"/>
      <c r="AF1901" s="101"/>
      <c r="AG1901" s="101"/>
      <c r="AH1901" s="101"/>
      <c r="AI1901" s="101"/>
      <c r="AJ1901" s="101"/>
      <c r="AK1901" s="101"/>
      <c r="AL1901" s="101"/>
      <c r="AM1901" s="101"/>
      <c r="AN1901" s="101"/>
      <c r="AO1901" s="101"/>
      <c r="AP1901" s="101"/>
      <c r="AQ1901" s="101"/>
      <c r="AR1901" s="100"/>
      <c r="AS1901" s="100"/>
      <c r="AT1901" s="100"/>
      <c r="AU1901" s="100"/>
      <c r="AV1901" s="100"/>
      <c r="AW1901" s="100"/>
      <c r="AX1901" s="100"/>
      <c r="AY1901" s="100"/>
      <c r="AZ1901" s="100"/>
      <c r="BA1901" s="100"/>
      <c r="BB1901" s="100"/>
      <c r="BC1901" s="100"/>
    </row>
    <row r="1902" spans="17:55" x14ac:dyDescent="0.35">
      <c r="Q1902" s="100"/>
      <c r="R1902" s="100"/>
      <c r="S1902" s="100"/>
      <c r="T1902" s="100"/>
      <c r="U1902" s="100"/>
      <c r="V1902" s="100"/>
      <c r="W1902" s="100"/>
      <c r="X1902" s="100"/>
      <c r="Y1902" s="100"/>
      <c r="Z1902" s="100"/>
      <c r="AA1902" s="100"/>
      <c r="AB1902" s="100"/>
      <c r="AC1902" s="100"/>
      <c r="AD1902" s="100"/>
      <c r="AE1902" s="100"/>
      <c r="AF1902" s="101"/>
      <c r="AG1902" s="101"/>
      <c r="AH1902" s="101"/>
      <c r="AI1902" s="101"/>
      <c r="AJ1902" s="101"/>
      <c r="AK1902" s="101"/>
      <c r="AL1902" s="101"/>
      <c r="AM1902" s="101"/>
      <c r="AN1902" s="101"/>
      <c r="AO1902" s="101"/>
      <c r="AP1902" s="101"/>
      <c r="AQ1902" s="101"/>
      <c r="AR1902" s="100"/>
      <c r="AS1902" s="100"/>
      <c r="AT1902" s="100"/>
      <c r="AU1902" s="100"/>
      <c r="AV1902" s="100"/>
      <c r="AW1902" s="100"/>
      <c r="AX1902" s="100"/>
      <c r="AY1902" s="100"/>
      <c r="AZ1902" s="100"/>
      <c r="BA1902" s="100"/>
      <c r="BB1902" s="100"/>
      <c r="BC1902" s="100"/>
    </row>
    <row r="1903" spans="17:55" x14ac:dyDescent="0.35">
      <c r="Q1903" s="100"/>
      <c r="R1903" s="100"/>
      <c r="S1903" s="100"/>
      <c r="T1903" s="100"/>
      <c r="U1903" s="100"/>
      <c r="V1903" s="100"/>
      <c r="W1903" s="100"/>
      <c r="X1903" s="100"/>
      <c r="Y1903" s="100"/>
      <c r="Z1903" s="100"/>
      <c r="AA1903" s="100"/>
      <c r="AB1903" s="100"/>
      <c r="AC1903" s="100"/>
      <c r="AD1903" s="100"/>
      <c r="AE1903" s="100"/>
      <c r="AF1903" s="101"/>
      <c r="AG1903" s="101"/>
      <c r="AH1903" s="101"/>
      <c r="AI1903" s="101"/>
      <c r="AJ1903" s="101"/>
      <c r="AK1903" s="101"/>
      <c r="AL1903" s="101"/>
      <c r="AM1903" s="101"/>
      <c r="AN1903" s="101"/>
      <c r="AO1903" s="101"/>
      <c r="AP1903" s="101"/>
      <c r="AQ1903" s="101"/>
      <c r="AR1903" s="100"/>
      <c r="AS1903" s="100"/>
      <c r="AT1903" s="100"/>
      <c r="AU1903" s="100"/>
      <c r="AV1903" s="100"/>
      <c r="AW1903" s="100"/>
      <c r="AX1903" s="100"/>
      <c r="AY1903" s="100"/>
      <c r="AZ1903" s="100"/>
      <c r="BA1903" s="100"/>
      <c r="BB1903" s="100"/>
      <c r="BC1903" s="100"/>
    </row>
    <row r="1904" spans="17:55" x14ac:dyDescent="0.35">
      <c r="Q1904" s="100"/>
      <c r="R1904" s="100"/>
      <c r="S1904" s="100"/>
      <c r="T1904" s="100"/>
      <c r="U1904" s="100"/>
      <c r="V1904" s="100"/>
      <c r="W1904" s="100"/>
      <c r="X1904" s="100"/>
      <c r="Y1904" s="100"/>
      <c r="Z1904" s="100"/>
      <c r="AA1904" s="100"/>
      <c r="AB1904" s="100"/>
      <c r="AC1904" s="100"/>
      <c r="AD1904" s="100"/>
      <c r="AE1904" s="100"/>
      <c r="AF1904" s="101"/>
      <c r="AG1904" s="101"/>
      <c r="AH1904" s="101"/>
      <c r="AI1904" s="101"/>
      <c r="AJ1904" s="101"/>
      <c r="AK1904" s="101"/>
      <c r="AL1904" s="101"/>
      <c r="AM1904" s="101"/>
      <c r="AN1904" s="101"/>
      <c r="AO1904" s="101"/>
      <c r="AP1904" s="101"/>
      <c r="AQ1904" s="101"/>
      <c r="AR1904" s="100"/>
      <c r="AS1904" s="100"/>
      <c r="AT1904" s="100"/>
      <c r="AU1904" s="100"/>
      <c r="AV1904" s="100"/>
      <c r="AW1904" s="100"/>
      <c r="AX1904" s="100"/>
      <c r="AY1904" s="100"/>
      <c r="AZ1904" s="100"/>
      <c r="BA1904" s="100"/>
      <c r="BB1904" s="100"/>
      <c r="BC1904" s="100"/>
    </row>
    <row r="1905" spans="17:55" x14ac:dyDescent="0.35">
      <c r="Q1905" s="100"/>
      <c r="R1905" s="100"/>
      <c r="S1905" s="100"/>
      <c r="T1905" s="100"/>
      <c r="U1905" s="100"/>
      <c r="V1905" s="100"/>
      <c r="W1905" s="100"/>
      <c r="X1905" s="100"/>
      <c r="Y1905" s="100"/>
      <c r="Z1905" s="100"/>
      <c r="AA1905" s="100"/>
      <c r="AB1905" s="100"/>
      <c r="AC1905" s="100"/>
      <c r="AD1905" s="100"/>
      <c r="AE1905" s="100"/>
      <c r="AF1905" s="101"/>
      <c r="AG1905" s="101"/>
      <c r="AH1905" s="101"/>
      <c r="AI1905" s="101"/>
      <c r="AJ1905" s="101"/>
      <c r="AK1905" s="101"/>
      <c r="AL1905" s="101"/>
      <c r="AM1905" s="101"/>
      <c r="AN1905" s="101"/>
      <c r="AO1905" s="101"/>
      <c r="AP1905" s="101"/>
      <c r="AQ1905" s="101"/>
      <c r="AR1905" s="100"/>
      <c r="AS1905" s="100"/>
      <c r="AT1905" s="100"/>
      <c r="AU1905" s="100"/>
      <c r="AV1905" s="100"/>
      <c r="AW1905" s="100"/>
      <c r="AX1905" s="100"/>
      <c r="AY1905" s="100"/>
      <c r="AZ1905" s="100"/>
      <c r="BA1905" s="100"/>
      <c r="BB1905" s="100"/>
      <c r="BC1905" s="100"/>
    </row>
    <row r="1906" spans="17:55" x14ac:dyDescent="0.35">
      <c r="Q1906" s="100"/>
      <c r="R1906" s="100"/>
      <c r="S1906" s="100"/>
      <c r="T1906" s="100"/>
      <c r="U1906" s="100"/>
      <c r="V1906" s="100"/>
      <c r="W1906" s="100"/>
      <c r="X1906" s="100"/>
      <c r="Y1906" s="100"/>
      <c r="Z1906" s="100"/>
      <c r="AA1906" s="100"/>
      <c r="AB1906" s="100"/>
      <c r="AC1906" s="100"/>
      <c r="AD1906" s="100"/>
      <c r="AE1906" s="100"/>
      <c r="AF1906" s="101"/>
      <c r="AG1906" s="101"/>
      <c r="AH1906" s="101"/>
      <c r="AI1906" s="101"/>
      <c r="AJ1906" s="101"/>
      <c r="AK1906" s="101"/>
      <c r="AL1906" s="101"/>
      <c r="AM1906" s="101"/>
      <c r="AN1906" s="101"/>
      <c r="AO1906" s="101"/>
      <c r="AP1906" s="101"/>
      <c r="AQ1906" s="101"/>
      <c r="AR1906" s="100"/>
      <c r="AS1906" s="100"/>
      <c r="AT1906" s="100"/>
      <c r="AU1906" s="100"/>
      <c r="AV1906" s="100"/>
      <c r="AW1906" s="100"/>
      <c r="AX1906" s="100"/>
      <c r="AY1906" s="100"/>
      <c r="AZ1906" s="100"/>
      <c r="BA1906" s="100"/>
      <c r="BB1906" s="100"/>
      <c r="BC1906" s="100"/>
    </row>
    <row r="1907" spans="17:55" x14ac:dyDescent="0.35">
      <c r="Q1907" s="100"/>
      <c r="R1907" s="100"/>
      <c r="S1907" s="100"/>
      <c r="T1907" s="100"/>
      <c r="U1907" s="100"/>
      <c r="V1907" s="100"/>
      <c r="W1907" s="100"/>
      <c r="X1907" s="100"/>
      <c r="Y1907" s="100"/>
      <c r="Z1907" s="100"/>
      <c r="AA1907" s="100"/>
      <c r="AB1907" s="100"/>
      <c r="AC1907" s="100"/>
      <c r="AD1907" s="100"/>
      <c r="AE1907" s="100"/>
      <c r="AF1907" s="101"/>
      <c r="AG1907" s="101"/>
      <c r="AH1907" s="101"/>
      <c r="AI1907" s="101"/>
      <c r="AJ1907" s="101"/>
      <c r="AK1907" s="101"/>
      <c r="AL1907" s="101"/>
      <c r="AM1907" s="101"/>
      <c r="AN1907" s="101"/>
      <c r="AO1907" s="101"/>
      <c r="AP1907" s="101"/>
      <c r="AQ1907" s="101"/>
      <c r="AR1907" s="100"/>
      <c r="AS1907" s="100"/>
      <c r="AT1907" s="100"/>
      <c r="AU1907" s="100"/>
      <c r="AV1907" s="100"/>
      <c r="AW1907" s="100"/>
      <c r="AX1907" s="100"/>
      <c r="AY1907" s="100"/>
      <c r="AZ1907" s="100"/>
      <c r="BA1907" s="100"/>
      <c r="BB1907" s="100"/>
      <c r="BC1907" s="100"/>
    </row>
    <row r="1908" spans="17:55" x14ac:dyDescent="0.35">
      <c r="Q1908" s="100"/>
      <c r="R1908" s="100"/>
      <c r="S1908" s="100"/>
      <c r="T1908" s="100"/>
      <c r="U1908" s="100"/>
      <c r="V1908" s="100"/>
      <c r="W1908" s="100"/>
      <c r="X1908" s="100"/>
      <c r="Y1908" s="100"/>
      <c r="Z1908" s="100"/>
      <c r="AA1908" s="100"/>
      <c r="AB1908" s="100"/>
      <c r="AC1908" s="100"/>
      <c r="AD1908" s="100"/>
      <c r="AE1908" s="100"/>
      <c r="AF1908" s="101"/>
      <c r="AG1908" s="101"/>
      <c r="AH1908" s="101"/>
      <c r="AI1908" s="101"/>
      <c r="AJ1908" s="101"/>
      <c r="AK1908" s="101"/>
      <c r="AL1908" s="101"/>
      <c r="AM1908" s="101"/>
      <c r="AN1908" s="101"/>
      <c r="AO1908" s="101"/>
      <c r="AP1908" s="101"/>
      <c r="AQ1908" s="101"/>
      <c r="AR1908" s="100"/>
      <c r="AS1908" s="100"/>
      <c r="AT1908" s="100"/>
      <c r="AU1908" s="100"/>
      <c r="AV1908" s="100"/>
      <c r="AW1908" s="100"/>
      <c r="AX1908" s="100"/>
      <c r="AY1908" s="100"/>
      <c r="AZ1908" s="100"/>
      <c r="BA1908" s="100"/>
      <c r="BB1908" s="100"/>
      <c r="BC1908" s="100"/>
    </row>
    <row r="1909" spans="17:55" x14ac:dyDescent="0.35">
      <c r="Q1909" s="100"/>
      <c r="R1909" s="100"/>
      <c r="S1909" s="100"/>
      <c r="T1909" s="100"/>
      <c r="U1909" s="100"/>
      <c r="V1909" s="100"/>
      <c r="W1909" s="100"/>
      <c r="X1909" s="100"/>
      <c r="Y1909" s="100"/>
      <c r="Z1909" s="100"/>
      <c r="AA1909" s="100"/>
      <c r="AB1909" s="100"/>
      <c r="AC1909" s="100"/>
      <c r="AD1909" s="100"/>
      <c r="AE1909" s="100"/>
      <c r="AF1909" s="101"/>
      <c r="AG1909" s="101"/>
      <c r="AH1909" s="101"/>
      <c r="AI1909" s="101"/>
      <c r="AJ1909" s="101"/>
      <c r="AK1909" s="101"/>
      <c r="AL1909" s="101"/>
      <c r="AM1909" s="101"/>
      <c r="AN1909" s="101"/>
      <c r="AO1909" s="101"/>
      <c r="AP1909" s="101"/>
      <c r="AQ1909" s="101"/>
      <c r="AR1909" s="100"/>
      <c r="AS1909" s="100"/>
      <c r="AT1909" s="100"/>
      <c r="AU1909" s="100"/>
      <c r="AV1909" s="100"/>
      <c r="AW1909" s="100"/>
      <c r="AX1909" s="100"/>
      <c r="AY1909" s="100"/>
      <c r="AZ1909" s="100"/>
      <c r="BA1909" s="100"/>
      <c r="BB1909" s="100"/>
      <c r="BC1909" s="100"/>
    </row>
    <row r="1910" spans="17:55" x14ac:dyDescent="0.35">
      <c r="Q1910" s="100"/>
      <c r="R1910" s="100"/>
      <c r="S1910" s="100"/>
      <c r="T1910" s="100"/>
      <c r="U1910" s="100"/>
      <c r="V1910" s="100"/>
      <c r="W1910" s="100"/>
      <c r="X1910" s="100"/>
      <c r="Y1910" s="100"/>
      <c r="Z1910" s="100"/>
      <c r="AA1910" s="100"/>
      <c r="AB1910" s="100"/>
      <c r="AC1910" s="100"/>
      <c r="AD1910" s="100"/>
      <c r="AE1910" s="100"/>
      <c r="AF1910" s="101"/>
      <c r="AG1910" s="101"/>
      <c r="AH1910" s="101"/>
      <c r="AI1910" s="101"/>
      <c r="AJ1910" s="101"/>
      <c r="AK1910" s="101"/>
      <c r="AL1910" s="101"/>
      <c r="AM1910" s="101"/>
      <c r="AN1910" s="101"/>
      <c r="AO1910" s="101"/>
      <c r="AP1910" s="101"/>
      <c r="AQ1910" s="101"/>
      <c r="AR1910" s="100"/>
      <c r="AS1910" s="100"/>
      <c r="AT1910" s="100"/>
      <c r="AU1910" s="100"/>
      <c r="AV1910" s="100"/>
      <c r="AW1910" s="100"/>
      <c r="AX1910" s="100"/>
      <c r="AY1910" s="100"/>
      <c r="AZ1910" s="100"/>
      <c r="BA1910" s="100"/>
      <c r="BB1910" s="100"/>
      <c r="BC1910" s="100"/>
    </row>
    <row r="1911" spans="17:55" x14ac:dyDescent="0.35">
      <c r="Q1911" s="100"/>
      <c r="R1911" s="100"/>
      <c r="S1911" s="100"/>
      <c r="T1911" s="100"/>
      <c r="U1911" s="100"/>
      <c r="V1911" s="100"/>
      <c r="W1911" s="100"/>
      <c r="X1911" s="100"/>
      <c r="Y1911" s="100"/>
      <c r="Z1911" s="100"/>
      <c r="AA1911" s="100"/>
      <c r="AB1911" s="100"/>
      <c r="AC1911" s="100"/>
      <c r="AD1911" s="100"/>
      <c r="AE1911" s="100"/>
      <c r="AF1911" s="101"/>
      <c r="AG1911" s="101"/>
      <c r="AH1911" s="101"/>
      <c r="AI1911" s="101"/>
      <c r="AJ1911" s="101"/>
      <c r="AK1911" s="101"/>
      <c r="AL1911" s="101"/>
      <c r="AM1911" s="101"/>
      <c r="AN1911" s="101"/>
      <c r="AO1911" s="101"/>
      <c r="AP1911" s="101"/>
      <c r="AQ1911" s="101"/>
      <c r="AR1911" s="100"/>
      <c r="AS1911" s="100"/>
      <c r="AT1911" s="100"/>
      <c r="AU1911" s="100"/>
      <c r="AV1911" s="100"/>
      <c r="AW1911" s="100"/>
      <c r="AX1911" s="100"/>
      <c r="AY1911" s="100"/>
      <c r="AZ1911" s="100"/>
      <c r="BA1911" s="100"/>
      <c r="BB1911" s="100"/>
      <c r="BC1911" s="100"/>
    </row>
    <row r="1912" spans="17:55" x14ac:dyDescent="0.35">
      <c r="Q1912" s="100"/>
      <c r="R1912" s="100"/>
      <c r="S1912" s="100"/>
      <c r="T1912" s="100"/>
      <c r="U1912" s="100"/>
      <c r="V1912" s="100"/>
      <c r="W1912" s="100"/>
      <c r="X1912" s="100"/>
      <c r="Y1912" s="100"/>
      <c r="Z1912" s="100"/>
      <c r="AA1912" s="100"/>
      <c r="AB1912" s="100"/>
      <c r="AC1912" s="100"/>
      <c r="AD1912" s="100"/>
      <c r="AE1912" s="100"/>
      <c r="AF1912" s="101"/>
      <c r="AG1912" s="101"/>
      <c r="AH1912" s="101"/>
      <c r="AI1912" s="101"/>
      <c r="AJ1912" s="101"/>
      <c r="AK1912" s="101"/>
      <c r="AL1912" s="101"/>
      <c r="AM1912" s="101"/>
      <c r="AN1912" s="101"/>
      <c r="AO1912" s="101"/>
      <c r="AP1912" s="101"/>
      <c r="AQ1912" s="101"/>
      <c r="AR1912" s="100"/>
      <c r="AS1912" s="100"/>
      <c r="AT1912" s="100"/>
      <c r="AU1912" s="100"/>
      <c r="AV1912" s="100"/>
      <c r="AW1912" s="100"/>
      <c r="AX1912" s="100"/>
      <c r="AY1912" s="100"/>
      <c r="AZ1912" s="100"/>
      <c r="BA1912" s="100"/>
      <c r="BB1912" s="100"/>
      <c r="BC1912" s="100"/>
    </row>
    <row r="1913" spans="17:55" x14ac:dyDescent="0.35">
      <c r="Q1913" s="100"/>
      <c r="R1913" s="100"/>
      <c r="S1913" s="100"/>
      <c r="T1913" s="100"/>
      <c r="U1913" s="100"/>
      <c r="V1913" s="100"/>
      <c r="W1913" s="100"/>
      <c r="X1913" s="100"/>
      <c r="Y1913" s="100"/>
      <c r="Z1913" s="100"/>
      <c r="AA1913" s="100"/>
      <c r="AB1913" s="100"/>
      <c r="AC1913" s="100"/>
      <c r="AD1913" s="100"/>
      <c r="AE1913" s="100"/>
      <c r="AF1913" s="101"/>
      <c r="AG1913" s="101"/>
      <c r="AH1913" s="101"/>
      <c r="AI1913" s="101"/>
      <c r="AJ1913" s="101"/>
      <c r="AK1913" s="101"/>
      <c r="AL1913" s="101"/>
      <c r="AM1913" s="101"/>
      <c r="AN1913" s="101"/>
      <c r="AO1913" s="101"/>
      <c r="AP1913" s="101"/>
      <c r="AQ1913" s="101"/>
      <c r="AR1913" s="100"/>
      <c r="AS1913" s="100"/>
      <c r="AT1913" s="100"/>
      <c r="AU1913" s="100"/>
      <c r="AV1913" s="100"/>
      <c r="AW1913" s="100"/>
      <c r="AX1913" s="100"/>
      <c r="AY1913" s="100"/>
      <c r="AZ1913" s="100"/>
      <c r="BA1913" s="100"/>
      <c r="BB1913" s="100"/>
      <c r="BC1913" s="100"/>
    </row>
    <row r="1914" spans="17:55" x14ac:dyDescent="0.35">
      <c r="Q1914" s="100"/>
      <c r="R1914" s="100"/>
      <c r="S1914" s="100"/>
      <c r="T1914" s="100"/>
      <c r="U1914" s="100"/>
      <c r="V1914" s="100"/>
      <c r="W1914" s="100"/>
      <c r="X1914" s="100"/>
      <c r="Y1914" s="100"/>
      <c r="Z1914" s="100"/>
      <c r="AA1914" s="100"/>
      <c r="AB1914" s="100"/>
      <c r="AC1914" s="100"/>
      <c r="AD1914" s="100"/>
      <c r="AE1914" s="100"/>
      <c r="AF1914" s="101"/>
      <c r="AG1914" s="101"/>
      <c r="AH1914" s="101"/>
      <c r="AI1914" s="101"/>
      <c r="AJ1914" s="101"/>
      <c r="AK1914" s="101"/>
      <c r="AL1914" s="101"/>
      <c r="AM1914" s="101"/>
      <c r="AN1914" s="101"/>
      <c r="AO1914" s="101"/>
      <c r="AP1914" s="101"/>
      <c r="AQ1914" s="101"/>
      <c r="AR1914" s="100"/>
      <c r="AS1914" s="100"/>
      <c r="AT1914" s="100"/>
      <c r="AU1914" s="100"/>
      <c r="AV1914" s="100"/>
      <c r="AW1914" s="100"/>
      <c r="AX1914" s="100"/>
      <c r="AY1914" s="100"/>
      <c r="AZ1914" s="100"/>
      <c r="BA1914" s="100"/>
      <c r="BB1914" s="100"/>
      <c r="BC1914" s="100"/>
    </row>
    <row r="1915" spans="17:55" x14ac:dyDescent="0.35">
      <c r="Q1915" s="100"/>
      <c r="R1915" s="100"/>
      <c r="S1915" s="100"/>
      <c r="T1915" s="100"/>
      <c r="U1915" s="100"/>
      <c r="V1915" s="100"/>
      <c r="W1915" s="100"/>
      <c r="X1915" s="100"/>
      <c r="Y1915" s="100"/>
      <c r="Z1915" s="100"/>
      <c r="AA1915" s="100"/>
      <c r="AB1915" s="100"/>
      <c r="AC1915" s="100"/>
      <c r="AD1915" s="100"/>
      <c r="AE1915" s="100"/>
      <c r="AF1915" s="101"/>
      <c r="AG1915" s="101"/>
      <c r="AH1915" s="101"/>
      <c r="AI1915" s="101"/>
      <c r="AJ1915" s="101"/>
      <c r="AK1915" s="101"/>
      <c r="AL1915" s="101"/>
      <c r="AM1915" s="101"/>
      <c r="AN1915" s="101"/>
      <c r="AO1915" s="101"/>
      <c r="AP1915" s="101"/>
      <c r="AQ1915" s="101"/>
      <c r="AR1915" s="100"/>
      <c r="AS1915" s="100"/>
      <c r="AT1915" s="100"/>
      <c r="AU1915" s="100"/>
      <c r="AV1915" s="100"/>
      <c r="AW1915" s="100"/>
      <c r="AX1915" s="100"/>
      <c r="AY1915" s="100"/>
      <c r="AZ1915" s="100"/>
      <c r="BA1915" s="100"/>
      <c r="BB1915" s="100"/>
      <c r="BC1915" s="100"/>
    </row>
    <row r="1916" spans="17:55" x14ac:dyDescent="0.35">
      <c r="Q1916" s="100"/>
      <c r="R1916" s="100"/>
      <c r="S1916" s="100"/>
      <c r="T1916" s="100"/>
      <c r="U1916" s="100"/>
      <c r="V1916" s="100"/>
      <c r="W1916" s="100"/>
      <c r="X1916" s="100"/>
      <c r="Y1916" s="100"/>
      <c r="Z1916" s="100"/>
      <c r="AA1916" s="100"/>
      <c r="AB1916" s="100"/>
      <c r="AC1916" s="100"/>
      <c r="AD1916" s="100"/>
      <c r="AE1916" s="100"/>
      <c r="AF1916" s="101"/>
      <c r="AG1916" s="101"/>
      <c r="AH1916" s="101"/>
      <c r="AI1916" s="101"/>
      <c r="AJ1916" s="101"/>
      <c r="AK1916" s="101"/>
      <c r="AL1916" s="101"/>
      <c r="AM1916" s="101"/>
      <c r="AN1916" s="101"/>
      <c r="AO1916" s="101"/>
      <c r="AP1916" s="101"/>
      <c r="AQ1916" s="101"/>
      <c r="AR1916" s="100"/>
      <c r="AS1916" s="100"/>
      <c r="AT1916" s="100"/>
      <c r="AU1916" s="100"/>
      <c r="AV1916" s="100"/>
      <c r="AW1916" s="100"/>
      <c r="AX1916" s="100"/>
      <c r="AY1916" s="100"/>
      <c r="AZ1916" s="100"/>
      <c r="BA1916" s="100"/>
      <c r="BB1916" s="100"/>
      <c r="BC1916" s="100"/>
    </row>
    <row r="1917" spans="17:55" x14ac:dyDescent="0.35">
      <c r="Q1917" s="100"/>
      <c r="R1917" s="100"/>
      <c r="S1917" s="100"/>
      <c r="T1917" s="100"/>
      <c r="U1917" s="100"/>
      <c r="V1917" s="100"/>
      <c r="W1917" s="100"/>
      <c r="X1917" s="100"/>
      <c r="Y1917" s="100"/>
      <c r="Z1917" s="100"/>
      <c r="AA1917" s="100"/>
      <c r="AB1917" s="100"/>
      <c r="AC1917" s="100"/>
      <c r="AD1917" s="100"/>
      <c r="AE1917" s="100"/>
      <c r="AF1917" s="101"/>
      <c r="AG1917" s="101"/>
      <c r="AH1917" s="101"/>
      <c r="AI1917" s="101"/>
      <c r="AJ1917" s="101"/>
      <c r="AK1917" s="101"/>
      <c r="AL1917" s="101"/>
      <c r="AM1917" s="101"/>
      <c r="AN1917" s="101"/>
      <c r="AO1917" s="101"/>
      <c r="AP1917" s="101"/>
      <c r="AQ1917" s="101"/>
      <c r="AR1917" s="100"/>
      <c r="AS1917" s="100"/>
      <c r="AT1917" s="100"/>
      <c r="AU1917" s="100"/>
      <c r="AV1917" s="100"/>
      <c r="AW1917" s="100"/>
      <c r="AX1917" s="100"/>
      <c r="AY1917" s="100"/>
      <c r="AZ1917" s="100"/>
      <c r="BA1917" s="100"/>
      <c r="BB1917" s="100"/>
      <c r="BC1917" s="100"/>
    </row>
    <row r="1918" spans="17:55" x14ac:dyDescent="0.35">
      <c r="Q1918" s="100"/>
      <c r="R1918" s="100"/>
      <c r="S1918" s="100"/>
      <c r="T1918" s="100"/>
      <c r="U1918" s="100"/>
      <c r="V1918" s="100"/>
      <c r="W1918" s="100"/>
      <c r="X1918" s="100"/>
      <c r="Y1918" s="100"/>
      <c r="Z1918" s="100"/>
      <c r="AA1918" s="100"/>
      <c r="AB1918" s="100"/>
      <c r="AC1918" s="100"/>
      <c r="AD1918" s="100"/>
      <c r="AE1918" s="100"/>
      <c r="AF1918" s="101"/>
      <c r="AG1918" s="101"/>
      <c r="AH1918" s="101"/>
      <c r="AI1918" s="101"/>
      <c r="AJ1918" s="101"/>
      <c r="AK1918" s="101"/>
      <c r="AL1918" s="101"/>
      <c r="AM1918" s="101"/>
      <c r="AN1918" s="101"/>
      <c r="AO1918" s="101"/>
      <c r="AP1918" s="101"/>
      <c r="AQ1918" s="101"/>
      <c r="AR1918" s="100"/>
      <c r="AS1918" s="100"/>
      <c r="AT1918" s="100"/>
      <c r="AU1918" s="100"/>
      <c r="AV1918" s="100"/>
      <c r="AW1918" s="100"/>
      <c r="AX1918" s="100"/>
      <c r="AY1918" s="100"/>
      <c r="AZ1918" s="100"/>
      <c r="BA1918" s="100"/>
      <c r="BB1918" s="100"/>
      <c r="BC1918" s="100"/>
    </row>
    <row r="1919" spans="17:55" x14ac:dyDescent="0.35">
      <c r="Q1919" s="100"/>
      <c r="R1919" s="100"/>
      <c r="S1919" s="100"/>
      <c r="T1919" s="100"/>
      <c r="U1919" s="100"/>
      <c r="V1919" s="100"/>
      <c r="W1919" s="100"/>
      <c r="X1919" s="100"/>
      <c r="Y1919" s="100"/>
      <c r="Z1919" s="100"/>
      <c r="AA1919" s="100"/>
      <c r="AB1919" s="100"/>
      <c r="AC1919" s="100"/>
      <c r="AD1919" s="100"/>
      <c r="AE1919" s="100"/>
      <c r="AF1919" s="101"/>
      <c r="AG1919" s="101"/>
      <c r="AH1919" s="101"/>
      <c r="AI1919" s="101"/>
      <c r="AJ1919" s="101"/>
      <c r="AK1919" s="101"/>
      <c r="AL1919" s="101"/>
      <c r="AM1919" s="101"/>
      <c r="AN1919" s="101"/>
      <c r="AO1919" s="101"/>
      <c r="AP1919" s="101"/>
      <c r="AQ1919" s="101"/>
      <c r="AR1919" s="100"/>
      <c r="AS1919" s="100"/>
      <c r="AT1919" s="100"/>
      <c r="AU1919" s="100"/>
      <c r="AV1919" s="100"/>
      <c r="AW1919" s="100"/>
      <c r="AX1919" s="100"/>
      <c r="AY1919" s="100"/>
      <c r="AZ1919" s="100"/>
      <c r="BA1919" s="100"/>
      <c r="BB1919" s="100"/>
      <c r="BC1919" s="100"/>
    </row>
    <row r="1920" spans="17:55" x14ac:dyDescent="0.35">
      <c r="Q1920" s="100"/>
      <c r="R1920" s="100"/>
      <c r="S1920" s="100"/>
      <c r="T1920" s="100"/>
      <c r="U1920" s="100"/>
      <c r="V1920" s="100"/>
      <c r="W1920" s="100"/>
      <c r="X1920" s="100"/>
      <c r="Y1920" s="100"/>
      <c r="Z1920" s="100"/>
      <c r="AA1920" s="100"/>
      <c r="AB1920" s="100"/>
      <c r="AC1920" s="100"/>
      <c r="AD1920" s="100"/>
      <c r="AE1920" s="100"/>
      <c r="AF1920" s="101"/>
      <c r="AG1920" s="101"/>
      <c r="AH1920" s="101"/>
      <c r="AI1920" s="101"/>
      <c r="AJ1920" s="101"/>
      <c r="AK1920" s="101"/>
      <c r="AL1920" s="101"/>
      <c r="AM1920" s="101"/>
      <c r="AN1920" s="101"/>
      <c r="AO1920" s="101"/>
      <c r="AP1920" s="101"/>
      <c r="AQ1920" s="101"/>
      <c r="AR1920" s="100"/>
      <c r="AS1920" s="100"/>
      <c r="AT1920" s="100"/>
      <c r="AU1920" s="100"/>
      <c r="AV1920" s="100"/>
      <c r="AW1920" s="100"/>
      <c r="AX1920" s="100"/>
      <c r="AY1920" s="100"/>
      <c r="AZ1920" s="100"/>
      <c r="BA1920" s="100"/>
      <c r="BB1920" s="100"/>
      <c r="BC1920" s="100"/>
    </row>
    <row r="1921" spans="17:55" x14ac:dyDescent="0.35">
      <c r="Q1921" s="100"/>
      <c r="R1921" s="100"/>
      <c r="S1921" s="100"/>
      <c r="T1921" s="100"/>
      <c r="U1921" s="100"/>
      <c r="V1921" s="100"/>
      <c r="W1921" s="100"/>
      <c r="X1921" s="100"/>
      <c r="Y1921" s="100"/>
      <c r="Z1921" s="100"/>
      <c r="AA1921" s="100"/>
      <c r="AB1921" s="100"/>
      <c r="AC1921" s="100"/>
      <c r="AD1921" s="100"/>
      <c r="AE1921" s="100"/>
      <c r="AF1921" s="101"/>
      <c r="AG1921" s="101"/>
      <c r="AH1921" s="101"/>
      <c r="AI1921" s="101"/>
      <c r="AJ1921" s="101"/>
      <c r="AK1921" s="101"/>
      <c r="AL1921" s="101"/>
      <c r="AM1921" s="101"/>
      <c r="AN1921" s="101"/>
      <c r="AO1921" s="101"/>
      <c r="AP1921" s="101"/>
      <c r="AQ1921" s="101"/>
      <c r="AR1921" s="100"/>
      <c r="AS1921" s="100"/>
      <c r="AT1921" s="100"/>
      <c r="AU1921" s="100"/>
      <c r="AV1921" s="100"/>
      <c r="AW1921" s="100"/>
      <c r="AX1921" s="100"/>
      <c r="AY1921" s="100"/>
      <c r="AZ1921" s="100"/>
      <c r="BA1921" s="100"/>
      <c r="BB1921" s="100"/>
      <c r="BC1921" s="100"/>
    </row>
    <row r="1922" spans="17:55" x14ac:dyDescent="0.35">
      <c r="Q1922" s="100"/>
      <c r="R1922" s="100"/>
      <c r="S1922" s="100"/>
      <c r="T1922" s="100"/>
      <c r="U1922" s="100"/>
      <c r="V1922" s="100"/>
      <c r="W1922" s="100"/>
      <c r="X1922" s="100"/>
      <c r="Y1922" s="100"/>
      <c r="Z1922" s="100"/>
      <c r="AA1922" s="100"/>
      <c r="AB1922" s="100"/>
      <c r="AC1922" s="100"/>
      <c r="AD1922" s="100"/>
      <c r="AE1922" s="100"/>
      <c r="AF1922" s="101"/>
      <c r="AG1922" s="101"/>
      <c r="AH1922" s="101"/>
      <c r="AI1922" s="101"/>
      <c r="AJ1922" s="101"/>
      <c r="AK1922" s="101"/>
      <c r="AL1922" s="101"/>
      <c r="AM1922" s="101"/>
      <c r="AN1922" s="101"/>
      <c r="AO1922" s="101"/>
      <c r="AP1922" s="101"/>
      <c r="AQ1922" s="101"/>
      <c r="AR1922" s="100"/>
      <c r="AS1922" s="100"/>
      <c r="AT1922" s="100"/>
      <c r="AU1922" s="100"/>
      <c r="AV1922" s="100"/>
      <c r="AW1922" s="100"/>
      <c r="AX1922" s="100"/>
      <c r="AY1922" s="100"/>
      <c r="AZ1922" s="100"/>
      <c r="BA1922" s="100"/>
      <c r="BB1922" s="100"/>
      <c r="BC1922" s="100"/>
    </row>
    <row r="1923" spans="17:55" x14ac:dyDescent="0.35">
      <c r="Q1923" s="100"/>
      <c r="R1923" s="100"/>
      <c r="S1923" s="100"/>
      <c r="T1923" s="100"/>
      <c r="U1923" s="100"/>
      <c r="V1923" s="100"/>
      <c r="W1923" s="100"/>
      <c r="X1923" s="100"/>
      <c r="Y1923" s="100"/>
      <c r="Z1923" s="100"/>
      <c r="AA1923" s="100"/>
      <c r="AB1923" s="100"/>
      <c r="AC1923" s="100"/>
      <c r="AD1923" s="100"/>
      <c r="AE1923" s="100"/>
      <c r="AF1923" s="101"/>
      <c r="AG1923" s="101"/>
      <c r="AH1923" s="101"/>
      <c r="AI1923" s="101"/>
      <c r="AJ1923" s="101"/>
      <c r="AK1923" s="101"/>
      <c r="AL1923" s="101"/>
      <c r="AM1923" s="101"/>
      <c r="AN1923" s="101"/>
      <c r="AO1923" s="101"/>
      <c r="AP1923" s="101"/>
      <c r="AQ1923" s="101"/>
      <c r="AR1923" s="100"/>
      <c r="AS1923" s="100"/>
      <c r="AT1923" s="100"/>
      <c r="AU1923" s="100"/>
      <c r="AV1923" s="100"/>
      <c r="AW1923" s="100"/>
      <c r="AX1923" s="100"/>
      <c r="AY1923" s="100"/>
      <c r="AZ1923" s="100"/>
      <c r="BA1923" s="100"/>
      <c r="BB1923" s="100"/>
      <c r="BC1923" s="100"/>
    </row>
    <row r="1924" spans="17:55" x14ac:dyDescent="0.35">
      <c r="Q1924" s="100"/>
      <c r="R1924" s="100"/>
      <c r="S1924" s="100"/>
      <c r="T1924" s="100"/>
      <c r="U1924" s="100"/>
      <c r="V1924" s="100"/>
      <c r="W1924" s="100"/>
      <c r="X1924" s="100"/>
      <c r="Y1924" s="100"/>
      <c r="Z1924" s="100"/>
      <c r="AA1924" s="100"/>
      <c r="AB1924" s="100"/>
      <c r="AC1924" s="100"/>
      <c r="AD1924" s="100"/>
      <c r="AE1924" s="100"/>
      <c r="AF1924" s="101"/>
      <c r="AG1924" s="101"/>
      <c r="AH1924" s="101"/>
      <c r="AI1924" s="101"/>
      <c r="AJ1924" s="101"/>
      <c r="AK1924" s="101"/>
      <c r="AL1924" s="101"/>
      <c r="AM1924" s="101"/>
      <c r="AN1924" s="101"/>
      <c r="AO1924" s="101"/>
      <c r="AP1924" s="101"/>
      <c r="AQ1924" s="101"/>
      <c r="AR1924" s="100"/>
      <c r="AS1924" s="100"/>
      <c r="AT1924" s="100"/>
      <c r="AU1924" s="100"/>
      <c r="AV1924" s="100"/>
      <c r="AW1924" s="100"/>
      <c r="AX1924" s="100"/>
      <c r="AY1924" s="100"/>
      <c r="AZ1924" s="100"/>
      <c r="BA1924" s="100"/>
      <c r="BB1924" s="100"/>
      <c r="BC1924" s="100"/>
    </row>
    <row r="1925" spans="17:55" x14ac:dyDescent="0.35">
      <c r="Q1925" s="100"/>
      <c r="R1925" s="100"/>
      <c r="S1925" s="100"/>
      <c r="T1925" s="100"/>
      <c r="U1925" s="100"/>
      <c r="V1925" s="100"/>
      <c r="W1925" s="100"/>
      <c r="X1925" s="100"/>
      <c r="Y1925" s="100"/>
      <c r="Z1925" s="100"/>
      <c r="AA1925" s="100"/>
      <c r="AB1925" s="100"/>
      <c r="AC1925" s="100"/>
      <c r="AD1925" s="100"/>
      <c r="AE1925" s="100"/>
      <c r="AF1925" s="101"/>
      <c r="AG1925" s="101"/>
      <c r="AH1925" s="101"/>
      <c r="AI1925" s="101"/>
      <c r="AJ1925" s="101"/>
      <c r="AK1925" s="101"/>
      <c r="AL1925" s="101"/>
      <c r="AM1925" s="101"/>
      <c r="AN1925" s="101"/>
      <c r="AO1925" s="101"/>
      <c r="AP1925" s="101"/>
      <c r="AQ1925" s="101"/>
      <c r="AR1925" s="100"/>
      <c r="AS1925" s="100"/>
      <c r="AT1925" s="100"/>
      <c r="AU1925" s="100"/>
      <c r="AV1925" s="100"/>
      <c r="AW1925" s="100"/>
      <c r="AX1925" s="100"/>
      <c r="AY1925" s="100"/>
      <c r="AZ1925" s="100"/>
      <c r="BA1925" s="100"/>
      <c r="BB1925" s="100"/>
      <c r="BC1925" s="100"/>
    </row>
    <row r="1926" spans="17:55" x14ac:dyDescent="0.35">
      <c r="Q1926" s="100"/>
      <c r="R1926" s="100"/>
      <c r="S1926" s="100"/>
      <c r="T1926" s="100"/>
      <c r="U1926" s="100"/>
      <c r="V1926" s="100"/>
      <c r="W1926" s="100"/>
      <c r="X1926" s="100"/>
      <c r="Y1926" s="100"/>
      <c r="Z1926" s="100"/>
      <c r="AA1926" s="100"/>
      <c r="AB1926" s="100"/>
      <c r="AC1926" s="100"/>
      <c r="AD1926" s="100"/>
      <c r="AE1926" s="100"/>
      <c r="AF1926" s="101"/>
      <c r="AG1926" s="101"/>
      <c r="AH1926" s="101"/>
      <c r="AI1926" s="101"/>
      <c r="AJ1926" s="101"/>
      <c r="AK1926" s="101"/>
      <c r="AL1926" s="101"/>
      <c r="AM1926" s="101"/>
      <c r="AN1926" s="101"/>
      <c r="AO1926" s="101"/>
      <c r="AP1926" s="101"/>
      <c r="AQ1926" s="101"/>
      <c r="AR1926" s="100"/>
      <c r="AS1926" s="100"/>
      <c r="AT1926" s="100"/>
      <c r="AU1926" s="100"/>
      <c r="AV1926" s="100"/>
      <c r="AW1926" s="100"/>
      <c r="AX1926" s="100"/>
      <c r="AY1926" s="100"/>
      <c r="AZ1926" s="100"/>
      <c r="BA1926" s="100"/>
      <c r="BB1926" s="100"/>
      <c r="BC1926" s="100"/>
    </row>
    <row r="1927" spans="17:55" x14ac:dyDescent="0.35">
      <c r="Q1927" s="100"/>
      <c r="R1927" s="100"/>
      <c r="S1927" s="100"/>
      <c r="T1927" s="100"/>
      <c r="U1927" s="100"/>
      <c r="V1927" s="100"/>
      <c r="W1927" s="100"/>
      <c r="X1927" s="100"/>
      <c r="Y1927" s="100"/>
      <c r="Z1927" s="100"/>
      <c r="AA1927" s="100"/>
      <c r="AB1927" s="100"/>
      <c r="AC1927" s="100"/>
      <c r="AD1927" s="100"/>
      <c r="AE1927" s="100"/>
      <c r="AF1927" s="101"/>
      <c r="AG1927" s="101"/>
      <c r="AH1927" s="101"/>
      <c r="AI1927" s="101"/>
      <c r="AJ1927" s="101"/>
      <c r="AK1927" s="101"/>
      <c r="AL1927" s="101"/>
      <c r="AM1927" s="101"/>
      <c r="AN1927" s="101"/>
      <c r="AO1927" s="101"/>
      <c r="AP1927" s="101"/>
      <c r="AQ1927" s="101"/>
      <c r="AR1927" s="100"/>
      <c r="AS1927" s="100"/>
      <c r="AT1927" s="100"/>
      <c r="AU1927" s="100"/>
      <c r="AV1927" s="100"/>
      <c r="AW1927" s="100"/>
      <c r="AX1927" s="100"/>
      <c r="AY1927" s="100"/>
      <c r="AZ1927" s="100"/>
      <c r="BA1927" s="100"/>
      <c r="BB1927" s="100"/>
      <c r="BC1927" s="100"/>
    </row>
    <row r="1928" spans="17:55" x14ac:dyDescent="0.35">
      <c r="Q1928" s="100"/>
      <c r="R1928" s="100"/>
      <c r="S1928" s="100"/>
      <c r="T1928" s="100"/>
      <c r="U1928" s="100"/>
      <c r="V1928" s="100"/>
      <c r="W1928" s="100"/>
      <c r="X1928" s="100"/>
      <c r="Y1928" s="100"/>
      <c r="Z1928" s="100"/>
      <c r="AA1928" s="100"/>
      <c r="AB1928" s="100"/>
      <c r="AC1928" s="100"/>
      <c r="AD1928" s="100"/>
      <c r="AE1928" s="100"/>
      <c r="AF1928" s="101"/>
      <c r="AG1928" s="101"/>
      <c r="AH1928" s="101"/>
      <c r="AI1928" s="101"/>
      <c r="AJ1928" s="101"/>
      <c r="AK1928" s="101"/>
      <c r="AL1928" s="101"/>
      <c r="AM1928" s="101"/>
      <c r="AN1928" s="101"/>
      <c r="AO1928" s="101"/>
      <c r="AP1928" s="101"/>
      <c r="AQ1928" s="101"/>
      <c r="AR1928" s="100"/>
      <c r="AS1928" s="100"/>
      <c r="AT1928" s="100"/>
      <c r="AU1928" s="100"/>
      <c r="AV1928" s="100"/>
      <c r="AW1928" s="100"/>
      <c r="AX1928" s="100"/>
      <c r="AY1928" s="100"/>
      <c r="AZ1928" s="100"/>
      <c r="BA1928" s="100"/>
      <c r="BB1928" s="100"/>
      <c r="BC1928" s="100"/>
    </row>
    <row r="1929" spans="17:55" x14ac:dyDescent="0.35">
      <c r="Q1929" s="100"/>
      <c r="R1929" s="100"/>
      <c r="S1929" s="100"/>
      <c r="T1929" s="100"/>
      <c r="U1929" s="100"/>
      <c r="V1929" s="100"/>
      <c r="W1929" s="100"/>
      <c r="X1929" s="100"/>
      <c r="Y1929" s="100"/>
      <c r="Z1929" s="100"/>
      <c r="AA1929" s="100"/>
      <c r="AB1929" s="100"/>
      <c r="AC1929" s="100"/>
      <c r="AD1929" s="100"/>
      <c r="AE1929" s="100"/>
      <c r="AF1929" s="101"/>
      <c r="AG1929" s="101"/>
      <c r="AH1929" s="101"/>
      <c r="AI1929" s="101"/>
      <c r="AJ1929" s="101"/>
      <c r="AK1929" s="101"/>
      <c r="AL1929" s="101"/>
      <c r="AM1929" s="101"/>
      <c r="AN1929" s="101"/>
      <c r="AO1929" s="101"/>
      <c r="AP1929" s="101"/>
      <c r="AQ1929" s="101"/>
      <c r="AR1929" s="100"/>
      <c r="AS1929" s="100"/>
      <c r="AT1929" s="100"/>
      <c r="AU1929" s="100"/>
      <c r="AV1929" s="100"/>
      <c r="AW1929" s="100"/>
      <c r="AX1929" s="100"/>
      <c r="AY1929" s="100"/>
      <c r="AZ1929" s="100"/>
      <c r="BA1929" s="100"/>
      <c r="BB1929" s="100"/>
      <c r="BC1929" s="100"/>
    </row>
    <row r="1930" spans="17:55" x14ac:dyDescent="0.35">
      <c r="Q1930" s="100"/>
      <c r="R1930" s="100"/>
      <c r="S1930" s="100"/>
      <c r="T1930" s="100"/>
      <c r="U1930" s="100"/>
      <c r="V1930" s="100"/>
      <c r="W1930" s="100"/>
      <c r="X1930" s="100"/>
      <c r="Y1930" s="100"/>
      <c r="Z1930" s="100"/>
      <c r="AA1930" s="100"/>
      <c r="AB1930" s="100"/>
      <c r="AC1930" s="100"/>
      <c r="AD1930" s="100"/>
      <c r="AE1930" s="100"/>
      <c r="AF1930" s="101"/>
      <c r="AG1930" s="101"/>
      <c r="AH1930" s="101"/>
      <c r="AI1930" s="101"/>
      <c r="AJ1930" s="101"/>
      <c r="AK1930" s="101"/>
      <c r="AL1930" s="101"/>
      <c r="AM1930" s="101"/>
      <c r="AN1930" s="101"/>
      <c r="AO1930" s="101"/>
      <c r="AP1930" s="101"/>
      <c r="AQ1930" s="101"/>
      <c r="AR1930" s="100"/>
      <c r="AS1930" s="100"/>
      <c r="AT1930" s="100"/>
      <c r="AU1930" s="100"/>
      <c r="AV1930" s="100"/>
      <c r="AW1930" s="100"/>
      <c r="AX1930" s="100"/>
      <c r="AY1930" s="100"/>
      <c r="AZ1930" s="100"/>
      <c r="BA1930" s="100"/>
      <c r="BB1930" s="100"/>
      <c r="BC1930" s="100"/>
    </row>
    <row r="1931" spans="17:55" x14ac:dyDescent="0.35">
      <c r="Q1931" s="100"/>
      <c r="R1931" s="100"/>
      <c r="S1931" s="100"/>
      <c r="T1931" s="100"/>
      <c r="U1931" s="100"/>
      <c r="V1931" s="100"/>
      <c r="W1931" s="100"/>
      <c r="X1931" s="100"/>
      <c r="Y1931" s="100"/>
      <c r="Z1931" s="100"/>
      <c r="AA1931" s="100"/>
      <c r="AB1931" s="100"/>
      <c r="AC1931" s="100"/>
      <c r="AD1931" s="100"/>
      <c r="AE1931" s="100"/>
      <c r="AF1931" s="101"/>
      <c r="AG1931" s="101"/>
      <c r="AH1931" s="101"/>
      <c r="AI1931" s="101"/>
      <c r="AJ1931" s="101"/>
      <c r="AK1931" s="101"/>
      <c r="AL1931" s="101"/>
      <c r="AM1931" s="101"/>
      <c r="AN1931" s="101"/>
      <c r="AO1931" s="101"/>
      <c r="AP1931" s="101"/>
      <c r="AQ1931" s="101"/>
      <c r="AR1931" s="100"/>
      <c r="AS1931" s="100"/>
      <c r="AT1931" s="100"/>
      <c r="AU1931" s="100"/>
      <c r="AV1931" s="100"/>
      <c r="AW1931" s="100"/>
      <c r="AX1931" s="100"/>
      <c r="AY1931" s="100"/>
      <c r="AZ1931" s="100"/>
      <c r="BA1931" s="100"/>
      <c r="BB1931" s="100"/>
      <c r="BC1931" s="100"/>
    </row>
    <row r="1932" spans="17:55" x14ac:dyDescent="0.35">
      <c r="Q1932" s="100"/>
      <c r="R1932" s="100"/>
      <c r="S1932" s="100"/>
      <c r="T1932" s="100"/>
      <c r="U1932" s="100"/>
      <c r="V1932" s="100"/>
      <c r="W1932" s="100"/>
      <c r="X1932" s="100"/>
      <c r="Y1932" s="100"/>
      <c r="Z1932" s="100"/>
      <c r="AA1932" s="100"/>
      <c r="AB1932" s="100"/>
      <c r="AC1932" s="100"/>
      <c r="AD1932" s="100"/>
      <c r="AE1932" s="100"/>
      <c r="AF1932" s="101"/>
      <c r="AG1932" s="101"/>
      <c r="AH1932" s="101"/>
      <c r="AI1932" s="101"/>
      <c r="AJ1932" s="101"/>
      <c r="AK1932" s="101"/>
      <c r="AL1932" s="101"/>
      <c r="AM1932" s="101"/>
      <c r="AN1932" s="101"/>
      <c r="AO1932" s="101"/>
      <c r="AP1932" s="101"/>
      <c r="AQ1932" s="101"/>
      <c r="AR1932" s="100"/>
      <c r="AS1932" s="100"/>
      <c r="AT1932" s="100"/>
      <c r="AU1932" s="100"/>
      <c r="AV1932" s="100"/>
      <c r="AW1932" s="100"/>
      <c r="AX1932" s="100"/>
      <c r="AY1932" s="100"/>
      <c r="AZ1932" s="100"/>
      <c r="BA1932" s="100"/>
      <c r="BB1932" s="100"/>
      <c r="BC1932" s="100"/>
    </row>
    <row r="1933" spans="17:55" x14ac:dyDescent="0.35">
      <c r="Q1933" s="100"/>
      <c r="R1933" s="100"/>
      <c r="S1933" s="100"/>
      <c r="T1933" s="100"/>
      <c r="U1933" s="100"/>
      <c r="V1933" s="100"/>
      <c r="W1933" s="100"/>
      <c r="X1933" s="100"/>
      <c r="Y1933" s="100"/>
      <c r="Z1933" s="100"/>
      <c r="AA1933" s="100"/>
      <c r="AB1933" s="100"/>
      <c r="AC1933" s="100"/>
      <c r="AD1933" s="100"/>
      <c r="AE1933" s="100"/>
      <c r="AF1933" s="101"/>
      <c r="AG1933" s="101"/>
      <c r="AH1933" s="101"/>
      <c r="AI1933" s="101"/>
      <c r="AJ1933" s="101"/>
      <c r="AK1933" s="101"/>
      <c r="AL1933" s="101"/>
      <c r="AM1933" s="101"/>
      <c r="AN1933" s="101"/>
      <c r="AO1933" s="101"/>
      <c r="AP1933" s="101"/>
      <c r="AQ1933" s="101"/>
      <c r="AR1933" s="100"/>
      <c r="AS1933" s="100"/>
      <c r="AT1933" s="100"/>
      <c r="AU1933" s="100"/>
      <c r="AV1933" s="100"/>
      <c r="AW1933" s="100"/>
      <c r="AX1933" s="100"/>
      <c r="AY1933" s="100"/>
      <c r="AZ1933" s="100"/>
      <c r="BA1933" s="100"/>
      <c r="BB1933" s="100"/>
      <c r="BC1933" s="100"/>
    </row>
    <row r="1934" spans="17:55" x14ac:dyDescent="0.35">
      <c r="Q1934" s="100"/>
      <c r="R1934" s="100"/>
      <c r="S1934" s="100"/>
      <c r="T1934" s="100"/>
      <c r="U1934" s="100"/>
      <c r="V1934" s="100"/>
      <c r="W1934" s="100"/>
      <c r="X1934" s="100"/>
      <c r="Y1934" s="100"/>
      <c r="Z1934" s="100"/>
      <c r="AA1934" s="100"/>
      <c r="AB1934" s="100"/>
      <c r="AC1934" s="100"/>
      <c r="AD1934" s="100"/>
      <c r="AE1934" s="100"/>
      <c r="AF1934" s="101"/>
      <c r="AG1934" s="101"/>
      <c r="AH1934" s="101"/>
      <c r="AI1934" s="101"/>
      <c r="AJ1934" s="101"/>
      <c r="AK1934" s="101"/>
      <c r="AL1934" s="101"/>
      <c r="AM1934" s="101"/>
      <c r="AN1934" s="101"/>
      <c r="AO1934" s="101"/>
      <c r="AP1934" s="101"/>
      <c r="AQ1934" s="101"/>
      <c r="AR1934" s="100"/>
      <c r="AS1934" s="100"/>
      <c r="AT1934" s="100"/>
      <c r="AU1934" s="100"/>
      <c r="AV1934" s="100"/>
      <c r="AW1934" s="100"/>
      <c r="AX1934" s="100"/>
      <c r="AY1934" s="100"/>
      <c r="AZ1934" s="100"/>
      <c r="BA1934" s="100"/>
      <c r="BB1934" s="100"/>
      <c r="BC1934" s="100"/>
    </row>
    <row r="1935" spans="17:55" x14ac:dyDescent="0.35">
      <c r="Q1935" s="100"/>
      <c r="R1935" s="100"/>
      <c r="S1935" s="100"/>
      <c r="T1935" s="100"/>
      <c r="U1935" s="100"/>
      <c r="V1935" s="100"/>
      <c r="W1935" s="100"/>
      <c r="X1935" s="100"/>
      <c r="Y1935" s="100"/>
      <c r="Z1935" s="100"/>
      <c r="AA1935" s="100"/>
      <c r="AB1935" s="100"/>
      <c r="AC1935" s="100"/>
      <c r="AD1935" s="100"/>
      <c r="AE1935" s="100"/>
      <c r="AF1935" s="101"/>
      <c r="AG1935" s="101"/>
      <c r="AH1935" s="101"/>
      <c r="AI1935" s="101"/>
      <c r="AJ1935" s="101"/>
      <c r="AK1935" s="101"/>
      <c r="AL1935" s="101"/>
      <c r="AM1935" s="101"/>
      <c r="AN1935" s="101"/>
      <c r="AO1935" s="101"/>
      <c r="AP1935" s="101"/>
      <c r="AQ1935" s="101"/>
      <c r="AR1935" s="100"/>
      <c r="AS1935" s="100"/>
      <c r="AT1935" s="100"/>
      <c r="AU1935" s="100"/>
      <c r="AV1935" s="100"/>
      <c r="AW1935" s="100"/>
      <c r="AX1935" s="100"/>
      <c r="AY1935" s="100"/>
      <c r="AZ1935" s="100"/>
      <c r="BA1935" s="100"/>
      <c r="BB1935" s="100"/>
      <c r="BC1935" s="100"/>
    </row>
    <row r="1936" spans="17:55" x14ac:dyDescent="0.35">
      <c r="Q1936" s="100"/>
      <c r="R1936" s="100"/>
      <c r="S1936" s="100"/>
      <c r="T1936" s="100"/>
      <c r="U1936" s="100"/>
      <c r="V1936" s="100"/>
      <c r="W1936" s="100"/>
      <c r="X1936" s="100"/>
      <c r="Y1936" s="100"/>
      <c r="Z1936" s="100"/>
      <c r="AA1936" s="100"/>
      <c r="AB1936" s="100"/>
      <c r="AC1936" s="100"/>
      <c r="AD1936" s="100"/>
      <c r="AE1936" s="100"/>
      <c r="AF1936" s="101"/>
      <c r="AG1936" s="101"/>
      <c r="AH1936" s="101"/>
      <c r="AI1936" s="101"/>
      <c r="AJ1936" s="101"/>
      <c r="AK1936" s="101"/>
      <c r="AL1936" s="101"/>
      <c r="AM1936" s="101"/>
      <c r="AN1936" s="101"/>
      <c r="AO1936" s="101"/>
      <c r="AP1936" s="101"/>
      <c r="AQ1936" s="101"/>
      <c r="AR1936" s="100"/>
      <c r="AS1936" s="100"/>
      <c r="AT1936" s="100"/>
      <c r="AU1936" s="100"/>
      <c r="AV1936" s="100"/>
      <c r="AW1936" s="100"/>
      <c r="AX1936" s="100"/>
      <c r="AY1936" s="100"/>
      <c r="AZ1936" s="100"/>
      <c r="BA1936" s="100"/>
      <c r="BB1936" s="100"/>
      <c r="BC1936" s="100"/>
    </row>
    <row r="1937" spans="17:55" x14ac:dyDescent="0.35">
      <c r="Q1937" s="100"/>
      <c r="R1937" s="100"/>
      <c r="S1937" s="100"/>
      <c r="T1937" s="100"/>
      <c r="U1937" s="100"/>
      <c r="V1937" s="100"/>
      <c r="W1937" s="100"/>
      <c r="X1937" s="100"/>
      <c r="Y1937" s="100"/>
      <c r="Z1937" s="100"/>
      <c r="AA1937" s="100"/>
      <c r="AB1937" s="100"/>
      <c r="AC1937" s="100"/>
      <c r="AD1937" s="100"/>
      <c r="AE1937" s="100"/>
      <c r="AF1937" s="101"/>
      <c r="AG1937" s="101"/>
      <c r="AH1937" s="101"/>
      <c r="AI1937" s="101"/>
      <c r="AJ1937" s="101"/>
      <c r="AK1937" s="101"/>
      <c r="AL1937" s="101"/>
      <c r="AM1937" s="101"/>
      <c r="AN1937" s="101"/>
      <c r="AO1937" s="101"/>
      <c r="AP1937" s="101"/>
      <c r="AQ1937" s="101"/>
      <c r="AR1937" s="100"/>
      <c r="AS1937" s="100"/>
      <c r="AT1937" s="100"/>
      <c r="AU1937" s="100"/>
      <c r="AV1937" s="100"/>
      <c r="AW1937" s="100"/>
      <c r="AX1937" s="100"/>
      <c r="AY1937" s="100"/>
      <c r="AZ1937" s="100"/>
      <c r="BA1937" s="100"/>
      <c r="BB1937" s="100"/>
      <c r="BC1937" s="100"/>
    </row>
    <row r="1938" spans="17:55" x14ac:dyDescent="0.35">
      <c r="Q1938" s="100"/>
      <c r="R1938" s="100"/>
      <c r="S1938" s="100"/>
      <c r="T1938" s="100"/>
      <c r="U1938" s="100"/>
      <c r="V1938" s="100"/>
      <c r="W1938" s="100"/>
      <c r="X1938" s="100"/>
      <c r="Y1938" s="100"/>
      <c r="Z1938" s="100"/>
      <c r="AA1938" s="100"/>
      <c r="AB1938" s="100"/>
      <c r="AC1938" s="100"/>
      <c r="AD1938" s="100"/>
      <c r="AE1938" s="100"/>
      <c r="AF1938" s="101"/>
      <c r="AG1938" s="101"/>
      <c r="AH1938" s="101"/>
      <c r="AI1938" s="101"/>
      <c r="AJ1938" s="101"/>
      <c r="AK1938" s="101"/>
      <c r="AL1938" s="101"/>
      <c r="AM1938" s="101"/>
      <c r="AN1938" s="101"/>
      <c r="AO1938" s="101"/>
      <c r="AP1938" s="101"/>
      <c r="AQ1938" s="101"/>
      <c r="AR1938" s="100"/>
      <c r="AS1938" s="100"/>
      <c r="AT1938" s="100"/>
      <c r="AU1938" s="100"/>
      <c r="AV1938" s="100"/>
      <c r="AW1938" s="100"/>
      <c r="AX1938" s="100"/>
      <c r="AY1938" s="100"/>
      <c r="AZ1938" s="100"/>
      <c r="BA1938" s="100"/>
      <c r="BB1938" s="100"/>
      <c r="BC1938" s="100"/>
    </row>
    <row r="1939" spans="17:55" x14ac:dyDescent="0.35">
      <c r="Q1939" s="100"/>
      <c r="R1939" s="100"/>
      <c r="S1939" s="100"/>
      <c r="T1939" s="100"/>
      <c r="U1939" s="100"/>
      <c r="V1939" s="100"/>
      <c r="W1939" s="100"/>
      <c r="X1939" s="100"/>
      <c r="Y1939" s="100"/>
      <c r="Z1939" s="100"/>
      <c r="AA1939" s="100"/>
      <c r="AB1939" s="100"/>
      <c r="AC1939" s="100"/>
      <c r="AD1939" s="100"/>
      <c r="AE1939" s="100"/>
      <c r="AF1939" s="101"/>
      <c r="AG1939" s="101"/>
      <c r="AH1939" s="101"/>
      <c r="AI1939" s="101"/>
      <c r="AJ1939" s="101"/>
      <c r="AK1939" s="101"/>
      <c r="AL1939" s="101"/>
      <c r="AM1939" s="101"/>
      <c r="AN1939" s="101"/>
      <c r="AO1939" s="101"/>
      <c r="AP1939" s="101"/>
      <c r="AQ1939" s="101"/>
      <c r="AR1939" s="100"/>
      <c r="AS1939" s="100"/>
      <c r="AT1939" s="100"/>
      <c r="AU1939" s="100"/>
      <c r="AV1939" s="100"/>
      <c r="AW1939" s="100"/>
      <c r="AX1939" s="100"/>
      <c r="AY1939" s="100"/>
      <c r="AZ1939" s="100"/>
      <c r="BA1939" s="100"/>
      <c r="BB1939" s="100"/>
      <c r="BC1939" s="100"/>
    </row>
    <row r="1940" spans="17:55" x14ac:dyDescent="0.35">
      <c r="Q1940" s="100"/>
      <c r="R1940" s="100"/>
      <c r="S1940" s="100"/>
      <c r="T1940" s="100"/>
      <c r="U1940" s="100"/>
      <c r="V1940" s="100"/>
      <c r="W1940" s="100"/>
      <c r="X1940" s="100"/>
      <c r="Y1940" s="100"/>
      <c r="Z1940" s="100"/>
      <c r="AA1940" s="100"/>
      <c r="AB1940" s="100"/>
      <c r="AC1940" s="100"/>
      <c r="AD1940" s="100"/>
      <c r="AE1940" s="100"/>
      <c r="AF1940" s="101"/>
      <c r="AG1940" s="101"/>
      <c r="AH1940" s="101"/>
      <c r="AI1940" s="101"/>
      <c r="AJ1940" s="101"/>
      <c r="AK1940" s="101"/>
      <c r="AL1940" s="101"/>
      <c r="AM1940" s="101"/>
      <c r="AN1940" s="101"/>
      <c r="AO1940" s="101"/>
      <c r="AP1940" s="101"/>
      <c r="AQ1940" s="101"/>
      <c r="AR1940" s="100"/>
      <c r="AS1940" s="100"/>
      <c r="AT1940" s="100"/>
      <c r="AU1940" s="100"/>
      <c r="AV1940" s="100"/>
      <c r="AW1940" s="100"/>
      <c r="AX1940" s="100"/>
      <c r="AY1940" s="100"/>
      <c r="AZ1940" s="100"/>
      <c r="BA1940" s="100"/>
      <c r="BB1940" s="100"/>
      <c r="BC1940" s="100"/>
    </row>
    <row r="1941" spans="17:55" x14ac:dyDescent="0.35">
      <c r="Q1941" s="100"/>
      <c r="R1941" s="100"/>
      <c r="S1941" s="100"/>
      <c r="T1941" s="100"/>
      <c r="U1941" s="100"/>
      <c r="V1941" s="100"/>
      <c r="W1941" s="100"/>
      <c r="X1941" s="100"/>
      <c r="Y1941" s="100"/>
      <c r="Z1941" s="100"/>
      <c r="AA1941" s="100"/>
      <c r="AB1941" s="100"/>
      <c r="AC1941" s="100"/>
      <c r="AD1941" s="100"/>
      <c r="AE1941" s="100"/>
      <c r="AF1941" s="101"/>
      <c r="AG1941" s="101"/>
      <c r="AH1941" s="101"/>
      <c r="AI1941" s="101"/>
      <c r="AJ1941" s="101"/>
      <c r="AK1941" s="101"/>
      <c r="AL1941" s="101"/>
      <c r="AM1941" s="101"/>
      <c r="AN1941" s="101"/>
      <c r="AO1941" s="101"/>
      <c r="AP1941" s="101"/>
      <c r="AQ1941" s="101"/>
      <c r="AR1941" s="100"/>
      <c r="AS1941" s="100"/>
      <c r="AT1941" s="100"/>
      <c r="AU1941" s="100"/>
      <c r="AV1941" s="100"/>
      <c r="AW1941" s="100"/>
      <c r="AX1941" s="100"/>
      <c r="AY1941" s="100"/>
      <c r="AZ1941" s="100"/>
      <c r="BA1941" s="100"/>
      <c r="BB1941" s="100"/>
      <c r="BC1941" s="100"/>
    </row>
    <row r="1942" spans="17:55" x14ac:dyDescent="0.35">
      <c r="Q1942" s="100"/>
      <c r="R1942" s="100"/>
      <c r="S1942" s="100"/>
      <c r="T1942" s="100"/>
      <c r="U1942" s="100"/>
      <c r="V1942" s="100"/>
      <c r="W1942" s="100"/>
      <c r="X1942" s="100"/>
      <c r="Y1942" s="100"/>
      <c r="Z1942" s="100"/>
      <c r="AA1942" s="100"/>
      <c r="AB1942" s="100"/>
      <c r="AC1942" s="100"/>
      <c r="AD1942" s="100"/>
      <c r="AE1942" s="100"/>
      <c r="AF1942" s="101"/>
      <c r="AG1942" s="101"/>
      <c r="AH1942" s="101"/>
      <c r="AI1942" s="101"/>
      <c r="AJ1942" s="101"/>
      <c r="AK1942" s="101"/>
      <c r="AL1942" s="101"/>
      <c r="AM1942" s="101"/>
      <c r="AN1942" s="101"/>
      <c r="AO1942" s="101"/>
      <c r="AP1942" s="101"/>
      <c r="AQ1942" s="101"/>
      <c r="AR1942" s="100"/>
      <c r="AS1942" s="100"/>
      <c r="AT1942" s="100"/>
      <c r="AU1942" s="100"/>
      <c r="AV1942" s="100"/>
      <c r="AW1942" s="100"/>
      <c r="AX1942" s="100"/>
      <c r="AY1942" s="100"/>
      <c r="AZ1942" s="100"/>
      <c r="BA1942" s="100"/>
      <c r="BB1942" s="100"/>
      <c r="BC1942" s="100"/>
    </row>
    <row r="1943" spans="17:55" x14ac:dyDescent="0.35">
      <c r="Q1943" s="100"/>
      <c r="R1943" s="100"/>
      <c r="S1943" s="100"/>
      <c r="T1943" s="100"/>
      <c r="U1943" s="100"/>
      <c r="V1943" s="100"/>
      <c r="W1943" s="100"/>
      <c r="X1943" s="100"/>
      <c r="Y1943" s="100"/>
      <c r="Z1943" s="100"/>
      <c r="AA1943" s="100"/>
      <c r="AB1943" s="100"/>
      <c r="AC1943" s="100"/>
      <c r="AD1943" s="100"/>
      <c r="AE1943" s="100"/>
      <c r="AF1943" s="101"/>
      <c r="AG1943" s="101"/>
      <c r="AH1943" s="101"/>
      <c r="AI1943" s="101"/>
      <c r="AJ1943" s="101"/>
      <c r="AK1943" s="101"/>
      <c r="AL1943" s="101"/>
      <c r="AM1943" s="101"/>
      <c r="AN1943" s="101"/>
      <c r="AO1943" s="101"/>
      <c r="AP1943" s="101"/>
      <c r="AQ1943" s="101"/>
      <c r="AR1943" s="100"/>
      <c r="AS1943" s="100"/>
      <c r="AT1943" s="100"/>
      <c r="AU1943" s="100"/>
      <c r="AV1943" s="100"/>
      <c r="AW1943" s="100"/>
      <c r="AX1943" s="100"/>
      <c r="AY1943" s="100"/>
      <c r="AZ1943" s="100"/>
      <c r="BA1943" s="100"/>
      <c r="BB1943" s="100"/>
      <c r="BC1943" s="100"/>
    </row>
    <row r="1944" spans="17:55" x14ac:dyDescent="0.35">
      <c r="Q1944" s="100"/>
      <c r="R1944" s="100"/>
      <c r="S1944" s="100"/>
      <c r="T1944" s="100"/>
      <c r="U1944" s="100"/>
      <c r="V1944" s="100"/>
      <c r="W1944" s="100"/>
      <c r="X1944" s="100"/>
      <c r="Y1944" s="100"/>
      <c r="Z1944" s="100"/>
      <c r="AA1944" s="100"/>
      <c r="AB1944" s="100"/>
      <c r="AC1944" s="100"/>
      <c r="AD1944" s="100"/>
      <c r="AE1944" s="100"/>
      <c r="AF1944" s="101"/>
      <c r="AG1944" s="101"/>
      <c r="AH1944" s="101"/>
      <c r="AI1944" s="101"/>
      <c r="AJ1944" s="101"/>
      <c r="AK1944" s="101"/>
      <c r="AL1944" s="101"/>
      <c r="AM1944" s="101"/>
      <c r="AN1944" s="101"/>
      <c r="AO1944" s="101"/>
      <c r="AP1944" s="101"/>
      <c r="AQ1944" s="101"/>
      <c r="AR1944" s="100"/>
      <c r="AS1944" s="100"/>
      <c r="AT1944" s="100"/>
      <c r="AU1944" s="100"/>
      <c r="AV1944" s="100"/>
      <c r="AW1944" s="100"/>
      <c r="AX1944" s="100"/>
      <c r="AY1944" s="100"/>
      <c r="AZ1944" s="100"/>
      <c r="BA1944" s="100"/>
      <c r="BB1944" s="100"/>
      <c r="BC1944" s="100"/>
    </row>
    <row r="1945" spans="17:55" x14ac:dyDescent="0.35">
      <c r="Q1945" s="100"/>
      <c r="R1945" s="100"/>
      <c r="S1945" s="100"/>
      <c r="T1945" s="100"/>
      <c r="U1945" s="100"/>
      <c r="V1945" s="100"/>
      <c r="W1945" s="100"/>
      <c r="X1945" s="100"/>
      <c r="Y1945" s="100"/>
      <c r="Z1945" s="100"/>
      <c r="AA1945" s="100"/>
      <c r="AB1945" s="100"/>
      <c r="AC1945" s="100"/>
      <c r="AD1945" s="100"/>
      <c r="AE1945" s="100"/>
      <c r="AF1945" s="101"/>
      <c r="AG1945" s="101"/>
      <c r="AH1945" s="101"/>
      <c r="AI1945" s="101"/>
      <c r="AJ1945" s="101"/>
      <c r="AK1945" s="101"/>
      <c r="AL1945" s="101"/>
      <c r="AM1945" s="101"/>
      <c r="AN1945" s="101"/>
      <c r="AO1945" s="101"/>
      <c r="AP1945" s="101"/>
      <c r="AQ1945" s="101"/>
      <c r="AR1945" s="100"/>
      <c r="AS1945" s="100"/>
      <c r="AT1945" s="100"/>
      <c r="AU1945" s="100"/>
      <c r="AV1945" s="100"/>
      <c r="AW1945" s="100"/>
      <c r="AX1945" s="100"/>
      <c r="AY1945" s="100"/>
      <c r="AZ1945" s="100"/>
      <c r="BA1945" s="100"/>
      <c r="BB1945" s="100"/>
      <c r="BC1945" s="100"/>
    </row>
    <row r="1946" spans="17:55" x14ac:dyDescent="0.35">
      <c r="Q1946" s="100"/>
      <c r="R1946" s="100"/>
      <c r="S1946" s="100"/>
      <c r="T1946" s="100"/>
      <c r="U1946" s="100"/>
      <c r="V1946" s="100"/>
      <c r="W1946" s="100"/>
      <c r="X1946" s="100"/>
      <c r="Y1946" s="100"/>
      <c r="Z1946" s="100"/>
      <c r="AA1946" s="100"/>
      <c r="AB1946" s="100"/>
      <c r="AC1946" s="100"/>
      <c r="AD1946" s="100"/>
      <c r="AE1946" s="100"/>
      <c r="AF1946" s="101"/>
      <c r="AG1946" s="101"/>
      <c r="AH1946" s="101"/>
      <c r="AI1946" s="101"/>
      <c r="AJ1946" s="101"/>
      <c r="AK1946" s="101"/>
      <c r="AL1946" s="101"/>
      <c r="AM1946" s="101"/>
      <c r="AN1946" s="101"/>
      <c r="AO1946" s="101"/>
      <c r="AP1946" s="101"/>
      <c r="AQ1946" s="101"/>
      <c r="AR1946" s="100"/>
      <c r="AS1946" s="100"/>
      <c r="AT1946" s="100"/>
      <c r="AU1946" s="100"/>
      <c r="AV1946" s="100"/>
      <c r="AW1946" s="100"/>
      <c r="AX1946" s="100"/>
      <c r="AY1946" s="100"/>
      <c r="AZ1946" s="100"/>
      <c r="BA1946" s="100"/>
      <c r="BB1946" s="100"/>
      <c r="BC1946" s="100"/>
    </row>
    <row r="1947" spans="17:55" x14ac:dyDescent="0.35">
      <c r="Q1947" s="100"/>
      <c r="R1947" s="100"/>
      <c r="S1947" s="100"/>
      <c r="T1947" s="100"/>
      <c r="U1947" s="100"/>
      <c r="V1947" s="100"/>
      <c r="W1947" s="100"/>
      <c r="X1947" s="100"/>
      <c r="Y1947" s="100"/>
      <c r="Z1947" s="100"/>
      <c r="AA1947" s="100"/>
      <c r="AB1947" s="100"/>
      <c r="AC1947" s="100"/>
      <c r="AD1947" s="100"/>
      <c r="AE1947" s="100"/>
      <c r="AF1947" s="101"/>
      <c r="AG1947" s="101"/>
      <c r="AH1947" s="101"/>
      <c r="AI1947" s="101"/>
      <c r="AJ1947" s="101"/>
      <c r="AK1947" s="101"/>
      <c r="AL1947" s="101"/>
      <c r="AM1947" s="101"/>
      <c r="AN1947" s="101"/>
      <c r="AO1947" s="101"/>
      <c r="AP1947" s="101"/>
      <c r="AQ1947" s="101"/>
      <c r="AR1947" s="100"/>
      <c r="AS1947" s="100"/>
      <c r="AT1947" s="100"/>
      <c r="AU1947" s="100"/>
      <c r="AV1947" s="100"/>
      <c r="AW1947" s="100"/>
      <c r="AX1947" s="100"/>
      <c r="AY1947" s="100"/>
      <c r="AZ1947" s="100"/>
      <c r="BA1947" s="100"/>
      <c r="BB1947" s="100"/>
      <c r="BC1947" s="100"/>
    </row>
    <row r="1948" spans="17:55" x14ac:dyDescent="0.35">
      <c r="Q1948" s="100"/>
      <c r="R1948" s="100"/>
      <c r="S1948" s="100"/>
      <c r="T1948" s="100"/>
      <c r="U1948" s="100"/>
      <c r="V1948" s="100"/>
      <c r="W1948" s="100"/>
      <c r="X1948" s="100"/>
      <c r="Y1948" s="100"/>
      <c r="Z1948" s="100"/>
      <c r="AA1948" s="100"/>
      <c r="AB1948" s="100"/>
      <c r="AC1948" s="100"/>
      <c r="AD1948" s="100"/>
      <c r="AE1948" s="100"/>
      <c r="AF1948" s="101"/>
      <c r="AG1948" s="101"/>
      <c r="AH1948" s="101"/>
      <c r="AI1948" s="101"/>
      <c r="AJ1948" s="101"/>
      <c r="AK1948" s="101"/>
      <c r="AL1948" s="101"/>
      <c r="AM1948" s="101"/>
      <c r="AN1948" s="101"/>
      <c r="AO1948" s="101"/>
      <c r="AP1948" s="101"/>
      <c r="AQ1948" s="101"/>
      <c r="AR1948" s="100"/>
      <c r="AS1948" s="100"/>
      <c r="AT1948" s="100"/>
      <c r="AU1948" s="100"/>
      <c r="AV1948" s="100"/>
      <c r="AW1948" s="100"/>
      <c r="AX1948" s="100"/>
      <c r="AY1948" s="100"/>
      <c r="AZ1948" s="100"/>
      <c r="BA1948" s="100"/>
      <c r="BB1948" s="100"/>
      <c r="BC1948" s="100"/>
    </row>
    <row r="1949" spans="17:55" x14ac:dyDescent="0.35">
      <c r="Q1949" s="100"/>
      <c r="R1949" s="100"/>
      <c r="S1949" s="100"/>
      <c r="T1949" s="100"/>
      <c r="U1949" s="100"/>
      <c r="V1949" s="100"/>
      <c r="W1949" s="100"/>
      <c r="X1949" s="100"/>
      <c r="Y1949" s="100"/>
      <c r="Z1949" s="100"/>
      <c r="AA1949" s="100"/>
      <c r="AB1949" s="100"/>
      <c r="AC1949" s="100"/>
      <c r="AD1949" s="100"/>
      <c r="AE1949" s="100"/>
      <c r="AF1949" s="101"/>
      <c r="AG1949" s="101"/>
      <c r="AH1949" s="101"/>
      <c r="AI1949" s="101"/>
      <c r="AJ1949" s="101"/>
      <c r="AK1949" s="101"/>
      <c r="AL1949" s="101"/>
      <c r="AM1949" s="101"/>
      <c r="AN1949" s="101"/>
      <c r="AO1949" s="101"/>
      <c r="AP1949" s="101"/>
      <c r="AQ1949" s="101"/>
      <c r="AR1949" s="100"/>
      <c r="AS1949" s="100"/>
      <c r="AT1949" s="100"/>
      <c r="AU1949" s="100"/>
      <c r="AV1949" s="100"/>
      <c r="AW1949" s="100"/>
      <c r="AX1949" s="100"/>
      <c r="AY1949" s="100"/>
      <c r="AZ1949" s="100"/>
      <c r="BA1949" s="100"/>
      <c r="BB1949" s="100"/>
      <c r="BC1949" s="100"/>
    </row>
    <row r="1950" spans="17:55" x14ac:dyDescent="0.35">
      <c r="Q1950" s="100"/>
      <c r="R1950" s="100"/>
      <c r="S1950" s="100"/>
      <c r="T1950" s="100"/>
      <c r="U1950" s="100"/>
      <c r="V1950" s="100"/>
      <c r="W1950" s="100"/>
      <c r="X1950" s="100"/>
      <c r="Y1950" s="100"/>
      <c r="Z1950" s="100"/>
      <c r="AA1950" s="100"/>
      <c r="AB1950" s="100"/>
      <c r="AC1950" s="100"/>
      <c r="AD1950" s="100"/>
      <c r="AE1950" s="100"/>
      <c r="AF1950" s="101"/>
      <c r="AG1950" s="101"/>
      <c r="AH1950" s="101"/>
      <c r="AI1950" s="101"/>
      <c r="AJ1950" s="101"/>
      <c r="AK1950" s="101"/>
      <c r="AL1950" s="101"/>
      <c r="AM1950" s="101"/>
      <c r="AN1950" s="101"/>
      <c r="AO1950" s="101"/>
      <c r="AP1950" s="101"/>
      <c r="AQ1950" s="101"/>
      <c r="AR1950" s="100"/>
      <c r="AS1950" s="100"/>
      <c r="AT1950" s="100"/>
      <c r="AU1950" s="100"/>
      <c r="AV1950" s="100"/>
      <c r="AW1950" s="100"/>
      <c r="AX1950" s="100"/>
      <c r="AY1950" s="100"/>
      <c r="AZ1950" s="100"/>
      <c r="BA1950" s="100"/>
      <c r="BB1950" s="100"/>
      <c r="BC1950" s="100"/>
    </row>
    <row r="1951" spans="17:55" x14ac:dyDescent="0.35">
      <c r="Q1951" s="100"/>
      <c r="R1951" s="100"/>
      <c r="S1951" s="100"/>
      <c r="T1951" s="100"/>
      <c r="U1951" s="100"/>
      <c r="V1951" s="100"/>
      <c r="W1951" s="100"/>
      <c r="X1951" s="100"/>
      <c r="Y1951" s="100"/>
      <c r="Z1951" s="100"/>
      <c r="AA1951" s="100"/>
      <c r="AB1951" s="100"/>
      <c r="AC1951" s="100"/>
      <c r="AD1951" s="100"/>
      <c r="AE1951" s="100"/>
      <c r="AF1951" s="101"/>
      <c r="AG1951" s="101"/>
      <c r="AH1951" s="101"/>
      <c r="AI1951" s="101"/>
      <c r="AJ1951" s="101"/>
      <c r="AK1951" s="101"/>
      <c r="AL1951" s="101"/>
      <c r="AM1951" s="101"/>
      <c r="AN1951" s="101"/>
      <c r="AO1951" s="101"/>
      <c r="AP1951" s="101"/>
      <c r="AQ1951" s="101"/>
      <c r="AR1951" s="100"/>
      <c r="AS1951" s="100"/>
      <c r="AT1951" s="100"/>
      <c r="AU1951" s="100"/>
      <c r="AV1951" s="100"/>
      <c r="AW1951" s="100"/>
      <c r="AX1951" s="100"/>
      <c r="AY1951" s="100"/>
      <c r="AZ1951" s="100"/>
      <c r="BA1951" s="100"/>
      <c r="BB1951" s="100"/>
      <c r="BC1951" s="100"/>
    </row>
    <row r="1952" spans="17:55" x14ac:dyDescent="0.35">
      <c r="Q1952" s="100"/>
      <c r="R1952" s="100"/>
      <c r="S1952" s="100"/>
      <c r="T1952" s="100"/>
      <c r="U1952" s="100"/>
      <c r="V1952" s="100"/>
      <c r="W1952" s="100"/>
      <c r="X1952" s="100"/>
      <c r="Y1952" s="100"/>
      <c r="Z1952" s="100"/>
      <c r="AA1952" s="100"/>
      <c r="AB1952" s="100"/>
      <c r="AC1952" s="100"/>
      <c r="AD1952" s="100"/>
      <c r="AE1952" s="100"/>
      <c r="AF1952" s="101"/>
      <c r="AG1952" s="101"/>
      <c r="AH1952" s="101"/>
      <c r="AI1952" s="101"/>
      <c r="AJ1952" s="101"/>
      <c r="AK1952" s="101"/>
      <c r="AL1952" s="101"/>
      <c r="AM1952" s="101"/>
      <c r="AN1952" s="101"/>
      <c r="AO1952" s="101"/>
      <c r="AP1952" s="101"/>
      <c r="AQ1952" s="101"/>
      <c r="AR1952" s="100"/>
      <c r="AS1952" s="100"/>
      <c r="AT1952" s="100"/>
      <c r="AU1952" s="100"/>
      <c r="AV1952" s="100"/>
      <c r="AW1952" s="100"/>
      <c r="AX1952" s="100"/>
      <c r="AY1952" s="100"/>
      <c r="AZ1952" s="100"/>
      <c r="BA1952" s="100"/>
      <c r="BB1952" s="100"/>
      <c r="BC1952" s="100"/>
    </row>
    <row r="1953" spans="17:55" x14ac:dyDescent="0.35">
      <c r="Q1953" s="100"/>
      <c r="R1953" s="100"/>
      <c r="S1953" s="100"/>
      <c r="T1953" s="100"/>
      <c r="U1953" s="100"/>
      <c r="V1953" s="100"/>
      <c r="W1953" s="100"/>
      <c r="X1953" s="100"/>
      <c r="Y1953" s="100"/>
      <c r="Z1953" s="100"/>
      <c r="AA1953" s="100"/>
      <c r="AB1953" s="100"/>
      <c r="AC1953" s="100"/>
      <c r="AD1953" s="100"/>
      <c r="AE1953" s="100"/>
      <c r="AF1953" s="101"/>
      <c r="AG1953" s="101"/>
      <c r="AH1953" s="101"/>
      <c r="AI1953" s="101"/>
      <c r="AJ1953" s="101"/>
      <c r="AK1953" s="101"/>
      <c r="AL1953" s="101"/>
      <c r="AM1953" s="101"/>
      <c r="AN1953" s="101"/>
      <c r="AO1953" s="101"/>
      <c r="AP1953" s="101"/>
      <c r="AQ1953" s="101"/>
      <c r="AR1953" s="100"/>
      <c r="AS1953" s="100"/>
      <c r="AT1953" s="100"/>
      <c r="AU1953" s="100"/>
      <c r="AV1953" s="100"/>
      <c r="AW1953" s="100"/>
      <c r="AX1953" s="100"/>
      <c r="AY1953" s="100"/>
      <c r="AZ1953" s="100"/>
      <c r="BA1953" s="100"/>
      <c r="BB1953" s="100"/>
      <c r="BC1953" s="100"/>
    </row>
    <row r="1954" spans="17:55" x14ac:dyDescent="0.35">
      <c r="Q1954" s="100"/>
      <c r="R1954" s="100"/>
      <c r="S1954" s="100"/>
      <c r="T1954" s="100"/>
      <c r="U1954" s="100"/>
      <c r="V1954" s="100"/>
      <c r="W1954" s="100"/>
      <c r="X1954" s="100"/>
      <c r="Y1954" s="100"/>
      <c r="Z1954" s="100"/>
      <c r="AA1954" s="100"/>
      <c r="AB1954" s="100"/>
      <c r="AC1954" s="100"/>
      <c r="AD1954" s="100"/>
      <c r="AE1954" s="100"/>
      <c r="AF1954" s="101"/>
      <c r="AG1954" s="101"/>
      <c r="AH1954" s="101"/>
      <c r="AI1954" s="101"/>
      <c r="AJ1954" s="101"/>
      <c r="AK1954" s="101"/>
      <c r="AL1954" s="101"/>
      <c r="AM1954" s="101"/>
      <c r="AN1954" s="101"/>
      <c r="AO1954" s="101"/>
      <c r="AP1954" s="101"/>
      <c r="AQ1954" s="101"/>
      <c r="AR1954" s="100"/>
      <c r="AS1954" s="100"/>
      <c r="AT1954" s="100"/>
      <c r="AU1954" s="100"/>
      <c r="AV1954" s="100"/>
      <c r="AW1954" s="100"/>
      <c r="AX1954" s="100"/>
      <c r="AY1954" s="100"/>
      <c r="AZ1954" s="100"/>
      <c r="BA1954" s="100"/>
      <c r="BB1954" s="100"/>
      <c r="BC1954" s="100"/>
    </row>
    <row r="1955" spans="17:55" x14ac:dyDescent="0.35">
      <c r="Q1955" s="100"/>
      <c r="R1955" s="100"/>
      <c r="S1955" s="100"/>
      <c r="T1955" s="100"/>
      <c r="U1955" s="100"/>
      <c r="V1955" s="100"/>
      <c r="W1955" s="100"/>
      <c r="X1955" s="100"/>
      <c r="Y1955" s="100"/>
      <c r="Z1955" s="100"/>
      <c r="AA1955" s="100"/>
      <c r="AB1955" s="100"/>
      <c r="AC1955" s="100"/>
      <c r="AD1955" s="100"/>
      <c r="AE1955" s="100"/>
      <c r="AF1955" s="101"/>
      <c r="AG1955" s="101"/>
      <c r="AH1955" s="101"/>
      <c r="AI1955" s="101"/>
      <c r="AJ1955" s="101"/>
      <c r="AK1955" s="101"/>
      <c r="AL1955" s="101"/>
      <c r="AM1955" s="101"/>
      <c r="AN1955" s="101"/>
      <c r="AO1955" s="101"/>
      <c r="AP1955" s="101"/>
      <c r="AQ1955" s="101"/>
      <c r="AR1955" s="100"/>
      <c r="AS1955" s="100"/>
      <c r="AT1955" s="100"/>
      <c r="AU1955" s="100"/>
      <c r="AV1955" s="100"/>
      <c r="AW1955" s="100"/>
      <c r="AX1955" s="100"/>
      <c r="AY1955" s="100"/>
      <c r="AZ1955" s="100"/>
      <c r="BA1955" s="100"/>
      <c r="BB1955" s="100"/>
      <c r="BC1955" s="100"/>
    </row>
    <row r="1956" spans="17:55" x14ac:dyDescent="0.35">
      <c r="Q1956" s="100"/>
      <c r="R1956" s="100"/>
      <c r="S1956" s="100"/>
      <c r="T1956" s="100"/>
      <c r="U1956" s="100"/>
      <c r="V1956" s="100"/>
      <c r="W1956" s="100"/>
      <c r="X1956" s="100"/>
      <c r="Y1956" s="100"/>
      <c r="Z1956" s="100"/>
      <c r="AA1956" s="100"/>
      <c r="AB1956" s="100"/>
      <c r="AC1956" s="100"/>
      <c r="AD1956" s="100"/>
      <c r="AE1956" s="100"/>
      <c r="AF1956" s="101"/>
      <c r="AG1956" s="101"/>
      <c r="AH1956" s="101"/>
      <c r="AI1956" s="101"/>
      <c r="AJ1956" s="101"/>
      <c r="AK1956" s="101"/>
      <c r="AL1956" s="101"/>
      <c r="AM1956" s="101"/>
      <c r="AN1956" s="101"/>
      <c r="AO1956" s="101"/>
      <c r="AP1956" s="101"/>
      <c r="AQ1956" s="101"/>
      <c r="AR1956" s="100"/>
      <c r="AS1956" s="100"/>
      <c r="AT1956" s="100"/>
      <c r="AU1956" s="100"/>
      <c r="AV1956" s="100"/>
      <c r="AW1956" s="100"/>
      <c r="AX1956" s="100"/>
      <c r="AY1956" s="100"/>
      <c r="AZ1956" s="100"/>
      <c r="BA1956" s="100"/>
      <c r="BB1956" s="100"/>
      <c r="BC1956" s="100"/>
    </row>
    <row r="1957" spans="17:55" x14ac:dyDescent="0.35">
      <c r="Q1957" s="100"/>
      <c r="R1957" s="100"/>
      <c r="S1957" s="100"/>
      <c r="T1957" s="100"/>
      <c r="U1957" s="100"/>
      <c r="V1957" s="100"/>
      <c r="W1957" s="100"/>
      <c r="X1957" s="100"/>
      <c r="Y1957" s="100"/>
      <c r="Z1957" s="100"/>
      <c r="AA1957" s="100"/>
      <c r="AB1957" s="100"/>
      <c r="AC1957" s="100"/>
      <c r="AD1957" s="100"/>
      <c r="AE1957" s="100"/>
      <c r="AF1957" s="101"/>
      <c r="AG1957" s="101"/>
      <c r="AH1957" s="101"/>
      <c r="AI1957" s="101"/>
      <c r="AJ1957" s="101"/>
      <c r="AK1957" s="101"/>
      <c r="AL1957" s="101"/>
      <c r="AM1957" s="101"/>
      <c r="AN1957" s="101"/>
      <c r="AO1957" s="101"/>
      <c r="AP1957" s="101"/>
      <c r="AQ1957" s="101"/>
      <c r="AR1957" s="100"/>
      <c r="AS1957" s="100"/>
      <c r="AT1957" s="100"/>
      <c r="AU1957" s="100"/>
      <c r="AV1957" s="100"/>
      <c r="AW1957" s="100"/>
      <c r="AX1957" s="100"/>
      <c r="AY1957" s="100"/>
      <c r="AZ1957" s="100"/>
      <c r="BA1957" s="100"/>
      <c r="BB1957" s="100"/>
      <c r="BC1957" s="100"/>
    </row>
    <row r="1958" spans="17:55" x14ac:dyDescent="0.35">
      <c r="Q1958" s="100"/>
      <c r="R1958" s="100"/>
      <c r="S1958" s="100"/>
      <c r="T1958" s="100"/>
      <c r="U1958" s="100"/>
      <c r="V1958" s="100"/>
      <c r="W1958" s="100"/>
      <c r="X1958" s="100"/>
      <c r="Y1958" s="100"/>
      <c r="Z1958" s="100"/>
      <c r="AA1958" s="100"/>
      <c r="AB1958" s="100"/>
      <c r="AC1958" s="100"/>
      <c r="AD1958" s="100"/>
      <c r="AE1958" s="100"/>
      <c r="AF1958" s="101"/>
      <c r="AG1958" s="101"/>
      <c r="AH1958" s="101"/>
      <c r="AI1958" s="101"/>
      <c r="AJ1958" s="101"/>
      <c r="AK1958" s="101"/>
      <c r="AL1958" s="101"/>
      <c r="AM1958" s="101"/>
      <c r="AN1958" s="101"/>
      <c r="AO1958" s="101"/>
      <c r="AP1958" s="101"/>
      <c r="AQ1958" s="101"/>
      <c r="AR1958" s="100"/>
      <c r="AS1958" s="100"/>
      <c r="AT1958" s="100"/>
      <c r="AU1958" s="100"/>
      <c r="AV1958" s="100"/>
      <c r="AW1958" s="100"/>
      <c r="AX1958" s="100"/>
      <c r="AY1958" s="100"/>
      <c r="AZ1958" s="100"/>
      <c r="BA1958" s="100"/>
      <c r="BB1958" s="100"/>
      <c r="BC1958" s="100"/>
    </row>
    <row r="1959" spans="17:55" x14ac:dyDescent="0.35">
      <c r="Q1959" s="100"/>
      <c r="R1959" s="100"/>
      <c r="S1959" s="100"/>
      <c r="T1959" s="100"/>
      <c r="U1959" s="100"/>
      <c r="V1959" s="100"/>
      <c r="W1959" s="100"/>
      <c r="X1959" s="100"/>
      <c r="Y1959" s="100"/>
      <c r="Z1959" s="100"/>
      <c r="AA1959" s="100"/>
      <c r="AB1959" s="100"/>
      <c r="AC1959" s="100"/>
      <c r="AD1959" s="100"/>
      <c r="AE1959" s="100"/>
      <c r="AF1959" s="101"/>
      <c r="AG1959" s="101"/>
      <c r="AH1959" s="101"/>
      <c r="AI1959" s="101"/>
      <c r="AJ1959" s="101"/>
      <c r="AK1959" s="101"/>
      <c r="AL1959" s="101"/>
      <c r="AM1959" s="101"/>
      <c r="AN1959" s="101"/>
      <c r="AO1959" s="101"/>
      <c r="AP1959" s="101"/>
      <c r="AQ1959" s="101"/>
      <c r="AR1959" s="100"/>
      <c r="AS1959" s="100"/>
      <c r="AT1959" s="100"/>
      <c r="AU1959" s="100"/>
      <c r="AV1959" s="100"/>
      <c r="AW1959" s="100"/>
      <c r="AX1959" s="100"/>
      <c r="AY1959" s="100"/>
      <c r="AZ1959" s="100"/>
      <c r="BA1959" s="100"/>
      <c r="BB1959" s="100"/>
      <c r="BC1959" s="100"/>
    </row>
    <row r="1960" spans="17:55" x14ac:dyDescent="0.35">
      <c r="Q1960" s="100"/>
      <c r="R1960" s="100"/>
      <c r="S1960" s="100"/>
      <c r="T1960" s="100"/>
      <c r="U1960" s="100"/>
      <c r="V1960" s="100"/>
      <c r="W1960" s="100"/>
      <c r="X1960" s="100"/>
      <c r="Y1960" s="100"/>
      <c r="Z1960" s="100"/>
      <c r="AA1960" s="100"/>
      <c r="AB1960" s="100"/>
      <c r="AC1960" s="100"/>
      <c r="AD1960" s="100"/>
      <c r="AE1960" s="100"/>
      <c r="AF1960" s="101"/>
      <c r="AG1960" s="101"/>
      <c r="AH1960" s="101"/>
      <c r="AI1960" s="101"/>
      <c r="AJ1960" s="101"/>
      <c r="AK1960" s="101"/>
      <c r="AL1960" s="101"/>
      <c r="AM1960" s="101"/>
      <c r="AN1960" s="101"/>
      <c r="AO1960" s="101"/>
      <c r="AP1960" s="101"/>
      <c r="AQ1960" s="101"/>
      <c r="AR1960" s="100"/>
      <c r="AS1960" s="100"/>
      <c r="AT1960" s="100"/>
      <c r="AU1960" s="100"/>
      <c r="AV1960" s="100"/>
      <c r="AW1960" s="100"/>
      <c r="AX1960" s="100"/>
      <c r="AY1960" s="100"/>
      <c r="AZ1960" s="100"/>
      <c r="BA1960" s="100"/>
      <c r="BB1960" s="100"/>
      <c r="BC1960" s="100"/>
    </row>
    <row r="1961" spans="17:55" x14ac:dyDescent="0.35">
      <c r="Q1961" s="100"/>
      <c r="R1961" s="100"/>
      <c r="S1961" s="100"/>
      <c r="T1961" s="100"/>
      <c r="U1961" s="100"/>
      <c r="V1961" s="100"/>
      <c r="W1961" s="100"/>
      <c r="X1961" s="100"/>
      <c r="Y1961" s="100"/>
      <c r="Z1961" s="100"/>
      <c r="AA1961" s="100"/>
      <c r="AB1961" s="100"/>
      <c r="AC1961" s="100"/>
      <c r="AD1961" s="100"/>
      <c r="AE1961" s="100"/>
      <c r="AF1961" s="101"/>
      <c r="AG1961" s="101"/>
      <c r="AH1961" s="101"/>
      <c r="AI1961" s="101"/>
      <c r="AJ1961" s="101"/>
      <c r="AK1961" s="101"/>
      <c r="AL1961" s="101"/>
      <c r="AM1961" s="101"/>
      <c r="AN1961" s="101"/>
      <c r="AO1961" s="101"/>
      <c r="AP1961" s="101"/>
      <c r="AQ1961" s="101"/>
      <c r="AR1961" s="100"/>
      <c r="AS1961" s="100"/>
      <c r="AT1961" s="100"/>
      <c r="AU1961" s="100"/>
      <c r="AV1961" s="100"/>
      <c r="AW1961" s="100"/>
      <c r="AX1961" s="100"/>
      <c r="AY1961" s="100"/>
      <c r="AZ1961" s="100"/>
      <c r="BA1961" s="100"/>
      <c r="BB1961" s="100"/>
      <c r="BC1961" s="100"/>
    </row>
    <row r="1962" spans="17:55" x14ac:dyDescent="0.35">
      <c r="Q1962" s="100"/>
      <c r="R1962" s="100"/>
      <c r="S1962" s="100"/>
      <c r="T1962" s="100"/>
      <c r="U1962" s="100"/>
      <c r="V1962" s="100"/>
      <c r="W1962" s="100"/>
      <c r="X1962" s="100"/>
      <c r="Y1962" s="100"/>
      <c r="Z1962" s="100"/>
      <c r="AA1962" s="100"/>
      <c r="AB1962" s="100"/>
      <c r="AC1962" s="100"/>
      <c r="AD1962" s="100"/>
      <c r="AE1962" s="100"/>
      <c r="AF1962" s="101"/>
      <c r="AG1962" s="101"/>
      <c r="AH1962" s="101"/>
      <c r="AI1962" s="101"/>
      <c r="AJ1962" s="101"/>
      <c r="AK1962" s="101"/>
      <c r="AL1962" s="101"/>
      <c r="AM1962" s="101"/>
      <c r="AN1962" s="101"/>
      <c r="AO1962" s="101"/>
      <c r="AP1962" s="101"/>
      <c r="AQ1962" s="101"/>
      <c r="AR1962" s="100"/>
      <c r="AS1962" s="100"/>
      <c r="AT1962" s="100"/>
      <c r="AU1962" s="100"/>
      <c r="AV1962" s="100"/>
      <c r="AW1962" s="100"/>
      <c r="AX1962" s="100"/>
      <c r="AY1962" s="100"/>
      <c r="AZ1962" s="100"/>
      <c r="BA1962" s="100"/>
      <c r="BB1962" s="100"/>
      <c r="BC1962" s="100"/>
    </row>
    <row r="1963" spans="17:55" x14ac:dyDescent="0.35">
      <c r="Q1963" s="100"/>
      <c r="R1963" s="100"/>
      <c r="S1963" s="100"/>
      <c r="T1963" s="100"/>
      <c r="U1963" s="100"/>
      <c r="V1963" s="100"/>
      <c r="W1963" s="100"/>
      <c r="X1963" s="100"/>
      <c r="Y1963" s="100"/>
      <c r="Z1963" s="100"/>
      <c r="AA1963" s="100"/>
      <c r="AB1963" s="100"/>
      <c r="AC1963" s="100"/>
      <c r="AD1963" s="100"/>
      <c r="AE1963" s="100"/>
      <c r="AF1963" s="101"/>
      <c r="AG1963" s="101"/>
      <c r="AH1963" s="101"/>
      <c r="AI1963" s="101"/>
      <c r="AJ1963" s="101"/>
      <c r="AK1963" s="101"/>
      <c r="AL1963" s="101"/>
      <c r="AM1963" s="101"/>
      <c r="AN1963" s="101"/>
      <c r="AO1963" s="101"/>
      <c r="AP1963" s="101"/>
      <c r="AQ1963" s="101"/>
      <c r="AR1963" s="100"/>
      <c r="AS1963" s="100"/>
      <c r="AT1963" s="100"/>
      <c r="AU1963" s="100"/>
      <c r="AV1963" s="100"/>
      <c r="AW1963" s="100"/>
      <c r="AX1963" s="100"/>
      <c r="AY1963" s="100"/>
      <c r="AZ1963" s="100"/>
      <c r="BA1963" s="100"/>
      <c r="BB1963" s="100"/>
      <c r="BC1963" s="100"/>
    </row>
    <row r="1964" spans="17:55" x14ac:dyDescent="0.35">
      <c r="Q1964" s="100"/>
      <c r="R1964" s="100"/>
      <c r="S1964" s="100"/>
      <c r="T1964" s="100"/>
      <c r="U1964" s="100"/>
      <c r="V1964" s="100"/>
      <c r="W1964" s="100"/>
      <c r="X1964" s="100"/>
      <c r="Y1964" s="100"/>
      <c r="Z1964" s="100"/>
      <c r="AA1964" s="100"/>
      <c r="AB1964" s="100"/>
      <c r="AC1964" s="100"/>
      <c r="AD1964" s="100"/>
      <c r="AE1964" s="100"/>
      <c r="AF1964" s="101"/>
      <c r="AG1964" s="101"/>
      <c r="AH1964" s="101"/>
      <c r="AI1964" s="101"/>
      <c r="AJ1964" s="101"/>
      <c r="AK1964" s="101"/>
      <c r="AL1964" s="101"/>
      <c r="AM1964" s="101"/>
      <c r="AN1964" s="101"/>
      <c r="AO1964" s="101"/>
      <c r="AP1964" s="101"/>
      <c r="AQ1964" s="101"/>
      <c r="AR1964" s="100"/>
      <c r="AS1964" s="100"/>
      <c r="AT1964" s="100"/>
      <c r="AU1964" s="100"/>
      <c r="AV1964" s="100"/>
      <c r="AW1964" s="100"/>
      <c r="AX1964" s="100"/>
      <c r="AY1964" s="100"/>
      <c r="AZ1964" s="100"/>
      <c r="BA1964" s="100"/>
      <c r="BB1964" s="100"/>
      <c r="BC1964" s="100"/>
    </row>
    <row r="1965" spans="17:55" x14ac:dyDescent="0.35">
      <c r="Q1965" s="100"/>
      <c r="R1965" s="100"/>
      <c r="S1965" s="100"/>
      <c r="T1965" s="100"/>
      <c r="U1965" s="100"/>
      <c r="V1965" s="100"/>
      <c r="W1965" s="100"/>
      <c r="X1965" s="100"/>
      <c r="Y1965" s="100"/>
      <c r="Z1965" s="100"/>
      <c r="AA1965" s="100"/>
      <c r="AB1965" s="100"/>
      <c r="AC1965" s="100"/>
      <c r="AD1965" s="100"/>
      <c r="AE1965" s="100"/>
      <c r="AF1965" s="101"/>
      <c r="AG1965" s="101"/>
      <c r="AH1965" s="101"/>
      <c r="AI1965" s="101"/>
      <c r="AJ1965" s="101"/>
      <c r="AK1965" s="101"/>
      <c r="AL1965" s="101"/>
      <c r="AM1965" s="101"/>
      <c r="AN1965" s="101"/>
      <c r="AO1965" s="101"/>
      <c r="AP1965" s="101"/>
      <c r="AQ1965" s="101"/>
      <c r="AR1965" s="100"/>
      <c r="AS1965" s="100"/>
      <c r="AT1965" s="100"/>
      <c r="AU1965" s="100"/>
      <c r="AV1965" s="100"/>
      <c r="AW1965" s="100"/>
      <c r="AX1965" s="100"/>
      <c r="AY1965" s="100"/>
      <c r="AZ1965" s="100"/>
      <c r="BA1965" s="100"/>
      <c r="BB1965" s="100"/>
      <c r="BC1965" s="100"/>
    </row>
    <row r="1966" spans="17:55" x14ac:dyDescent="0.35">
      <c r="Q1966" s="100"/>
      <c r="R1966" s="100"/>
      <c r="S1966" s="100"/>
      <c r="T1966" s="100"/>
      <c r="U1966" s="100"/>
      <c r="V1966" s="100"/>
      <c r="W1966" s="100"/>
      <c r="X1966" s="100"/>
      <c r="Y1966" s="100"/>
      <c r="Z1966" s="100"/>
      <c r="AA1966" s="100"/>
      <c r="AB1966" s="100"/>
      <c r="AC1966" s="100"/>
      <c r="AD1966" s="100"/>
      <c r="AE1966" s="100"/>
      <c r="AF1966" s="101"/>
      <c r="AG1966" s="101"/>
      <c r="AH1966" s="101"/>
      <c r="AI1966" s="101"/>
      <c r="AJ1966" s="101"/>
      <c r="AK1966" s="101"/>
      <c r="AL1966" s="101"/>
      <c r="AM1966" s="101"/>
      <c r="AN1966" s="101"/>
      <c r="AO1966" s="101"/>
      <c r="AP1966" s="101"/>
      <c r="AQ1966" s="101"/>
      <c r="AR1966" s="100"/>
      <c r="AS1966" s="100"/>
      <c r="AT1966" s="100"/>
      <c r="AU1966" s="100"/>
      <c r="AV1966" s="100"/>
      <c r="AW1966" s="100"/>
      <c r="AX1966" s="100"/>
      <c r="AY1966" s="100"/>
      <c r="AZ1966" s="100"/>
      <c r="BA1966" s="100"/>
      <c r="BB1966" s="100"/>
      <c r="BC1966" s="100"/>
    </row>
    <row r="1967" spans="17:55" x14ac:dyDescent="0.35">
      <c r="Q1967" s="100"/>
      <c r="R1967" s="100"/>
      <c r="S1967" s="100"/>
      <c r="T1967" s="100"/>
      <c r="U1967" s="100"/>
      <c r="V1967" s="100"/>
      <c r="W1967" s="100"/>
      <c r="X1967" s="100"/>
      <c r="Y1967" s="100"/>
      <c r="Z1967" s="100"/>
      <c r="AA1967" s="100"/>
      <c r="AB1967" s="100"/>
      <c r="AC1967" s="100"/>
      <c r="AD1967" s="100"/>
      <c r="AE1967" s="100"/>
      <c r="AF1967" s="101"/>
      <c r="AG1967" s="101"/>
      <c r="AH1967" s="101"/>
      <c r="AI1967" s="101"/>
      <c r="AJ1967" s="101"/>
      <c r="AK1967" s="101"/>
      <c r="AL1967" s="101"/>
      <c r="AM1967" s="101"/>
      <c r="AN1967" s="101"/>
      <c r="AO1967" s="101"/>
      <c r="AP1967" s="101"/>
      <c r="AQ1967" s="101"/>
      <c r="AR1967" s="100"/>
      <c r="AS1967" s="100"/>
      <c r="AT1967" s="100"/>
      <c r="AU1967" s="100"/>
      <c r="AV1967" s="100"/>
      <c r="AW1967" s="100"/>
      <c r="AX1967" s="100"/>
      <c r="AY1967" s="100"/>
      <c r="AZ1967" s="100"/>
      <c r="BA1967" s="100"/>
      <c r="BB1967" s="100"/>
      <c r="BC1967" s="100"/>
    </row>
    <row r="1968" spans="17:55" x14ac:dyDescent="0.35">
      <c r="Q1968" s="100"/>
      <c r="R1968" s="100"/>
      <c r="S1968" s="100"/>
      <c r="T1968" s="100"/>
      <c r="U1968" s="100"/>
      <c r="V1968" s="100"/>
      <c r="W1968" s="100"/>
      <c r="X1968" s="100"/>
      <c r="Y1968" s="100"/>
      <c r="Z1968" s="100"/>
      <c r="AA1968" s="100"/>
      <c r="AB1968" s="100"/>
      <c r="AC1968" s="100"/>
      <c r="AD1968" s="100"/>
      <c r="AE1968" s="100"/>
      <c r="AF1968" s="101"/>
      <c r="AG1968" s="101"/>
      <c r="AH1968" s="101"/>
      <c r="AI1968" s="101"/>
      <c r="AJ1968" s="101"/>
      <c r="AK1968" s="101"/>
      <c r="AL1968" s="101"/>
      <c r="AM1968" s="101"/>
      <c r="AN1968" s="101"/>
      <c r="AO1968" s="101"/>
      <c r="AP1968" s="101"/>
      <c r="AQ1968" s="101"/>
      <c r="AR1968" s="100"/>
      <c r="AS1968" s="100"/>
      <c r="AT1968" s="100"/>
      <c r="AU1968" s="100"/>
      <c r="AV1968" s="100"/>
      <c r="AW1968" s="100"/>
      <c r="AX1968" s="100"/>
      <c r="AY1968" s="100"/>
      <c r="AZ1968" s="100"/>
      <c r="BA1968" s="100"/>
      <c r="BB1968" s="100"/>
      <c r="BC1968" s="100"/>
    </row>
    <row r="1969" spans="17:55" x14ac:dyDescent="0.35">
      <c r="Q1969" s="100"/>
      <c r="R1969" s="100"/>
      <c r="S1969" s="100"/>
      <c r="T1969" s="100"/>
      <c r="U1969" s="100"/>
      <c r="V1969" s="100"/>
      <c r="W1969" s="100"/>
      <c r="X1969" s="100"/>
      <c r="Y1969" s="100"/>
      <c r="Z1969" s="100"/>
      <c r="AA1969" s="100"/>
      <c r="AB1969" s="100"/>
      <c r="AC1969" s="100"/>
      <c r="AD1969" s="100"/>
      <c r="AE1969" s="100"/>
      <c r="AF1969" s="101"/>
      <c r="AG1969" s="101"/>
      <c r="AH1969" s="101"/>
      <c r="AI1969" s="101"/>
      <c r="AJ1969" s="101"/>
      <c r="AK1969" s="101"/>
      <c r="AL1969" s="101"/>
      <c r="AM1969" s="101"/>
      <c r="AN1969" s="101"/>
      <c r="AO1969" s="101"/>
      <c r="AP1969" s="101"/>
      <c r="AQ1969" s="101"/>
      <c r="AR1969" s="100"/>
      <c r="AS1969" s="100"/>
      <c r="AT1969" s="100"/>
      <c r="AU1969" s="100"/>
      <c r="AV1969" s="100"/>
      <c r="AW1969" s="100"/>
      <c r="AX1969" s="100"/>
      <c r="AY1969" s="100"/>
      <c r="AZ1969" s="100"/>
      <c r="BA1969" s="100"/>
      <c r="BB1969" s="100"/>
      <c r="BC1969" s="100"/>
    </row>
    <row r="1970" spans="17:55" x14ac:dyDescent="0.35">
      <c r="Q1970" s="100"/>
      <c r="R1970" s="100"/>
      <c r="S1970" s="100"/>
      <c r="T1970" s="100"/>
      <c r="U1970" s="100"/>
      <c r="V1970" s="100"/>
      <c r="W1970" s="100"/>
      <c r="X1970" s="100"/>
      <c r="Y1970" s="100"/>
      <c r="Z1970" s="100"/>
      <c r="AA1970" s="100"/>
      <c r="AB1970" s="100"/>
      <c r="AC1970" s="100"/>
      <c r="AD1970" s="100"/>
      <c r="AE1970" s="100"/>
      <c r="AF1970" s="101"/>
      <c r="AG1970" s="101"/>
      <c r="AH1970" s="101"/>
      <c r="AI1970" s="101"/>
      <c r="AJ1970" s="101"/>
      <c r="AK1970" s="101"/>
      <c r="AL1970" s="101"/>
      <c r="AM1970" s="101"/>
      <c r="AN1970" s="101"/>
      <c r="AO1970" s="101"/>
      <c r="AP1970" s="101"/>
      <c r="AQ1970" s="101"/>
      <c r="AR1970" s="100"/>
      <c r="AS1970" s="100"/>
      <c r="AT1970" s="100"/>
      <c r="AU1970" s="100"/>
      <c r="AV1970" s="100"/>
      <c r="AW1970" s="100"/>
      <c r="AX1970" s="100"/>
      <c r="AY1970" s="100"/>
      <c r="AZ1970" s="100"/>
      <c r="BA1970" s="100"/>
      <c r="BB1970" s="100"/>
      <c r="BC1970" s="100"/>
    </row>
    <row r="1971" spans="17:55" x14ac:dyDescent="0.35">
      <c r="Q1971" s="100"/>
      <c r="R1971" s="100"/>
      <c r="S1971" s="100"/>
      <c r="T1971" s="100"/>
      <c r="U1971" s="100"/>
      <c r="V1971" s="100"/>
      <c r="W1971" s="100"/>
      <c r="X1971" s="100"/>
      <c r="Y1971" s="100"/>
      <c r="Z1971" s="100"/>
      <c r="AA1971" s="100"/>
      <c r="AB1971" s="100"/>
      <c r="AC1971" s="100"/>
      <c r="AD1971" s="100"/>
      <c r="AE1971" s="100"/>
      <c r="AF1971" s="101"/>
      <c r="AG1971" s="101"/>
      <c r="AH1971" s="101"/>
      <c r="AI1971" s="101"/>
      <c r="AJ1971" s="101"/>
      <c r="AK1971" s="101"/>
      <c r="AL1971" s="101"/>
      <c r="AM1971" s="101"/>
      <c r="AN1971" s="101"/>
      <c r="AO1971" s="101"/>
      <c r="AP1971" s="101"/>
      <c r="AQ1971" s="101"/>
      <c r="AR1971" s="100"/>
      <c r="AS1971" s="100"/>
      <c r="AT1971" s="100"/>
      <c r="AU1971" s="100"/>
      <c r="AV1971" s="100"/>
      <c r="AW1971" s="100"/>
      <c r="AX1971" s="100"/>
      <c r="AY1971" s="100"/>
      <c r="AZ1971" s="100"/>
      <c r="BA1971" s="100"/>
      <c r="BB1971" s="100"/>
      <c r="BC1971" s="100"/>
    </row>
    <row r="1972" spans="17:55" x14ac:dyDescent="0.35">
      <c r="Q1972" s="100"/>
      <c r="R1972" s="100"/>
      <c r="S1972" s="100"/>
      <c r="T1972" s="100"/>
      <c r="U1972" s="100"/>
      <c r="V1972" s="100"/>
      <c r="W1972" s="100"/>
      <c r="X1972" s="100"/>
      <c r="Y1972" s="100"/>
      <c r="Z1972" s="100"/>
      <c r="AA1972" s="100"/>
      <c r="AB1972" s="100"/>
      <c r="AC1972" s="100"/>
      <c r="AD1972" s="100"/>
      <c r="AE1972" s="100"/>
      <c r="AF1972" s="101"/>
      <c r="AG1972" s="101"/>
      <c r="AH1972" s="101"/>
      <c r="AI1972" s="101"/>
      <c r="AJ1972" s="101"/>
      <c r="AK1972" s="101"/>
      <c r="AL1972" s="101"/>
      <c r="AM1972" s="101"/>
      <c r="AN1972" s="101"/>
      <c r="AO1972" s="101"/>
      <c r="AP1972" s="101"/>
      <c r="AQ1972" s="101"/>
      <c r="AR1972" s="100"/>
      <c r="AS1972" s="100"/>
      <c r="AT1972" s="100"/>
      <c r="AU1972" s="100"/>
      <c r="AV1972" s="100"/>
      <c r="AW1972" s="100"/>
      <c r="AX1972" s="100"/>
      <c r="AY1972" s="100"/>
      <c r="AZ1972" s="100"/>
      <c r="BA1972" s="100"/>
      <c r="BB1972" s="100"/>
      <c r="BC1972" s="100"/>
    </row>
    <row r="1973" spans="17:55" x14ac:dyDescent="0.35">
      <c r="Q1973" s="100"/>
      <c r="R1973" s="100"/>
      <c r="S1973" s="100"/>
      <c r="T1973" s="100"/>
      <c r="U1973" s="100"/>
      <c r="V1973" s="100"/>
      <c r="W1973" s="100"/>
      <c r="X1973" s="100"/>
      <c r="Y1973" s="100"/>
      <c r="Z1973" s="100"/>
      <c r="AA1973" s="100"/>
      <c r="AB1973" s="100"/>
      <c r="AC1973" s="100"/>
      <c r="AD1973" s="100"/>
      <c r="AE1973" s="100"/>
      <c r="AF1973" s="101"/>
      <c r="AG1973" s="101"/>
      <c r="AH1973" s="101"/>
      <c r="AI1973" s="101"/>
      <c r="AJ1973" s="101"/>
      <c r="AK1973" s="101"/>
      <c r="AL1973" s="101"/>
      <c r="AM1973" s="101"/>
      <c r="AN1973" s="101"/>
      <c r="AO1973" s="101"/>
      <c r="AP1973" s="101"/>
      <c r="AQ1973" s="101"/>
      <c r="AR1973" s="100"/>
      <c r="AS1973" s="100"/>
      <c r="AT1973" s="100"/>
      <c r="AU1973" s="100"/>
      <c r="AV1973" s="100"/>
      <c r="AW1973" s="100"/>
      <c r="AX1973" s="100"/>
      <c r="AY1973" s="100"/>
      <c r="AZ1973" s="100"/>
      <c r="BA1973" s="100"/>
      <c r="BB1973" s="100"/>
      <c r="BC1973" s="100"/>
    </row>
    <row r="1974" spans="17:55" x14ac:dyDescent="0.35">
      <c r="Q1974" s="100"/>
      <c r="R1974" s="100"/>
      <c r="S1974" s="100"/>
      <c r="T1974" s="100"/>
      <c r="U1974" s="100"/>
      <c r="V1974" s="100"/>
      <c r="W1974" s="100"/>
      <c r="X1974" s="100"/>
      <c r="Y1974" s="100"/>
      <c r="Z1974" s="100"/>
      <c r="AA1974" s="100"/>
      <c r="AB1974" s="100"/>
      <c r="AC1974" s="100"/>
      <c r="AD1974" s="100"/>
      <c r="AE1974" s="100"/>
      <c r="AF1974" s="101"/>
      <c r="AG1974" s="101"/>
      <c r="AH1974" s="101"/>
      <c r="AI1974" s="101"/>
      <c r="AJ1974" s="101"/>
      <c r="AK1974" s="101"/>
      <c r="AL1974" s="101"/>
      <c r="AM1974" s="101"/>
      <c r="AN1974" s="101"/>
      <c r="AO1974" s="101"/>
      <c r="AP1974" s="101"/>
      <c r="AQ1974" s="101"/>
      <c r="AR1974" s="100"/>
      <c r="AS1974" s="100"/>
      <c r="AT1974" s="100"/>
      <c r="AU1974" s="100"/>
      <c r="AV1974" s="100"/>
      <c r="AW1974" s="100"/>
      <c r="AX1974" s="100"/>
      <c r="AY1974" s="100"/>
      <c r="AZ1974" s="100"/>
      <c r="BA1974" s="100"/>
      <c r="BB1974" s="100"/>
      <c r="BC1974" s="100"/>
    </row>
    <row r="1975" spans="17:55" x14ac:dyDescent="0.35">
      <c r="Q1975" s="100"/>
      <c r="R1975" s="100"/>
      <c r="S1975" s="100"/>
      <c r="T1975" s="100"/>
      <c r="U1975" s="100"/>
      <c r="V1975" s="100"/>
      <c r="W1975" s="100"/>
      <c r="X1975" s="100"/>
      <c r="Y1975" s="100"/>
      <c r="Z1975" s="100"/>
      <c r="AA1975" s="100"/>
      <c r="AB1975" s="100"/>
      <c r="AC1975" s="100"/>
      <c r="AD1975" s="100"/>
      <c r="AE1975" s="100"/>
      <c r="AF1975" s="101"/>
      <c r="AG1975" s="101"/>
      <c r="AH1975" s="101"/>
      <c r="AI1975" s="101"/>
      <c r="AJ1975" s="101"/>
      <c r="AK1975" s="101"/>
      <c r="AL1975" s="101"/>
      <c r="AM1975" s="101"/>
      <c r="AN1975" s="101"/>
      <c r="AO1975" s="101"/>
      <c r="AP1975" s="101"/>
      <c r="AQ1975" s="101"/>
      <c r="AR1975" s="100"/>
      <c r="AS1975" s="100"/>
      <c r="AT1975" s="100"/>
      <c r="AU1975" s="100"/>
      <c r="AV1975" s="100"/>
      <c r="AW1975" s="100"/>
      <c r="AX1975" s="100"/>
      <c r="AY1975" s="100"/>
      <c r="AZ1975" s="100"/>
      <c r="BA1975" s="100"/>
      <c r="BB1975" s="100"/>
      <c r="BC1975" s="100"/>
    </row>
    <row r="1976" spans="17:55" x14ac:dyDescent="0.35">
      <c r="Q1976" s="100"/>
      <c r="R1976" s="100"/>
      <c r="S1976" s="100"/>
      <c r="T1976" s="100"/>
      <c r="U1976" s="100"/>
      <c r="V1976" s="100"/>
      <c r="W1976" s="100"/>
      <c r="X1976" s="100"/>
      <c r="Y1976" s="100"/>
      <c r="Z1976" s="100"/>
      <c r="AA1976" s="100"/>
      <c r="AB1976" s="100"/>
      <c r="AC1976" s="100"/>
      <c r="AD1976" s="100"/>
      <c r="AE1976" s="100"/>
      <c r="AF1976" s="101"/>
      <c r="AG1976" s="101"/>
      <c r="AH1976" s="101"/>
      <c r="AI1976" s="101"/>
      <c r="AJ1976" s="101"/>
      <c r="AK1976" s="101"/>
      <c r="AL1976" s="101"/>
      <c r="AM1976" s="101"/>
      <c r="AN1976" s="101"/>
      <c r="AO1976" s="101"/>
      <c r="AP1976" s="101"/>
      <c r="AQ1976" s="101"/>
      <c r="AR1976" s="100"/>
      <c r="AS1976" s="100"/>
      <c r="AT1976" s="100"/>
      <c r="AU1976" s="100"/>
      <c r="AV1976" s="100"/>
      <c r="AW1976" s="100"/>
      <c r="AX1976" s="100"/>
      <c r="AY1976" s="100"/>
      <c r="AZ1976" s="100"/>
      <c r="BA1976" s="100"/>
      <c r="BB1976" s="100"/>
      <c r="BC1976" s="100"/>
    </row>
    <row r="1977" spans="17:55" x14ac:dyDescent="0.35">
      <c r="Q1977" s="100"/>
      <c r="R1977" s="100"/>
      <c r="S1977" s="100"/>
      <c r="T1977" s="100"/>
      <c r="U1977" s="100"/>
      <c r="V1977" s="100"/>
      <c r="W1977" s="100"/>
      <c r="X1977" s="100"/>
      <c r="Y1977" s="100"/>
      <c r="Z1977" s="100"/>
      <c r="AA1977" s="100"/>
      <c r="AB1977" s="100"/>
      <c r="AC1977" s="100"/>
      <c r="AD1977" s="100"/>
      <c r="AE1977" s="100"/>
      <c r="AF1977" s="101"/>
      <c r="AG1977" s="101"/>
      <c r="AH1977" s="101"/>
      <c r="AI1977" s="101"/>
      <c r="AJ1977" s="101"/>
      <c r="AK1977" s="101"/>
      <c r="AL1977" s="101"/>
      <c r="AM1977" s="101"/>
      <c r="AN1977" s="101"/>
      <c r="AO1977" s="101"/>
      <c r="AP1977" s="101"/>
      <c r="AQ1977" s="101"/>
      <c r="AR1977" s="100"/>
      <c r="AS1977" s="100"/>
      <c r="AT1977" s="100"/>
      <c r="AU1977" s="100"/>
      <c r="AV1977" s="100"/>
      <c r="AW1977" s="100"/>
      <c r="AX1977" s="100"/>
      <c r="AY1977" s="100"/>
      <c r="AZ1977" s="100"/>
      <c r="BA1977" s="100"/>
      <c r="BB1977" s="100"/>
      <c r="BC1977" s="100"/>
    </row>
    <row r="1978" spans="17:55" x14ac:dyDescent="0.35">
      <c r="Q1978" s="100"/>
      <c r="R1978" s="100"/>
      <c r="S1978" s="100"/>
      <c r="T1978" s="100"/>
      <c r="U1978" s="100"/>
      <c r="V1978" s="100"/>
      <c r="W1978" s="100"/>
      <c r="X1978" s="100"/>
      <c r="Y1978" s="100"/>
      <c r="Z1978" s="100"/>
      <c r="AA1978" s="100"/>
      <c r="AB1978" s="100"/>
      <c r="AC1978" s="100"/>
      <c r="AD1978" s="100"/>
      <c r="AE1978" s="100"/>
      <c r="AF1978" s="101"/>
      <c r="AG1978" s="101"/>
      <c r="AH1978" s="101"/>
      <c r="AI1978" s="101"/>
      <c r="AJ1978" s="101"/>
      <c r="AK1978" s="101"/>
      <c r="AL1978" s="101"/>
      <c r="AM1978" s="101"/>
      <c r="AN1978" s="101"/>
      <c r="AO1978" s="101"/>
      <c r="AP1978" s="101"/>
      <c r="AQ1978" s="101"/>
      <c r="AR1978" s="100"/>
      <c r="AS1978" s="100"/>
      <c r="AT1978" s="100"/>
      <c r="AU1978" s="100"/>
      <c r="AV1978" s="100"/>
      <c r="AW1978" s="100"/>
      <c r="AX1978" s="100"/>
      <c r="AY1978" s="100"/>
      <c r="AZ1978" s="100"/>
      <c r="BA1978" s="100"/>
      <c r="BB1978" s="100"/>
      <c r="BC1978" s="100"/>
    </row>
    <row r="1979" spans="17:55" x14ac:dyDescent="0.35">
      <c r="Q1979" s="100"/>
      <c r="R1979" s="100"/>
      <c r="S1979" s="100"/>
      <c r="T1979" s="100"/>
      <c r="U1979" s="100"/>
      <c r="V1979" s="100"/>
      <c r="W1979" s="100"/>
      <c r="X1979" s="100"/>
      <c r="Y1979" s="100"/>
      <c r="Z1979" s="100"/>
      <c r="AA1979" s="100"/>
      <c r="AB1979" s="100"/>
      <c r="AC1979" s="100"/>
      <c r="AD1979" s="100"/>
      <c r="AE1979" s="100"/>
      <c r="AF1979" s="101"/>
      <c r="AG1979" s="101"/>
      <c r="AH1979" s="101"/>
      <c r="AI1979" s="101"/>
      <c r="AJ1979" s="101"/>
      <c r="AK1979" s="101"/>
      <c r="AL1979" s="101"/>
      <c r="AM1979" s="101"/>
      <c r="AN1979" s="101"/>
      <c r="AO1979" s="101"/>
      <c r="AP1979" s="101"/>
      <c r="AQ1979" s="101"/>
      <c r="AR1979" s="100"/>
      <c r="AS1979" s="100"/>
      <c r="AT1979" s="100"/>
      <c r="AU1979" s="100"/>
      <c r="AV1979" s="100"/>
      <c r="AW1979" s="100"/>
      <c r="AX1979" s="100"/>
      <c r="AY1979" s="100"/>
      <c r="AZ1979" s="100"/>
      <c r="BA1979" s="100"/>
      <c r="BB1979" s="100"/>
      <c r="BC1979" s="100"/>
    </row>
    <row r="1980" spans="17:55" x14ac:dyDescent="0.35">
      <c r="Q1980" s="100"/>
      <c r="R1980" s="100"/>
      <c r="S1980" s="100"/>
      <c r="T1980" s="100"/>
      <c r="U1980" s="100"/>
      <c r="V1980" s="100"/>
      <c r="W1980" s="100"/>
      <c r="X1980" s="100"/>
      <c r="Y1980" s="100"/>
      <c r="Z1980" s="100"/>
      <c r="AA1980" s="100"/>
      <c r="AB1980" s="100"/>
      <c r="AC1980" s="100"/>
      <c r="AD1980" s="100"/>
      <c r="AE1980" s="100"/>
      <c r="AF1980" s="101"/>
      <c r="AG1980" s="101"/>
      <c r="AH1980" s="101"/>
      <c r="AI1980" s="101"/>
      <c r="AJ1980" s="101"/>
      <c r="AK1980" s="101"/>
      <c r="AL1980" s="101"/>
      <c r="AM1980" s="101"/>
      <c r="AN1980" s="101"/>
      <c r="AO1980" s="101"/>
      <c r="AP1980" s="101"/>
      <c r="AQ1980" s="101"/>
      <c r="AR1980" s="100"/>
      <c r="AS1980" s="100"/>
      <c r="AT1980" s="100"/>
      <c r="AU1980" s="100"/>
      <c r="AV1980" s="100"/>
      <c r="AW1980" s="100"/>
      <c r="AX1980" s="100"/>
      <c r="AY1980" s="100"/>
      <c r="AZ1980" s="100"/>
      <c r="BA1980" s="100"/>
      <c r="BB1980" s="100"/>
      <c r="BC1980" s="100"/>
    </row>
    <row r="1981" spans="17:55" x14ac:dyDescent="0.35">
      <c r="Q1981" s="100"/>
      <c r="R1981" s="100"/>
      <c r="S1981" s="100"/>
      <c r="T1981" s="100"/>
      <c r="U1981" s="100"/>
      <c r="V1981" s="100"/>
      <c r="W1981" s="100"/>
      <c r="X1981" s="100"/>
      <c r="Y1981" s="100"/>
      <c r="Z1981" s="100"/>
      <c r="AA1981" s="100"/>
      <c r="AB1981" s="100"/>
      <c r="AC1981" s="100"/>
      <c r="AD1981" s="100"/>
      <c r="AE1981" s="100"/>
      <c r="AF1981" s="101"/>
      <c r="AG1981" s="101"/>
      <c r="AH1981" s="101"/>
      <c r="AI1981" s="101"/>
      <c r="AJ1981" s="101"/>
      <c r="AK1981" s="101"/>
      <c r="AL1981" s="101"/>
      <c r="AM1981" s="101"/>
      <c r="AN1981" s="101"/>
      <c r="AO1981" s="101"/>
      <c r="AP1981" s="101"/>
      <c r="AQ1981" s="101"/>
      <c r="AR1981" s="100"/>
      <c r="AS1981" s="100"/>
      <c r="AT1981" s="100"/>
      <c r="AU1981" s="100"/>
      <c r="AV1981" s="100"/>
      <c r="AW1981" s="100"/>
      <c r="AX1981" s="100"/>
      <c r="AY1981" s="100"/>
      <c r="AZ1981" s="100"/>
      <c r="BA1981" s="100"/>
      <c r="BB1981" s="100"/>
      <c r="BC1981" s="100"/>
    </row>
    <row r="1982" spans="17:55" x14ac:dyDescent="0.35">
      <c r="Q1982" s="100"/>
      <c r="R1982" s="100"/>
      <c r="S1982" s="100"/>
      <c r="T1982" s="100"/>
      <c r="U1982" s="100"/>
      <c r="V1982" s="100"/>
      <c r="W1982" s="100"/>
      <c r="X1982" s="100"/>
      <c r="Y1982" s="100"/>
      <c r="Z1982" s="100"/>
      <c r="AA1982" s="100"/>
      <c r="AB1982" s="100"/>
      <c r="AC1982" s="100"/>
      <c r="AD1982" s="100"/>
      <c r="AE1982" s="100"/>
      <c r="AF1982" s="101"/>
      <c r="AG1982" s="101"/>
      <c r="AH1982" s="101"/>
      <c r="AI1982" s="101"/>
      <c r="AJ1982" s="101"/>
      <c r="AK1982" s="101"/>
      <c r="AL1982" s="101"/>
      <c r="AM1982" s="101"/>
      <c r="AN1982" s="101"/>
      <c r="AO1982" s="101"/>
      <c r="AP1982" s="101"/>
      <c r="AQ1982" s="101"/>
      <c r="AR1982" s="100"/>
      <c r="AS1982" s="100"/>
      <c r="AT1982" s="100"/>
      <c r="AU1982" s="100"/>
      <c r="AV1982" s="100"/>
      <c r="AW1982" s="100"/>
      <c r="AX1982" s="100"/>
      <c r="AY1982" s="100"/>
      <c r="AZ1982" s="100"/>
      <c r="BA1982" s="100"/>
      <c r="BB1982" s="100"/>
      <c r="BC1982" s="100"/>
    </row>
    <row r="1983" spans="17:55" x14ac:dyDescent="0.35">
      <c r="Q1983" s="100"/>
      <c r="R1983" s="100"/>
      <c r="S1983" s="100"/>
      <c r="T1983" s="100"/>
      <c r="U1983" s="100"/>
      <c r="V1983" s="100"/>
      <c r="W1983" s="100"/>
      <c r="X1983" s="100"/>
      <c r="Y1983" s="100"/>
      <c r="Z1983" s="100"/>
      <c r="AA1983" s="100"/>
      <c r="AB1983" s="100"/>
      <c r="AC1983" s="100"/>
      <c r="AD1983" s="100"/>
      <c r="AE1983" s="100"/>
      <c r="AF1983" s="101"/>
      <c r="AG1983" s="101"/>
      <c r="AH1983" s="101"/>
      <c r="AI1983" s="101"/>
      <c r="AJ1983" s="101"/>
      <c r="AK1983" s="101"/>
      <c r="AL1983" s="101"/>
      <c r="AM1983" s="101"/>
      <c r="AN1983" s="101"/>
      <c r="AO1983" s="101"/>
      <c r="AP1983" s="101"/>
      <c r="AQ1983" s="101"/>
      <c r="AR1983" s="100"/>
      <c r="AS1983" s="100"/>
      <c r="AT1983" s="100"/>
      <c r="AU1983" s="100"/>
      <c r="AV1983" s="100"/>
      <c r="AW1983" s="100"/>
      <c r="AX1983" s="100"/>
      <c r="AY1983" s="100"/>
      <c r="AZ1983" s="100"/>
      <c r="BA1983" s="100"/>
      <c r="BB1983" s="100"/>
      <c r="BC1983" s="100"/>
    </row>
    <row r="1984" spans="17:55" x14ac:dyDescent="0.35">
      <c r="Q1984" s="100"/>
      <c r="R1984" s="100"/>
      <c r="S1984" s="100"/>
      <c r="T1984" s="100"/>
      <c r="U1984" s="100"/>
      <c r="V1984" s="100"/>
      <c r="W1984" s="100"/>
      <c r="X1984" s="100"/>
      <c r="Y1984" s="100"/>
      <c r="Z1984" s="100"/>
      <c r="AA1984" s="100"/>
      <c r="AB1984" s="100"/>
      <c r="AC1984" s="100"/>
      <c r="AD1984" s="100"/>
      <c r="AE1984" s="100"/>
      <c r="AF1984" s="101"/>
      <c r="AG1984" s="101"/>
      <c r="AH1984" s="101"/>
      <c r="AI1984" s="101"/>
      <c r="AJ1984" s="101"/>
      <c r="AK1984" s="101"/>
      <c r="AL1984" s="101"/>
      <c r="AM1984" s="101"/>
      <c r="AN1984" s="101"/>
      <c r="AO1984" s="101"/>
      <c r="AP1984" s="101"/>
      <c r="AQ1984" s="101"/>
      <c r="AR1984" s="100"/>
      <c r="AS1984" s="100"/>
      <c r="AT1984" s="100"/>
      <c r="AU1984" s="100"/>
      <c r="AV1984" s="100"/>
      <c r="AW1984" s="100"/>
      <c r="AX1984" s="100"/>
      <c r="AY1984" s="100"/>
      <c r="AZ1984" s="100"/>
      <c r="BA1984" s="100"/>
      <c r="BB1984" s="100"/>
      <c r="BC1984" s="100"/>
    </row>
    <row r="1985" spans="17:55" x14ac:dyDescent="0.35">
      <c r="Q1985" s="100"/>
      <c r="R1985" s="100"/>
      <c r="S1985" s="100"/>
      <c r="T1985" s="100"/>
      <c r="U1985" s="100"/>
      <c r="V1985" s="100"/>
      <c r="W1985" s="100"/>
      <c r="X1985" s="100"/>
      <c r="Y1985" s="100"/>
      <c r="Z1985" s="100"/>
      <c r="AA1985" s="100"/>
      <c r="AB1985" s="100"/>
      <c r="AC1985" s="100"/>
      <c r="AD1985" s="100"/>
      <c r="AE1985" s="100"/>
      <c r="AF1985" s="101"/>
      <c r="AG1985" s="101"/>
      <c r="AH1985" s="101"/>
      <c r="AI1985" s="101"/>
      <c r="AJ1985" s="101"/>
      <c r="AK1985" s="101"/>
      <c r="AL1985" s="101"/>
      <c r="AM1985" s="101"/>
      <c r="AN1985" s="101"/>
      <c r="AO1985" s="101"/>
      <c r="AP1985" s="101"/>
      <c r="AQ1985" s="101"/>
      <c r="AR1985" s="100"/>
      <c r="AS1985" s="100"/>
      <c r="AT1985" s="100"/>
      <c r="AU1985" s="100"/>
      <c r="AV1985" s="100"/>
      <c r="AW1985" s="100"/>
      <c r="AX1985" s="100"/>
      <c r="AY1985" s="100"/>
      <c r="AZ1985" s="100"/>
      <c r="BA1985" s="100"/>
      <c r="BB1985" s="100"/>
      <c r="BC1985" s="100"/>
    </row>
    <row r="1986" spans="17:55" x14ac:dyDescent="0.35">
      <c r="Q1986" s="100"/>
      <c r="R1986" s="100"/>
      <c r="S1986" s="100"/>
      <c r="T1986" s="100"/>
      <c r="U1986" s="100"/>
      <c r="V1986" s="100"/>
      <c r="W1986" s="100"/>
      <c r="X1986" s="100"/>
      <c r="Y1986" s="100"/>
      <c r="Z1986" s="100"/>
      <c r="AA1986" s="100"/>
      <c r="AB1986" s="100"/>
      <c r="AC1986" s="100"/>
      <c r="AD1986" s="100"/>
      <c r="AE1986" s="100"/>
      <c r="AF1986" s="101"/>
      <c r="AG1986" s="101"/>
      <c r="AH1986" s="101"/>
      <c r="AI1986" s="101"/>
      <c r="AJ1986" s="101"/>
      <c r="AK1986" s="101"/>
      <c r="AL1986" s="101"/>
      <c r="AM1986" s="101"/>
      <c r="AN1986" s="101"/>
      <c r="AO1986" s="101"/>
      <c r="AP1986" s="101"/>
      <c r="AQ1986" s="101"/>
      <c r="AR1986" s="100"/>
      <c r="AS1986" s="100"/>
      <c r="AT1986" s="100"/>
      <c r="AU1986" s="100"/>
      <c r="AV1986" s="100"/>
      <c r="AW1986" s="100"/>
      <c r="AX1986" s="100"/>
      <c r="AY1986" s="100"/>
      <c r="AZ1986" s="100"/>
      <c r="BA1986" s="100"/>
      <c r="BB1986" s="100"/>
      <c r="BC1986" s="100"/>
    </row>
    <row r="1987" spans="17:55" x14ac:dyDescent="0.35">
      <c r="Q1987" s="100"/>
      <c r="R1987" s="100"/>
      <c r="S1987" s="100"/>
      <c r="T1987" s="100"/>
      <c r="U1987" s="100"/>
      <c r="V1987" s="100"/>
      <c r="W1987" s="100"/>
      <c r="X1987" s="100"/>
      <c r="Y1987" s="100"/>
      <c r="Z1987" s="100"/>
      <c r="AA1987" s="100"/>
      <c r="AB1987" s="100"/>
      <c r="AC1987" s="100"/>
      <c r="AD1987" s="100"/>
      <c r="AE1987" s="100"/>
      <c r="AF1987" s="101"/>
      <c r="AG1987" s="101"/>
      <c r="AH1987" s="101"/>
      <c r="AI1987" s="101"/>
      <c r="AJ1987" s="101"/>
      <c r="AK1987" s="101"/>
      <c r="AL1987" s="101"/>
      <c r="AM1987" s="101"/>
      <c r="AN1987" s="101"/>
      <c r="AO1987" s="101"/>
      <c r="AP1987" s="101"/>
      <c r="AQ1987" s="101"/>
      <c r="AR1987" s="100"/>
      <c r="AS1987" s="100"/>
      <c r="AT1987" s="100"/>
      <c r="AU1987" s="100"/>
      <c r="AV1987" s="100"/>
      <c r="AW1987" s="100"/>
      <c r="AX1987" s="100"/>
      <c r="AY1987" s="100"/>
      <c r="AZ1987" s="100"/>
      <c r="BA1987" s="100"/>
      <c r="BB1987" s="100"/>
      <c r="BC1987" s="100"/>
    </row>
    <row r="1988" spans="17:55" x14ac:dyDescent="0.35">
      <c r="Q1988" s="100"/>
      <c r="R1988" s="100"/>
      <c r="S1988" s="100"/>
      <c r="T1988" s="100"/>
      <c r="U1988" s="100"/>
      <c r="V1988" s="100"/>
      <c r="W1988" s="100"/>
      <c r="X1988" s="100"/>
      <c r="Y1988" s="100"/>
      <c r="Z1988" s="100"/>
      <c r="AA1988" s="100"/>
      <c r="AB1988" s="100"/>
      <c r="AC1988" s="100"/>
      <c r="AD1988" s="100"/>
      <c r="AE1988" s="100"/>
      <c r="AF1988" s="101"/>
      <c r="AG1988" s="101"/>
      <c r="AH1988" s="101"/>
      <c r="AI1988" s="101"/>
      <c r="AJ1988" s="101"/>
      <c r="AK1988" s="101"/>
      <c r="AL1988" s="101"/>
      <c r="AM1988" s="101"/>
      <c r="AN1988" s="101"/>
      <c r="AO1988" s="101"/>
      <c r="AP1988" s="101"/>
      <c r="AQ1988" s="101"/>
      <c r="AR1988" s="100"/>
      <c r="AS1988" s="100"/>
      <c r="AT1988" s="100"/>
      <c r="AU1988" s="100"/>
      <c r="AV1988" s="100"/>
      <c r="AW1988" s="100"/>
      <c r="AX1988" s="100"/>
      <c r="AY1988" s="100"/>
      <c r="AZ1988" s="100"/>
      <c r="BA1988" s="100"/>
      <c r="BB1988" s="100"/>
      <c r="BC1988" s="100"/>
    </row>
    <row r="1989" spans="17:55" x14ac:dyDescent="0.35">
      <c r="Q1989" s="100"/>
      <c r="R1989" s="100"/>
      <c r="S1989" s="100"/>
      <c r="T1989" s="100"/>
      <c r="U1989" s="100"/>
      <c r="V1989" s="100"/>
      <c r="W1989" s="100"/>
      <c r="X1989" s="100"/>
      <c r="Y1989" s="100"/>
      <c r="Z1989" s="100"/>
      <c r="AA1989" s="100"/>
      <c r="AB1989" s="100"/>
      <c r="AC1989" s="100"/>
      <c r="AD1989" s="100"/>
      <c r="AE1989" s="100"/>
      <c r="AF1989" s="101"/>
      <c r="AG1989" s="101"/>
      <c r="AH1989" s="101"/>
      <c r="AI1989" s="101"/>
      <c r="AJ1989" s="101"/>
      <c r="AK1989" s="101"/>
      <c r="AL1989" s="101"/>
      <c r="AM1989" s="101"/>
      <c r="AN1989" s="101"/>
      <c r="AO1989" s="101"/>
      <c r="AP1989" s="101"/>
      <c r="AQ1989" s="101"/>
      <c r="AR1989" s="100"/>
      <c r="AS1989" s="100"/>
      <c r="AT1989" s="100"/>
      <c r="AU1989" s="100"/>
      <c r="AV1989" s="100"/>
      <c r="AW1989" s="100"/>
      <c r="AX1989" s="100"/>
      <c r="AY1989" s="100"/>
      <c r="AZ1989" s="100"/>
      <c r="BA1989" s="100"/>
      <c r="BB1989" s="100"/>
      <c r="BC1989" s="100"/>
    </row>
    <row r="1990" spans="17:55" x14ac:dyDescent="0.35">
      <c r="Q1990" s="100"/>
      <c r="R1990" s="100"/>
      <c r="S1990" s="100"/>
      <c r="T1990" s="100"/>
      <c r="U1990" s="100"/>
      <c r="V1990" s="100"/>
      <c r="W1990" s="100"/>
      <c r="X1990" s="100"/>
      <c r="Y1990" s="100"/>
      <c r="Z1990" s="100"/>
      <c r="AA1990" s="100"/>
      <c r="AB1990" s="100"/>
      <c r="AC1990" s="100"/>
      <c r="AD1990" s="100"/>
      <c r="AE1990" s="100"/>
      <c r="AF1990" s="101"/>
      <c r="AG1990" s="101"/>
      <c r="AH1990" s="101"/>
      <c r="AI1990" s="101"/>
      <c r="AJ1990" s="101"/>
      <c r="AK1990" s="101"/>
      <c r="AL1990" s="101"/>
      <c r="AM1990" s="101"/>
      <c r="AN1990" s="101"/>
      <c r="AO1990" s="101"/>
      <c r="AP1990" s="101"/>
      <c r="AQ1990" s="101"/>
      <c r="AR1990" s="100"/>
      <c r="AS1990" s="100"/>
      <c r="AT1990" s="100"/>
      <c r="AU1990" s="100"/>
      <c r="AV1990" s="100"/>
      <c r="AW1990" s="100"/>
      <c r="AX1990" s="100"/>
      <c r="AY1990" s="100"/>
      <c r="AZ1990" s="100"/>
      <c r="BA1990" s="100"/>
      <c r="BB1990" s="100"/>
      <c r="BC1990" s="100"/>
    </row>
    <row r="1991" spans="17:55" x14ac:dyDescent="0.35">
      <c r="Q1991" s="100"/>
      <c r="R1991" s="100"/>
      <c r="S1991" s="100"/>
      <c r="T1991" s="100"/>
      <c r="U1991" s="100"/>
      <c r="V1991" s="100"/>
      <c r="W1991" s="100"/>
      <c r="X1991" s="100"/>
      <c r="Y1991" s="100"/>
      <c r="Z1991" s="100"/>
      <c r="AA1991" s="100"/>
      <c r="AB1991" s="100"/>
      <c r="AC1991" s="100"/>
      <c r="AD1991" s="100"/>
      <c r="AE1991" s="100"/>
      <c r="AF1991" s="101"/>
      <c r="AG1991" s="101"/>
      <c r="AH1991" s="101"/>
      <c r="AI1991" s="101"/>
      <c r="AJ1991" s="101"/>
      <c r="AK1991" s="101"/>
      <c r="AL1991" s="101"/>
      <c r="AM1991" s="101"/>
      <c r="AN1991" s="101"/>
      <c r="AO1991" s="101"/>
      <c r="AP1991" s="101"/>
      <c r="AQ1991" s="101"/>
      <c r="AR1991" s="100"/>
      <c r="AS1991" s="100"/>
      <c r="AT1991" s="100"/>
      <c r="AU1991" s="100"/>
      <c r="AV1991" s="100"/>
      <c r="AW1991" s="100"/>
      <c r="AX1991" s="100"/>
      <c r="AY1991" s="100"/>
      <c r="AZ1991" s="100"/>
      <c r="BA1991" s="100"/>
      <c r="BB1991" s="100"/>
      <c r="BC1991" s="100"/>
    </row>
    <row r="1992" spans="17:55" x14ac:dyDescent="0.35">
      <c r="Q1992" s="100"/>
      <c r="R1992" s="100"/>
      <c r="S1992" s="100"/>
      <c r="T1992" s="100"/>
      <c r="U1992" s="100"/>
      <c r="V1992" s="100"/>
      <c r="W1992" s="100"/>
      <c r="X1992" s="100"/>
      <c r="Y1992" s="100"/>
      <c r="Z1992" s="100"/>
      <c r="AA1992" s="100"/>
      <c r="AB1992" s="100"/>
      <c r="AC1992" s="100"/>
      <c r="AD1992" s="100"/>
      <c r="AE1992" s="100"/>
      <c r="AF1992" s="101"/>
      <c r="AG1992" s="101"/>
      <c r="AH1992" s="101"/>
      <c r="AI1992" s="101"/>
      <c r="AJ1992" s="101"/>
      <c r="AK1992" s="101"/>
      <c r="AL1992" s="101"/>
      <c r="AM1992" s="101"/>
      <c r="AN1992" s="101"/>
      <c r="AO1992" s="101"/>
      <c r="AP1992" s="101"/>
      <c r="AQ1992" s="101"/>
      <c r="AR1992" s="100"/>
      <c r="AS1992" s="100"/>
      <c r="AT1992" s="100"/>
      <c r="AU1992" s="100"/>
      <c r="AV1992" s="100"/>
      <c r="AW1992" s="100"/>
      <c r="AX1992" s="100"/>
      <c r="AY1992" s="100"/>
      <c r="AZ1992" s="100"/>
      <c r="BA1992" s="100"/>
      <c r="BB1992" s="100"/>
      <c r="BC1992" s="100"/>
    </row>
    <row r="1993" spans="17:55" x14ac:dyDescent="0.35">
      <c r="Q1993" s="100"/>
      <c r="R1993" s="100"/>
      <c r="S1993" s="100"/>
      <c r="T1993" s="100"/>
      <c r="U1993" s="100"/>
      <c r="V1993" s="100"/>
      <c r="W1993" s="100"/>
      <c r="X1993" s="100"/>
      <c r="Y1993" s="100"/>
      <c r="Z1993" s="100"/>
      <c r="AA1993" s="100"/>
      <c r="AB1993" s="100"/>
      <c r="AC1993" s="100"/>
      <c r="AD1993" s="100"/>
      <c r="AE1993" s="100"/>
      <c r="AF1993" s="101"/>
      <c r="AG1993" s="101"/>
      <c r="AH1993" s="101"/>
      <c r="AI1993" s="101"/>
      <c r="AJ1993" s="101"/>
      <c r="AK1993" s="101"/>
      <c r="AL1993" s="101"/>
      <c r="AM1993" s="101"/>
      <c r="AN1993" s="101"/>
      <c r="AO1993" s="101"/>
      <c r="AP1993" s="101"/>
      <c r="AQ1993" s="101"/>
      <c r="AR1993" s="100"/>
      <c r="AS1993" s="100"/>
      <c r="AT1993" s="100"/>
      <c r="AU1993" s="100"/>
      <c r="AV1993" s="100"/>
      <c r="AW1993" s="100"/>
      <c r="AX1993" s="100"/>
      <c r="AY1993" s="100"/>
      <c r="AZ1993" s="100"/>
      <c r="BA1993" s="100"/>
      <c r="BB1993" s="100"/>
      <c r="BC1993" s="100"/>
    </row>
    <row r="1994" spans="17:55" x14ac:dyDescent="0.35">
      <c r="Q1994" s="100"/>
      <c r="R1994" s="100"/>
      <c r="S1994" s="100"/>
      <c r="T1994" s="100"/>
      <c r="U1994" s="100"/>
      <c r="V1994" s="100"/>
      <c r="W1994" s="100"/>
      <c r="X1994" s="100"/>
      <c r="Y1994" s="100"/>
      <c r="Z1994" s="100"/>
      <c r="AA1994" s="100"/>
      <c r="AB1994" s="100"/>
      <c r="AC1994" s="100"/>
      <c r="AD1994" s="100"/>
      <c r="AE1994" s="100"/>
      <c r="AF1994" s="101"/>
      <c r="AG1994" s="101"/>
      <c r="AH1994" s="101"/>
      <c r="AI1994" s="101"/>
      <c r="AJ1994" s="101"/>
      <c r="AK1994" s="101"/>
      <c r="AL1994" s="101"/>
      <c r="AM1994" s="101"/>
      <c r="AN1994" s="101"/>
      <c r="AO1994" s="101"/>
      <c r="AP1994" s="101"/>
      <c r="AQ1994" s="101"/>
      <c r="AR1994" s="100"/>
      <c r="AS1994" s="100"/>
      <c r="AT1994" s="100"/>
      <c r="AU1994" s="100"/>
      <c r="AV1994" s="100"/>
      <c r="AW1994" s="100"/>
      <c r="AX1994" s="100"/>
      <c r="AY1994" s="100"/>
      <c r="AZ1994" s="100"/>
      <c r="BA1994" s="100"/>
      <c r="BB1994" s="100"/>
      <c r="BC1994" s="100"/>
    </row>
    <row r="1995" spans="17:55" x14ac:dyDescent="0.35">
      <c r="Q1995" s="100"/>
      <c r="R1995" s="100"/>
      <c r="S1995" s="100"/>
      <c r="T1995" s="100"/>
      <c r="U1995" s="100"/>
      <c r="V1995" s="100"/>
      <c r="W1995" s="100"/>
      <c r="X1995" s="100"/>
      <c r="Y1995" s="100"/>
      <c r="Z1995" s="100"/>
      <c r="AA1995" s="100"/>
      <c r="AB1995" s="100"/>
      <c r="AC1995" s="100"/>
      <c r="AD1995" s="100"/>
      <c r="AE1995" s="100"/>
      <c r="AF1995" s="101"/>
      <c r="AG1995" s="101"/>
      <c r="AH1995" s="101"/>
      <c r="AI1995" s="101"/>
      <c r="AJ1995" s="101"/>
      <c r="AK1995" s="101"/>
      <c r="AL1995" s="101"/>
      <c r="AM1995" s="101"/>
      <c r="AN1995" s="101"/>
      <c r="AO1995" s="101"/>
      <c r="AP1995" s="101"/>
      <c r="AQ1995" s="101"/>
      <c r="AR1995" s="100"/>
      <c r="AS1995" s="100"/>
      <c r="AT1995" s="100"/>
      <c r="AU1995" s="100"/>
      <c r="AV1995" s="100"/>
      <c r="AW1995" s="100"/>
      <c r="AX1995" s="100"/>
      <c r="AY1995" s="100"/>
      <c r="AZ1995" s="100"/>
      <c r="BA1995" s="100"/>
      <c r="BB1995" s="100"/>
      <c r="BC1995" s="100"/>
    </row>
  </sheetData>
  <sheetProtection algorithmName="SHA-512" hashValue="A9G6K8NU8nQLnjUpp4r+Wu26WaZPrXSr2KkiGQWkn4tglc0gJKI4rhTMQaZUJo9NomnIFHQa/hP6wotHJrFnxQ==" saltValue="FA7tqMPtF02kNtPbyP3MhA==" spinCount="100000" sheet="1" objects="1" scenarios="1"/>
  <mergeCells count="30">
    <mergeCell ref="E6:G6"/>
    <mergeCell ref="H6:J6"/>
    <mergeCell ref="K6:M6"/>
    <mergeCell ref="Q6:S6"/>
    <mergeCell ref="AF6:AH6"/>
    <mergeCell ref="E4:G4"/>
    <mergeCell ref="AF3:BF3"/>
    <mergeCell ref="BD4:BF4"/>
    <mergeCell ref="BG4:BL4"/>
    <mergeCell ref="AI4:AK4"/>
    <mergeCell ref="AL4:AN4"/>
    <mergeCell ref="AF4:AH4"/>
    <mergeCell ref="W4:Y4"/>
    <mergeCell ref="AX4:AZ4"/>
    <mergeCell ref="A4:A5"/>
    <mergeCell ref="AU4:AW4"/>
    <mergeCell ref="BA4:BC4"/>
    <mergeCell ref="E3:AE3"/>
    <mergeCell ref="H4:J4"/>
    <mergeCell ref="K4:M4"/>
    <mergeCell ref="N4:P4"/>
    <mergeCell ref="T4:V4"/>
    <mergeCell ref="Z4:AB4"/>
    <mergeCell ref="AO4:AQ4"/>
    <mergeCell ref="AR4:AT4"/>
    <mergeCell ref="Q4:S4"/>
    <mergeCell ref="AC4:AE4"/>
    <mergeCell ref="B4:B5"/>
    <mergeCell ref="C4:C5"/>
    <mergeCell ref="D4:D5"/>
  </mergeCells>
  <conditionalFormatting sqref="C7:D155">
    <cfRule type="expression" dxfId="7" priority="1">
      <formula>$J7="x"</formula>
    </cfRule>
  </conditionalFormatting>
  <pageMargins left="0.25" right="0.25" top="0.75" bottom="0.75" header="0.3" footer="0.3"/>
  <pageSetup paperSize="9" scale="3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50DFF-6121-456E-B6CD-4E95C9B4EFFE}">
  <sheetPr codeName="Sheet8">
    <tabColor rgb="FF99FF66"/>
    <pageSetUpPr fitToPage="1"/>
  </sheetPr>
  <dimension ref="A1:BI154"/>
  <sheetViews>
    <sheetView topLeftCell="B1" zoomScaleNormal="100" workbookViewId="0">
      <pane ySplit="5" topLeftCell="A6" activePane="bottomLeft" state="frozen"/>
      <selection pane="bottomLeft" activeCell="AJ167" sqref="AJ167"/>
    </sheetView>
  </sheetViews>
  <sheetFormatPr baseColWidth="10" defaultColWidth="11.54296875" defaultRowHeight="14" x14ac:dyDescent="0.35"/>
  <cols>
    <col min="1" max="1" width="6.7265625" style="26" hidden="1" customWidth="1"/>
    <col min="2" max="2" width="7.26953125" style="26" customWidth="1"/>
    <col min="3" max="3" width="25.453125" style="45" customWidth="1"/>
    <col min="4" max="4" width="8.54296875" style="45" customWidth="1"/>
    <col min="5" max="13" width="6.7265625" style="46" customWidth="1"/>
    <col min="14" max="16" width="6.7265625" style="46" hidden="1" customWidth="1"/>
    <col min="17" max="19" width="6.7265625" style="95" hidden="1" customWidth="1"/>
    <col min="20" max="21" width="13.1796875" style="47" hidden="1" customWidth="1"/>
    <col min="22" max="22" width="13.1796875" style="47" customWidth="1"/>
    <col min="23" max="24" width="13.54296875" style="47" hidden="1" customWidth="1"/>
    <col min="25" max="25" width="13.54296875" style="47" customWidth="1"/>
    <col min="26" max="26" width="13" style="47" hidden="1" customWidth="1"/>
    <col min="27" max="27" width="13.54296875" style="47" hidden="1" customWidth="1"/>
    <col min="28" max="28" width="13.54296875" style="47" customWidth="1"/>
    <col min="29" max="30" width="14.7265625" style="61" customWidth="1"/>
    <col min="31" max="33" width="7.1796875" style="26" hidden="1" customWidth="1"/>
    <col min="34" max="34" width="16.81640625" style="26" customWidth="1"/>
    <col min="35" max="35" width="4.453125" style="26" customWidth="1"/>
    <col min="36" max="16384" width="11.54296875" style="45"/>
  </cols>
  <sheetData>
    <row r="1" spans="1:61" s="122" customFormat="1" ht="20" x14ac:dyDescent="0.35">
      <c r="B1" s="868" t="s">
        <v>344</v>
      </c>
      <c r="C1" s="868"/>
      <c r="D1" s="868"/>
      <c r="E1" s="868"/>
      <c r="F1" s="868"/>
      <c r="G1" s="868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  <c r="AE1" s="132"/>
      <c r="AF1" s="132"/>
      <c r="AG1" s="132"/>
      <c r="AH1" s="132"/>
      <c r="AI1" s="96"/>
    </row>
    <row r="2" spans="1:61" ht="18.5" thickBot="1" x14ac:dyDescent="0.4">
      <c r="A2" s="105"/>
      <c r="C2" s="685" t="s">
        <v>335</v>
      </c>
      <c r="Q2" s="46"/>
      <c r="R2" s="46"/>
      <c r="S2" s="46"/>
    </row>
    <row r="3" spans="1:61" ht="18.5" thickBot="1" x14ac:dyDescent="0.4">
      <c r="E3" s="869" t="s">
        <v>115</v>
      </c>
      <c r="F3" s="870"/>
      <c r="G3" s="870"/>
      <c r="H3" s="870"/>
      <c r="I3" s="870"/>
      <c r="J3" s="870"/>
      <c r="K3" s="870"/>
      <c r="L3" s="870"/>
      <c r="M3" s="870"/>
      <c r="N3" s="870"/>
      <c r="O3" s="870"/>
      <c r="P3" s="870"/>
      <c r="Q3" s="870"/>
      <c r="R3" s="870"/>
      <c r="S3" s="871"/>
      <c r="T3" s="121"/>
      <c r="U3" s="121"/>
      <c r="V3" s="121"/>
      <c r="W3" s="121"/>
      <c r="X3" s="121"/>
      <c r="Y3" s="121"/>
      <c r="Z3" s="121"/>
      <c r="AA3" s="121"/>
      <c r="AB3" s="121"/>
      <c r="AC3" s="127"/>
      <c r="AD3" s="127"/>
      <c r="AE3" s="62"/>
      <c r="AF3" s="62"/>
      <c r="AG3" s="62"/>
      <c r="AH3" s="62"/>
      <c r="AI3" s="62"/>
      <c r="AJ3" s="63"/>
    </row>
    <row r="4" spans="1:61" s="3" customFormat="1" ht="37.5" customHeight="1" thickBot="1" x14ac:dyDescent="0.4">
      <c r="A4" s="768" t="s">
        <v>0</v>
      </c>
      <c r="B4" s="777" t="s">
        <v>10</v>
      </c>
      <c r="C4" s="766" t="s">
        <v>1</v>
      </c>
      <c r="D4" s="779" t="s">
        <v>2</v>
      </c>
      <c r="E4" s="872" t="s">
        <v>61</v>
      </c>
      <c r="F4" s="873"/>
      <c r="G4" s="874"/>
      <c r="H4" s="872" t="s">
        <v>62</v>
      </c>
      <c r="I4" s="873"/>
      <c r="J4" s="874"/>
      <c r="K4" s="872" t="s">
        <v>63</v>
      </c>
      <c r="L4" s="873"/>
      <c r="M4" s="874"/>
      <c r="N4" s="875" t="s">
        <v>101</v>
      </c>
      <c r="O4" s="876"/>
      <c r="P4" s="877"/>
      <c r="Q4" s="878" t="s">
        <v>100</v>
      </c>
      <c r="R4" s="879"/>
      <c r="S4" s="880"/>
      <c r="T4" s="886" t="s">
        <v>57</v>
      </c>
      <c r="U4" s="887"/>
      <c r="V4" s="888"/>
      <c r="W4" s="889" t="s">
        <v>58</v>
      </c>
      <c r="X4" s="890"/>
      <c r="Y4" s="891"/>
      <c r="Z4" s="878" t="s">
        <v>59</v>
      </c>
      <c r="AA4" s="879"/>
      <c r="AB4" s="879"/>
      <c r="AC4" s="884" t="s">
        <v>56</v>
      </c>
      <c r="AD4" s="885"/>
      <c r="AE4" s="881" t="s">
        <v>124</v>
      </c>
      <c r="AF4" s="882"/>
      <c r="AG4" s="883"/>
      <c r="AH4" s="312" t="s">
        <v>122</v>
      </c>
      <c r="AI4" s="286" t="s">
        <v>123</v>
      </c>
    </row>
    <row r="5" spans="1:61" s="3" customFormat="1" ht="17.25" customHeight="1" thickBot="1" x14ac:dyDescent="0.4">
      <c r="A5" s="769"/>
      <c r="B5" s="778"/>
      <c r="C5" s="767"/>
      <c r="D5" s="780"/>
      <c r="E5" s="287" t="s">
        <v>57</v>
      </c>
      <c r="F5" s="288" t="s">
        <v>58</v>
      </c>
      <c r="G5" s="288" t="s">
        <v>59</v>
      </c>
      <c r="H5" s="287" t="s">
        <v>57</v>
      </c>
      <c r="I5" s="288" t="s">
        <v>58</v>
      </c>
      <c r="J5" s="289" t="s">
        <v>59</v>
      </c>
      <c r="K5" s="290" t="s">
        <v>57</v>
      </c>
      <c r="L5" s="291" t="s">
        <v>58</v>
      </c>
      <c r="M5" s="292" t="s">
        <v>59</v>
      </c>
      <c r="N5" s="293" t="s">
        <v>57</v>
      </c>
      <c r="O5" s="294" t="s">
        <v>58</v>
      </c>
      <c r="P5" s="295" t="s">
        <v>59</v>
      </c>
      <c r="Q5" s="296" t="s">
        <v>57</v>
      </c>
      <c r="R5" s="297" t="s">
        <v>58</v>
      </c>
      <c r="S5" s="298" t="s">
        <v>59</v>
      </c>
      <c r="T5" s="299" t="s">
        <v>86</v>
      </c>
      <c r="U5" s="300" t="s">
        <v>89</v>
      </c>
      <c r="V5" s="301" t="s">
        <v>90</v>
      </c>
      <c r="W5" s="302" t="s">
        <v>91</v>
      </c>
      <c r="X5" s="303" t="s">
        <v>87</v>
      </c>
      <c r="Y5" s="302" t="s">
        <v>92</v>
      </c>
      <c r="Z5" s="304" t="s">
        <v>93</v>
      </c>
      <c r="AA5" s="305" t="s">
        <v>94</v>
      </c>
      <c r="AB5" s="306" t="s">
        <v>88</v>
      </c>
      <c r="AC5" s="307" t="s">
        <v>60</v>
      </c>
      <c r="AD5" s="313">
        <v>10</v>
      </c>
      <c r="AE5" s="308" t="s">
        <v>57</v>
      </c>
      <c r="AF5" s="309" t="s">
        <v>58</v>
      </c>
      <c r="AG5" s="310" t="s">
        <v>59</v>
      </c>
      <c r="AH5" s="311"/>
      <c r="AI5" s="286"/>
      <c r="AJ5" s="347" t="s">
        <v>170</v>
      </c>
    </row>
    <row r="6" spans="1:61" ht="17.5" customHeight="1" x14ac:dyDescent="0.35">
      <c r="A6" s="238"/>
      <c r="B6" s="64">
        <v>1</v>
      </c>
      <c r="C6" s="142" t="str">
        <f>VLOOKUP(B:B,'START_LIST_JUN-ELI'!C:F,2,FALSE)</f>
        <v>BLASER Nélia</v>
      </c>
      <c r="D6" s="89" t="str">
        <f>VLOOKUP(B:B,'START_LIST_JUN-ELI'!C:F,4,FALSE)</f>
        <v>GN1885</v>
      </c>
      <c r="E6" s="65">
        <v>67</v>
      </c>
      <c r="F6" s="408">
        <v>57</v>
      </c>
      <c r="G6" s="409">
        <v>55</v>
      </c>
      <c r="H6" s="410">
        <v>65</v>
      </c>
      <c r="I6" s="408">
        <v>57</v>
      </c>
      <c r="J6" s="408">
        <v>55</v>
      </c>
      <c r="K6" s="65">
        <v>62</v>
      </c>
      <c r="L6" s="408">
        <v>55</v>
      </c>
      <c r="M6" s="411">
        <v>54</v>
      </c>
      <c r="N6" s="396">
        <f>+(E6+H6+K6)/3</f>
        <v>64.666666666666671</v>
      </c>
      <c r="O6" s="397">
        <f>+(F6+I6+L6)/3</f>
        <v>56.333333333333336</v>
      </c>
      <c r="P6" s="398">
        <f>+(G6+J6+M6)/3</f>
        <v>54.666666666666664</v>
      </c>
      <c r="Q6" s="399">
        <f>(+E6+H6+K6+N6)/4</f>
        <v>64.666666666666671</v>
      </c>
      <c r="R6" s="397">
        <f>(+F6+I6+L6+O6)/4</f>
        <v>56.333333333333336</v>
      </c>
      <c r="S6" s="398">
        <f>(+G6+J6+M6+P6)/4</f>
        <v>54.666666666666664</v>
      </c>
      <c r="T6" s="66">
        <f>MAX(E6,H6,K6,N6,Q6)</f>
        <v>67</v>
      </c>
      <c r="U6" s="67">
        <f>MIN(E6,H6,K6,N6,Q6)</f>
        <v>62</v>
      </c>
      <c r="V6" s="68">
        <f>(SUM(E6,H6,K6,N6,Q6)-T6-U6)/3</f>
        <v>64.777777777777786</v>
      </c>
      <c r="W6" s="69">
        <f>MAX(F6,I6,L6,O6,R6)</f>
        <v>57</v>
      </c>
      <c r="X6" s="70">
        <f>MIN(F6,I6,L6,O6,R6)</f>
        <v>55</v>
      </c>
      <c r="Y6" s="71">
        <f>(SUM(F6,I6,L6,O6,R6)-W6-X6)/3</f>
        <v>56.555555555555564</v>
      </c>
      <c r="Z6" s="72">
        <f>MAX(G6,J6,M6,P6,S6)</f>
        <v>55</v>
      </c>
      <c r="AA6" s="73">
        <f>MIN(G6,J6,M6,P6,S6)</f>
        <v>54</v>
      </c>
      <c r="AB6" s="74">
        <f>(SUM(G6,J6,M6,P6,S6)-Z6-AA6)/3</f>
        <v>54.777777777777771</v>
      </c>
      <c r="AC6" s="216">
        <f>AVERAGE(V6,Y6,AB6)</f>
        <v>58.703703703703702</v>
      </c>
      <c r="AD6" s="217">
        <f>AC6/$AD$5</f>
        <v>5.8703703703703702</v>
      </c>
      <c r="AE6" s="75"/>
      <c r="AF6" s="76"/>
      <c r="AG6" s="77"/>
      <c r="AH6" s="214">
        <f>AD6+AE6+AF6+AG6</f>
        <v>5.8703703703703702</v>
      </c>
      <c r="AI6" s="78">
        <v>1</v>
      </c>
    </row>
    <row r="7" spans="1:61" x14ac:dyDescent="0.35">
      <c r="A7" s="237"/>
      <c r="B7" s="79">
        <v>2</v>
      </c>
      <c r="C7" s="91" t="str">
        <f>VLOOKUP(B:B,'START_LIST_JUN-ELI'!C:F,2,FALSE)</f>
        <v>REULET Letizia</v>
      </c>
      <c r="D7" s="115" t="str">
        <f>VLOOKUP(B:B,'START_LIST_JUN-ELI'!C:F,4,FALSE)</f>
        <v>MORG</v>
      </c>
      <c r="E7" s="80">
        <v>65</v>
      </c>
      <c r="F7" s="81">
        <v>60</v>
      </c>
      <c r="G7" s="412">
        <v>63</v>
      </c>
      <c r="H7" s="82">
        <v>66</v>
      </c>
      <c r="I7" s="81">
        <v>60</v>
      </c>
      <c r="J7" s="81">
        <v>62</v>
      </c>
      <c r="K7" s="80">
        <v>60</v>
      </c>
      <c r="L7" s="81">
        <v>58</v>
      </c>
      <c r="M7" s="83">
        <v>56</v>
      </c>
      <c r="N7" s="400">
        <f t="shared" ref="N7:N70" si="0">+(E7+H7+K7)/3</f>
        <v>63.666666666666664</v>
      </c>
      <c r="O7" s="401">
        <f t="shared" ref="O7:O70" si="1">+(F7+I7+L7)/3</f>
        <v>59.333333333333336</v>
      </c>
      <c r="P7" s="402">
        <f t="shared" ref="P7:P70" si="2">+(G7+J7+M7)/3</f>
        <v>60.333333333333336</v>
      </c>
      <c r="Q7" s="403">
        <f t="shared" ref="Q7:Q70" si="3">(+E7+H7+K7+N7)/4</f>
        <v>63.666666666666664</v>
      </c>
      <c r="R7" s="401">
        <f t="shared" ref="R7:R70" si="4">(+F7+I7+L7+O7)/4</f>
        <v>59.333333333333336</v>
      </c>
      <c r="S7" s="402">
        <f t="shared" ref="S7:S70" si="5">(+G7+J7+M7+P7)/4</f>
        <v>60.333333333333336</v>
      </c>
      <c r="T7" s="66">
        <f t="shared" ref="T7:T37" si="6">MAX(E7,H7,K7,N7,Q7)</f>
        <v>66</v>
      </c>
      <c r="U7" s="84">
        <f t="shared" ref="U7:U37" si="7">MIN(E7,H7,K7,N7,Q7)</f>
        <v>60</v>
      </c>
      <c r="V7" s="68">
        <f t="shared" ref="V7:V37" si="8">(SUM(E7,H7,K7,N7,Q7)-T7-U7)/3</f>
        <v>64.1111111111111</v>
      </c>
      <c r="W7" s="69">
        <f t="shared" ref="W7:W70" si="9">MAX(F7,I7,L7,O7,R7)</f>
        <v>60</v>
      </c>
      <c r="X7" s="85">
        <f t="shared" ref="X7:X37" si="10">MIN(F7,I7,L7,O7,R7)</f>
        <v>58</v>
      </c>
      <c r="Y7" s="71">
        <f t="shared" ref="Y7:Y37" si="11">(SUM(F7,I7,L7,O7,R7)-W7-X7)/3</f>
        <v>59.555555555555564</v>
      </c>
      <c r="Z7" s="72">
        <f t="shared" ref="Z7:Z37" si="12">MAX(G7,J7,M7,P7,S7)</f>
        <v>63</v>
      </c>
      <c r="AA7" s="86">
        <f t="shared" ref="AA7:AA37" si="13">MIN(G7,J7,M7,P7,S7)</f>
        <v>56</v>
      </c>
      <c r="AB7" s="74">
        <f t="shared" ref="AB7:AB37" si="14">(SUM(G7,J7,M7,P7,S7)-Z7-AA7)/3</f>
        <v>60.888888888888893</v>
      </c>
      <c r="AC7" s="216">
        <f t="shared" ref="AC7:AC70" si="15">AVERAGE(V7,Y7,AB7)</f>
        <v>61.518518518518512</v>
      </c>
      <c r="AD7" s="218">
        <f>AC7/$AD$5</f>
        <v>6.151851851851851</v>
      </c>
      <c r="AE7" s="79"/>
      <c r="AF7" s="51"/>
      <c r="AG7" s="87"/>
      <c r="AH7" s="215">
        <f t="shared" ref="AH7:AH70" si="16">AD7+AE7+AF7+AG7</f>
        <v>6.151851851851851</v>
      </c>
      <c r="AI7" s="88">
        <v>2</v>
      </c>
    </row>
    <row r="8" spans="1:61" s="55" customFormat="1" x14ac:dyDescent="0.35">
      <c r="A8" s="237"/>
      <c r="B8" s="79">
        <v>3</v>
      </c>
      <c r="C8" s="91" t="str">
        <f>VLOOKUP(B:B,'START_LIST_JUN-ELI'!C:F,2,FALSE)</f>
        <v>ROULLIER Eva</v>
      </c>
      <c r="D8" s="115" t="str">
        <f>VLOOKUP(B:B,'START_LIST_JUN-ELI'!C:F,4,FALSE)</f>
        <v>GN1885</v>
      </c>
      <c r="E8" s="80">
        <v>62</v>
      </c>
      <c r="F8" s="81">
        <v>46</v>
      </c>
      <c r="G8" s="412">
        <v>54</v>
      </c>
      <c r="H8" s="82">
        <v>65</v>
      </c>
      <c r="I8" s="81">
        <v>51</v>
      </c>
      <c r="J8" s="81">
        <v>54</v>
      </c>
      <c r="K8" s="80">
        <v>63</v>
      </c>
      <c r="L8" s="81">
        <v>50</v>
      </c>
      <c r="M8" s="83">
        <v>52</v>
      </c>
      <c r="N8" s="400">
        <f t="shared" si="0"/>
        <v>63.333333333333336</v>
      </c>
      <c r="O8" s="401">
        <f t="shared" si="1"/>
        <v>49</v>
      </c>
      <c r="P8" s="402">
        <f t="shared" si="2"/>
        <v>53.333333333333336</v>
      </c>
      <c r="Q8" s="403">
        <f t="shared" si="3"/>
        <v>63.333333333333336</v>
      </c>
      <c r="R8" s="401">
        <f t="shared" si="4"/>
        <v>49</v>
      </c>
      <c r="S8" s="402">
        <f t="shared" si="5"/>
        <v>53.333333333333336</v>
      </c>
      <c r="T8" s="66">
        <f t="shared" si="6"/>
        <v>65</v>
      </c>
      <c r="U8" s="84">
        <f t="shared" si="7"/>
        <v>62</v>
      </c>
      <c r="V8" s="68">
        <f t="shared" si="8"/>
        <v>63.222222222222229</v>
      </c>
      <c r="W8" s="69">
        <f t="shared" si="9"/>
        <v>51</v>
      </c>
      <c r="X8" s="85">
        <f t="shared" si="10"/>
        <v>46</v>
      </c>
      <c r="Y8" s="71">
        <f t="shared" si="11"/>
        <v>49.333333333333336</v>
      </c>
      <c r="Z8" s="72">
        <f t="shared" si="12"/>
        <v>54</v>
      </c>
      <c r="AA8" s="86">
        <f t="shared" si="13"/>
        <v>52</v>
      </c>
      <c r="AB8" s="74">
        <f t="shared" si="14"/>
        <v>53.555555555555564</v>
      </c>
      <c r="AC8" s="216">
        <f t="shared" si="15"/>
        <v>55.370370370370381</v>
      </c>
      <c r="AD8" s="218">
        <f t="shared" ref="AD8:AD71" si="17">AC8/$AD$5</f>
        <v>5.5370370370370381</v>
      </c>
      <c r="AE8" s="79"/>
      <c r="AF8" s="51"/>
      <c r="AG8" s="87"/>
      <c r="AH8" s="215">
        <f t="shared" si="16"/>
        <v>5.5370370370370381</v>
      </c>
      <c r="AI8" s="88">
        <v>3</v>
      </c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</row>
    <row r="9" spans="1:61" x14ac:dyDescent="0.35">
      <c r="A9" s="237"/>
      <c r="B9" s="79">
        <v>4</v>
      </c>
      <c r="C9" s="91" t="str">
        <f>VLOOKUP(B:B,'START_LIST_JUN-ELI'!C:F,2,FALSE)</f>
        <v>SCHENK Lilou</v>
      </c>
      <c r="D9" s="115" t="str">
        <f>VLOOKUP(B:B,'START_LIST_JUN-ELI'!C:F,4,FALSE)</f>
        <v>MORG</v>
      </c>
      <c r="E9" s="80">
        <v>68</v>
      </c>
      <c r="F9" s="81">
        <v>53</v>
      </c>
      <c r="G9" s="412">
        <v>64</v>
      </c>
      <c r="H9" s="82">
        <v>72</v>
      </c>
      <c r="I9" s="81">
        <v>55</v>
      </c>
      <c r="J9" s="81">
        <v>66</v>
      </c>
      <c r="K9" s="80">
        <v>66</v>
      </c>
      <c r="L9" s="81">
        <v>53</v>
      </c>
      <c r="M9" s="83">
        <v>62</v>
      </c>
      <c r="N9" s="400">
        <f t="shared" si="0"/>
        <v>68.666666666666671</v>
      </c>
      <c r="O9" s="401">
        <f t="shared" si="1"/>
        <v>53.666666666666664</v>
      </c>
      <c r="P9" s="402">
        <f t="shared" si="2"/>
        <v>64</v>
      </c>
      <c r="Q9" s="403">
        <f t="shared" si="3"/>
        <v>68.666666666666671</v>
      </c>
      <c r="R9" s="401">
        <f t="shared" si="4"/>
        <v>53.666666666666664</v>
      </c>
      <c r="S9" s="402">
        <f t="shared" si="5"/>
        <v>64</v>
      </c>
      <c r="T9" s="66">
        <f t="shared" si="6"/>
        <v>72</v>
      </c>
      <c r="U9" s="84">
        <f t="shared" si="7"/>
        <v>66</v>
      </c>
      <c r="V9" s="68">
        <f t="shared" si="8"/>
        <v>68.444444444444457</v>
      </c>
      <c r="W9" s="69">
        <f t="shared" si="9"/>
        <v>55</v>
      </c>
      <c r="X9" s="85">
        <f t="shared" si="10"/>
        <v>53</v>
      </c>
      <c r="Y9" s="71">
        <f t="shared" si="11"/>
        <v>53.444444444444436</v>
      </c>
      <c r="Z9" s="72">
        <f t="shared" si="12"/>
        <v>66</v>
      </c>
      <c r="AA9" s="86">
        <f t="shared" si="13"/>
        <v>62</v>
      </c>
      <c r="AB9" s="74">
        <f t="shared" si="14"/>
        <v>64</v>
      </c>
      <c r="AC9" s="216">
        <f t="shared" si="15"/>
        <v>61.962962962962962</v>
      </c>
      <c r="AD9" s="218">
        <f t="shared" si="17"/>
        <v>6.1962962962962962</v>
      </c>
      <c r="AE9" s="79"/>
      <c r="AF9" s="51"/>
      <c r="AG9" s="87"/>
      <c r="AH9" s="215">
        <f t="shared" si="16"/>
        <v>6.1962962962962962</v>
      </c>
      <c r="AI9" s="88">
        <v>4</v>
      </c>
    </row>
    <row r="10" spans="1:61" x14ac:dyDescent="0.35">
      <c r="A10" s="237"/>
      <c r="B10" s="79">
        <v>5</v>
      </c>
      <c r="C10" s="91" t="str">
        <f>VLOOKUP(B:B,'START_LIST_JUN-ELI'!C:F,2,FALSE)</f>
        <v>RÜEGG Lena</v>
      </c>
      <c r="D10" s="115" t="str">
        <f>VLOOKUP(B:B,'START_LIST_JUN-ELI'!C:F,4,FALSE)</f>
        <v>ASB</v>
      </c>
      <c r="E10" s="80">
        <v>64</v>
      </c>
      <c r="F10" s="81">
        <v>52</v>
      </c>
      <c r="G10" s="412">
        <v>54</v>
      </c>
      <c r="H10" s="82">
        <v>65</v>
      </c>
      <c r="I10" s="81">
        <v>55</v>
      </c>
      <c r="J10" s="81">
        <v>63</v>
      </c>
      <c r="K10" s="80">
        <v>61</v>
      </c>
      <c r="L10" s="81">
        <v>54</v>
      </c>
      <c r="M10" s="83">
        <v>57</v>
      </c>
      <c r="N10" s="400">
        <f t="shared" si="0"/>
        <v>63.333333333333336</v>
      </c>
      <c r="O10" s="401">
        <f>+(F10+I10+L10)/3</f>
        <v>53.666666666666664</v>
      </c>
      <c r="P10" s="402">
        <f t="shared" si="2"/>
        <v>58</v>
      </c>
      <c r="Q10" s="403">
        <f t="shared" si="3"/>
        <v>63.333333333333336</v>
      </c>
      <c r="R10" s="401">
        <f t="shared" si="4"/>
        <v>53.666666666666664</v>
      </c>
      <c r="S10" s="402">
        <f t="shared" si="5"/>
        <v>58</v>
      </c>
      <c r="T10" s="66">
        <f t="shared" si="6"/>
        <v>65</v>
      </c>
      <c r="U10" s="84">
        <f t="shared" si="7"/>
        <v>61</v>
      </c>
      <c r="V10" s="68">
        <f t="shared" si="8"/>
        <v>63.555555555555564</v>
      </c>
      <c r="W10" s="69">
        <f t="shared" si="9"/>
        <v>55</v>
      </c>
      <c r="X10" s="85">
        <f t="shared" si="10"/>
        <v>52</v>
      </c>
      <c r="Y10" s="71">
        <f t="shared" si="11"/>
        <v>53.777777777777771</v>
      </c>
      <c r="Z10" s="72">
        <f t="shared" si="12"/>
        <v>63</v>
      </c>
      <c r="AA10" s="86">
        <f t="shared" si="13"/>
        <v>54</v>
      </c>
      <c r="AB10" s="74">
        <f t="shared" si="14"/>
        <v>57.666666666666664</v>
      </c>
      <c r="AC10" s="216">
        <f t="shared" si="15"/>
        <v>58.333333333333336</v>
      </c>
      <c r="AD10" s="218">
        <f t="shared" si="17"/>
        <v>5.8333333333333339</v>
      </c>
      <c r="AE10" s="79"/>
      <c r="AF10" s="51"/>
      <c r="AG10" s="87"/>
      <c r="AH10" s="215">
        <f t="shared" si="16"/>
        <v>5.8333333333333339</v>
      </c>
      <c r="AI10" s="88">
        <v>5</v>
      </c>
    </row>
    <row r="11" spans="1:61" x14ac:dyDescent="0.35">
      <c r="A11" s="237"/>
      <c r="B11" s="79">
        <v>6</v>
      </c>
      <c r="C11" s="91" t="str">
        <f>VLOOKUP(B:B,'START_LIST_JUN-ELI'!C:F,2,FALSE)</f>
        <v>DUDNIK Nelli</v>
      </c>
      <c r="D11" s="115" t="str">
        <f>VLOOKUP(B:B,'START_LIST_JUN-ELI'!C:F,4,FALSE)</f>
        <v>ASB</v>
      </c>
      <c r="E11" s="80">
        <v>72</v>
      </c>
      <c r="F11" s="81">
        <v>63</v>
      </c>
      <c r="G11" s="412">
        <v>64</v>
      </c>
      <c r="H11" s="82">
        <v>74</v>
      </c>
      <c r="I11" s="81">
        <v>63</v>
      </c>
      <c r="J11" s="81">
        <v>69</v>
      </c>
      <c r="K11" s="80">
        <v>72</v>
      </c>
      <c r="L11" s="81">
        <v>64</v>
      </c>
      <c r="M11" s="83">
        <v>63</v>
      </c>
      <c r="N11" s="400">
        <f t="shared" si="0"/>
        <v>72.666666666666671</v>
      </c>
      <c r="O11" s="401">
        <f t="shared" si="1"/>
        <v>63.333333333333336</v>
      </c>
      <c r="P11" s="402">
        <f t="shared" si="2"/>
        <v>65.333333333333329</v>
      </c>
      <c r="Q11" s="403">
        <f t="shared" si="3"/>
        <v>72.666666666666671</v>
      </c>
      <c r="R11" s="401">
        <f t="shared" si="4"/>
        <v>63.333333333333336</v>
      </c>
      <c r="S11" s="402">
        <f t="shared" si="5"/>
        <v>65.333333333333329</v>
      </c>
      <c r="T11" s="66">
        <f t="shared" si="6"/>
        <v>74</v>
      </c>
      <c r="U11" s="84">
        <f t="shared" si="7"/>
        <v>72</v>
      </c>
      <c r="V11" s="68">
        <f t="shared" si="8"/>
        <v>72.444444444444457</v>
      </c>
      <c r="W11" s="69">
        <f t="shared" si="9"/>
        <v>64</v>
      </c>
      <c r="X11" s="85">
        <f t="shared" si="10"/>
        <v>63</v>
      </c>
      <c r="Y11" s="71">
        <f t="shared" si="11"/>
        <v>63.222222222222229</v>
      </c>
      <c r="Z11" s="72">
        <f t="shared" si="12"/>
        <v>69</v>
      </c>
      <c r="AA11" s="86">
        <f t="shared" si="13"/>
        <v>63</v>
      </c>
      <c r="AB11" s="74">
        <f t="shared" si="14"/>
        <v>64.888888888888872</v>
      </c>
      <c r="AC11" s="216">
        <f t="shared" si="15"/>
        <v>66.851851851851848</v>
      </c>
      <c r="AD11" s="218">
        <f t="shared" si="17"/>
        <v>6.6851851851851851</v>
      </c>
      <c r="AE11" s="79"/>
      <c r="AF11" s="51"/>
      <c r="AG11" s="90"/>
      <c r="AH11" s="215">
        <f t="shared" si="16"/>
        <v>6.6851851851851851</v>
      </c>
      <c r="AI11" s="88">
        <v>6</v>
      </c>
    </row>
    <row r="12" spans="1:61" x14ac:dyDescent="0.35">
      <c r="A12" s="237"/>
      <c r="B12" s="79">
        <v>7</v>
      </c>
      <c r="C12" s="91" t="str">
        <f>VLOOKUP(B:B,'START_LIST_JUN-ELI'!C:F,2,FALSE)</f>
        <v>AESCHBACHER Anna-Sophia</v>
      </c>
      <c r="D12" s="115" t="str">
        <f>VLOOKUP(B:B,'START_LIST_JUN-ELI'!C:F,4,FALSE)</f>
        <v>ASB</v>
      </c>
      <c r="E12" s="80">
        <v>75</v>
      </c>
      <c r="F12" s="81">
        <v>67</v>
      </c>
      <c r="G12" s="412">
        <v>74</v>
      </c>
      <c r="H12" s="82">
        <v>75</v>
      </c>
      <c r="I12" s="81">
        <v>73</v>
      </c>
      <c r="J12" s="81">
        <v>75</v>
      </c>
      <c r="K12" s="80">
        <v>74</v>
      </c>
      <c r="L12" s="81">
        <v>67</v>
      </c>
      <c r="M12" s="83">
        <v>73</v>
      </c>
      <c r="N12" s="400">
        <f t="shared" si="0"/>
        <v>74.666666666666671</v>
      </c>
      <c r="O12" s="401">
        <f t="shared" si="1"/>
        <v>69</v>
      </c>
      <c r="P12" s="402">
        <f t="shared" si="2"/>
        <v>74</v>
      </c>
      <c r="Q12" s="403">
        <f t="shared" si="3"/>
        <v>74.666666666666671</v>
      </c>
      <c r="R12" s="401">
        <f t="shared" si="4"/>
        <v>69</v>
      </c>
      <c r="S12" s="402">
        <f t="shared" si="5"/>
        <v>74</v>
      </c>
      <c r="T12" s="66">
        <f t="shared" si="6"/>
        <v>75</v>
      </c>
      <c r="U12" s="84">
        <f t="shared" si="7"/>
        <v>74</v>
      </c>
      <c r="V12" s="68">
        <f t="shared" si="8"/>
        <v>74.777777777777786</v>
      </c>
      <c r="W12" s="69">
        <f t="shared" si="9"/>
        <v>73</v>
      </c>
      <c r="X12" s="85">
        <f t="shared" si="10"/>
        <v>67</v>
      </c>
      <c r="Y12" s="71">
        <f t="shared" si="11"/>
        <v>68.333333333333329</v>
      </c>
      <c r="Z12" s="72">
        <f t="shared" si="12"/>
        <v>75</v>
      </c>
      <c r="AA12" s="86">
        <f t="shared" si="13"/>
        <v>73</v>
      </c>
      <c r="AB12" s="74">
        <f t="shared" si="14"/>
        <v>74</v>
      </c>
      <c r="AC12" s="216">
        <f t="shared" si="15"/>
        <v>72.370370370370367</v>
      </c>
      <c r="AD12" s="218">
        <f t="shared" si="17"/>
        <v>7.2370370370370365</v>
      </c>
      <c r="AE12" s="79"/>
      <c r="AF12" s="51"/>
      <c r="AG12" s="90"/>
      <c r="AH12" s="215">
        <f t="shared" si="16"/>
        <v>7.2370370370370365</v>
      </c>
      <c r="AI12" s="88">
        <v>7</v>
      </c>
    </row>
    <row r="13" spans="1:61" x14ac:dyDescent="0.35">
      <c r="A13" s="237"/>
      <c r="B13" s="79">
        <v>8</v>
      </c>
      <c r="C13" s="91" t="str">
        <f>VLOOKUP(B:B,'START_LIST_JUN-ELI'!C:F,2,FALSE)</f>
        <v>CASATI Greta</v>
      </c>
      <c r="D13" s="115" t="str">
        <f>VLOOKUP(B:B,'START_LIST_JUN-ELI'!C:F,4,FALSE)</f>
        <v>LUG</v>
      </c>
      <c r="E13" s="80">
        <v>66</v>
      </c>
      <c r="F13" s="81">
        <v>57</v>
      </c>
      <c r="G13" s="412">
        <v>60</v>
      </c>
      <c r="H13" s="82">
        <v>66</v>
      </c>
      <c r="I13" s="81">
        <v>64</v>
      </c>
      <c r="J13" s="81">
        <v>65</v>
      </c>
      <c r="K13" s="80">
        <v>67</v>
      </c>
      <c r="L13" s="81">
        <v>62</v>
      </c>
      <c r="M13" s="83">
        <v>63</v>
      </c>
      <c r="N13" s="400">
        <f t="shared" si="0"/>
        <v>66.333333333333329</v>
      </c>
      <c r="O13" s="401">
        <f t="shared" si="1"/>
        <v>61</v>
      </c>
      <c r="P13" s="402">
        <f t="shared" si="2"/>
        <v>62.666666666666664</v>
      </c>
      <c r="Q13" s="403">
        <f t="shared" si="3"/>
        <v>66.333333333333329</v>
      </c>
      <c r="R13" s="401">
        <f t="shared" si="4"/>
        <v>61</v>
      </c>
      <c r="S13" s="402">
        <f t="shared" si="5"/>
        <v>62.666666666666664</v>
      </c>
      <c r="T13" s="66">
        <f t="shared" si="6"/>
        <v>67</v>
      </c>
      <c r="U13" s="84">
        <f t="shared" si="7"/>
        <v>66</v>
      </c>
      <c r="V13" s="68">
        <f t="shared" si="8"/>
        <v>66.222222222222214</v>
      </c>
      <c r="W13" s="69">
        <f t="shared" si="9"/>
        <v>64</v>
      </c>
      <c r="X13" s="85">
        <f t="shared" si="10"/>
        <v>57</v>
      </c>
      <c r="Y13" s="71">
        <f t="shared" si="11"/>
        <v>61.333333333333336</v>
      </c>
      <c r="Z13" s="72">
        <f t="shared" si="12"/>
        <v>65</v>
      </c>
      <c r="AA13" s="86">
        <f t="shared" si="13"/>
        <v>60</v>
      </c>
      <c r="AB13" s="74">
        <f t="shared" si="14"/>
        <v>62.777777777777771</v>
      </c>
      <c r="AC13" s="216">
        <f t="shared" si="15"/>
        <v>63.444444444444436</v>
      </c>
      <c r="AD13" s="218">
        <f t="shared" si="17"/>
        <v>6.3444444444444432</v>
      </c>
      <c r="AE13" s="79"/>
      <c r="AF13" s="51"/>
      <c r="AG13" s="90"/>
      <c r="AH13" s="215">
        <f t="shared" si="16"/>
        <v>6.3444444444444432</v>
      </c>
      <c r="AI13" s="88">
        <v>8</v>
      </c>
    </row>
    <row r="14" spans="1:61" x14ac:dyDescent="0.35">
      <c r="A14" s="237"/>
      <c r="B14" s="79">
        <v>9</v>
      </c>
      <c r="C14" s="91" t="str">
        <f>VLOOKUP(B:B,'START_LIST_JUN-ELI'!C:F,2,FALSE)</f>
        <v>ZUCCHETTO Chiara</v>
      </c>
      <c r="D14" s="115" t="str">
        <f>VLOOKUP(B:B,'START_LIST_JUN-ELI'!C:F,4,FALSE)</f>
        <v>GN1885</v>
      </c>
      <c r="E14" s="80">
        <v>69</v>
      </c>
      <c r="F14" s="81">
        <v>54</v>
      </c>
      <c r="G14" s="412">
        <v>66</v>
      </c>
      <c r="H14" s="82">
        <v>73</v>
      </c>
      <c r="I14" s="81">
        <v>60</v>
      </c>
      <c r="J14" s="81">
        <v>70</v>
      </c>
      <c r="K14" s="80">
        <v>68</v>
      </c>
      <c r="L14" s="81">
        <v>55</v>
      </c>
      <c r="M14" s="83">
        <v>64</v>
      </c>
      <c r="N14" s="400">
        <f t="shared" si="0"/>
        <v>70</v>
      </c>
      <c r="O14" s="401">
        <f t="shared" si="1"/>
        <v>56.333333333333336</v>
      </c>
      <c r="P14" s="402">
        <f t="shared" si="2"/>
        <v>66.666666666666671</v>
      </c>
      <c r="Q14" s="403">
        <f t="shared" si="3"/>
        <v>70</v>
      </c>
      <c r="R14" s="401">
        <f t="shared" si="4"/>
        <v>56.333333333333336</v>
      </c>
      <c r="S14" s="402">
        <f t="shared" si="5"/>
        <v>66.666666666666671</v>
      </c>
      <c r="T14" s="66">
        <f t="shared" si="6"/>
        <v>73</v>
      </c>
      <c r="U14" s="84">
        <f t="shared" si="7"/>
        <v>68</v>
      </c>
      <c r="V14" s="68">
        <f t="shared" si="8"/>
        <v>69.666666666666671</v>
      </c>
      <c r="W14" s="69">
        <f t="shared" si="9"/>
        <v>60</v>
      </c>
      <c r="X14" s="85">
        <f t="shared" si="10"/>
        <v>54</v>
      </c>
      <c r="Y14" s="71">
        <f t="shared" si="11"/>
        <v>55.888888888888893</v>
      </c>
      <c r="Z14" s="72">
        <f t="shared" si="12"/>
        <v>70</v>
      </c>
      <c r="AA14" s="86">
        <f t="shared" si="13"/>
        <v>64</v>
      </c>
      <c r="AB14" s="74">
        <f t="shared" si="14"/>
        <v>66.444444444444457</v>
      </c>
      <c r="AC14" s="216">
        <f t="shared" si="15"/>
        <v>64.000000000000014</v>
      </c>
      <c r="AD14" s="218">
        <f t="shared" si="17"/>
        <v>6.4000000000000012</v>
      </c>
      <c r="AE14" s="79"/>
      <c r="AF14" s="51"/>
      <c r="AG14" s="90"/>
      <c r="AH14" s="215">
        <f t="shared" si="16"/>
        <v>6.4000000000000012</v>
      </c>
      <c r="AI14" s="88">
        <v>9</v>
      </c>
    </row>
    <row r="15" spans="1:61" x14ac:dyDescent="0.35">
      <c r="A15" s="237"/>
      <c r="B15" s="79">
        <v>10</v>
      </c>
      <c r="C15" s="91" t="str">
        <f>VLOOKUP(B:B,'START_LIST_JUN-ELI'!C:F,2,FALSE)</f>
        <v>HASLER Yael</v>
      </c>
      <c r="D15" s="115" t="str">
        <f>VLOOKUP(B:B,'START_LIST_JUN-ELI'!C:F,4,FALSE)</f>
        <v>ASB</v>
      </c>
      <c r="E15" s="80">
        <v>70</v>
      </c>
      <c r="F15" s="81">
        <v>62</v>
      </c>
      <c r="G15" s="412">
        <v>65</v>
      </c>
      <c r="H15" s="82">
        <v>74</v>
      </c>
      <c r="I15" s="81">
        <v>65</v>
      </c>
      <c r="J15" s="81">
        <v>70</v>
      </c>
      <c r="K15" s="80">
        <v>70</v>
      </c>
      <c r="L15" s="81">
        <v>64</v>
      </c>
      <c r="M15" s="83">
        <v>65</v>
      </c>
      <c r="N15" s="400">
        <f t="shared" si="0"/>
        <v>71.333333333333329</v>
      </c>
      <c r="O15" s="401">
        <f t="shared" si="1"/>
        <v>63.666666666666664</v>
      </c>
      <c r="P15" s="402">
        <f t="shared" si="2"/>
        <v>66.666666666666671</v>
      </c>
      <c r="Q15" s="403">
        <f t="shared" si="3"/>
        <v>71.333333333333329</v>
      </c>
      <c r="R15" s="401">
        <f t="shared" si="4"/>
        <v>63.666666666666664</v>
      </c>
      <c r="S15" s="402">
        <f t="shared" si="5"/>
        <v>66.666666666666671</v>
      </c>
      <c r="T15" s="66">
        <f t="shared" si="6"/>
        <v>74</v>
      </c>
      <c r="U15" s="84">
        <f t="shared" si="7"/>
        <v>70</v>
      </c>
      <c r="V15" s="68">
        <f t="shared" si="8"/>
        <v>70.888888888888872</v>
      </c>
      <c r="W15" s="69">
        <f t="shared" si="9"/>
        <v>65</v>
      </c>
      <c r="X15" s="85">
        <f t="shared" si="10"/>
        <v>62</v>
      </c>
      <c r="Y15" s="71">
        <f t="shared" si="11"/>
        <v>63.777777777777771</v>
      </c>
      <c r="Z15" s="72">
        <f t="shared" si="12"/>
        <v>70</v>
      </c>
      <c r="AA15" s="86">
        <f t="shared" si="13"/>
        <v>65</v>
      </c>
      <c r="AB15" s="74">
        <f t="shared" si="14"/>
        <v>66.111111111111128</v>
      </c>
      <c r="AC15" s="216">
        <f t="shared" si="15"/>
        <v>66.925925925925924</v>
      </c>
      <c r="AD15" s="218">
        <f t="shared" si="17"/>
        <v>6.6925925925925922</v>
      </c>
      <c r="AE15" s="79"/>
      <c r="AF15" s="51"/>
      <c r="AG15" s="90"/>
      <c r="AH15" s="215">
        <f t="shared" si="16"/>
        <v>6.6925925925925922</v>
      </c>
      <c r="AI15" s="88">
        <v>10</v>
      </c>
    </row>
    <row r="16" spans="1:61" x14ac:dyDescent="0.35">
      <c r="A16" s="237"/>
      <c r="B16" s="79">
        <v>11</v>
      </c>
      <c r="C16" s="91" t="str">
        <f>VLOOKUP(B:B,'START_LIST_JUN-ELI'!C:F,2,FALSE)</f>
        <v>MICHEL Aimée</v>
      </c>
      <c r="D16" s="115" t="str">
        <f>VLOOKUP(B:B,'START_LIST_JUN-ELI'!C:F,4,FALSE)</f>
        <v>ASB</v>
      </c>
      <c r="E16" s="80">
        <v>74</v>
      </c>
      <c r="F16" s="81">
        <v>66</v>
      </c>
      <c r="G16" s="412">
        <v>73</v>
      </c>
      <c r="H16" s="82">
        <v>75</v>
      </c>
      <c r="I16" s="81">
        <v>73</v>
      </c>
      <c r="J16" s="81">
        <v>74</v>
      </c>
      <c r="K16" s="80">
        <v>74</v>
      </c>
      <c r="L16" s="81">
        <v>68</v>
      </c>
      <c r="M16" s="83">
        <v>72</v>
      </c>
      <c r="N16" s="400">
        <f t="shared" si="0"/>
        <v>74.333333333333329</v>
      </c>
      <c r="O16" s="401">
        <f t="shared" si="1"/>
        <v>69</v>
      </c>
      <c r="P16" s="402">
        <f t="shared" si="2"/>
        <v>73</v>
      </c>
      <c r="Q16" s="403">
        <f t="shared" si="3"/>
        <v>74.333333333333329</v>
      </c>
      <c r="R16" s="401">
        <f t="shared" si="4"/>
        <v>69</v>
      </c>
      <c r="S16" s="402">
        <f t="shared" si="5"/>
        <v>73</v>
      </c>
      <c r="T16" s="66">
        <f t="shared" si="6"/>
        <v>75</v>
      </c>
      <c r="U16" s="84">
        <f t="shared" si="7"/>
        <v>74</v>
      </c>
      <c r="V16" s="68">
        <f t="shared" si="8"/>
        <v>74.222222222222214</v>
      </c>
      <c r="W16" s="69">
        <f t="shared" si="9"/>
        <v>73</v>
      </c>
      <c r="X16" s="85">
        <f t="shared" si="10"/>
        <v>66</v>
      </c>
      <c r="Y16" s="71">
        <f t="shared" si="11"/>
        <v>68.666666666666671</v>
      </c>
      <c r="Z16" s="72">
        <f t="shared" si="12"/>
        <v>74</v>
      </c>
      <c r="AA16" s="86">
        <f t="shared" si="13"/>
        <v>72</v>
      </c>
      <c r="AB16" s="74">
        <f t="shared" si="14"/>
        <v>73</v>
      </c>
      <c r="AC16" s="216">
        <f t="shared" si="15"/>
        <v>71.962962962962962</v>
      </c>
      <c r="AD16" s="218">
        <f t="shared" si="17"/>
        <v>7.1962962962962962</v>
      </c>
      <c r="AE16" s="79"/>
      <c r="AF16" s="51"/>
      <c r="AG16" s="90"/>
      <c r="AH16" s="215">
        <f t="shared" si="16"/>
        <v>7.1962962962962962</v>
      </c>
      <c r="AI16" s="88">
        <v>11</v>
      </c>
    </row>
    <row r="17" spans="1:35" x14ac:dyDescent="0.35">
      <c r="A17" s="237"/>
      <c r="B17" s="79">
        <v>12</v>
      </c>
      <c r="C17" s="91" t="str">
        <f>VLOOKUP(B:B,'START_LIST_JUN-ELI'!C:F,2,FALSE)</f>
        <v>NAKOURI Sofia</v>
      </c>
      <c r="D17" s="115" t="str">
        <f>VLOOKUP(B:B,'START_LIST_JUN-ELI'!C:F,4,FALSE)</f>
        <v>VA</v>
      </c>
      <c r="E17" s="80">
        <v>63</v>
      </c>
      <c r="F17" s="81">
        <v>47</v>
      </c>
      <c r="G17" s="412">
        <v>59</v>
      </c>
      <c r="H17" s="82">
        <v>64</v>
      </c>
      <c r="I17" s="81">
        <v>50</v>
      </c>
      <c r="J17" s="81">
        <v>60</v>
      </c>
      <c r="K17" s="80">
        <v>63</v>
      </c>
      <c r="L17" s="81">
        <v>49</v>
      </c>
      <c r="M17" s="83">
        <v>56</v>
      </c>
      <c r="N17" s="400">
        <f t="shared" si="0"/>
        <v>63.333333333333336</v>
      </c>
      <c r="O17" s="401">
        <f t="shared" si="1"/>
        <v>48.666666666666664</v>
      </c>
      <c r="P17" s="402">
        <f t="shared" si="2"/>
        <v>58.333333333333336</v>
      </c>
      <c r="Q17" s="403">
        <f t="shared" si="3"/>
        <v>63.333333333333336</v>
      </c>
      <c r="R17" s="401">
        <f t="shared" si="4"/>
        <v>48.666666666666664</v>
      </c>
      <c r="S17" s="402">
        <f t="shared" si="5"/>
        <v>58.333333333333336</v>
      </c>
      <c r="T17" s="66">
        <f t="shared" si="6"/>
        <v>64</v>
      </c>
      <c r="U17" s="84">
        <f t="shared" si="7"/>
        <v>63</v>
      </c>
      <c r="V17" s="68">
        <f t="shared" si="8"/>
        <v>63.222222222222229</v>
      </c>
      <c r="W17" s="69">
        <f t="shared" si="9"/>
        <v>50</v>
      </c>
      <c r="X17" s="85">
        <f t="shared" si="10"/>
        <v>47</v>
      </c>
      <c r="Y17" s="71">
        <f t="shared" si="11"/>
        <v>48.777777777777771</v>
      </c>
      <c r="Z17" s="72">
        <f t="shared" si="12"/>
        <v>60</v>
      </c>
      <c r="AA17" s="86">
        <f t="shared" si="13"/>
        <v>56</v>
      </c>
      <c r="AB17" s="74">
        <f t="shared" si="14"/>
        <v>58.555555555555564</v>
      </c>
      <c r="AC17" s="216">
        <f t="shared" si="15"/>
        <v>56.851851851851855</v>
      </c>
      <c r="AD17" s="218">
        <f t="shared" si="17"/>
        <v>5.6851851851851851</v>
      </c>
      <c r="AE17" s="79"/>
      <c r="AF17" s="51"/>
      <c r="AG17" s="90"/>
      <c r="AH17" s="215">
        <f t="shared" si="16"/>
        <v>5.6851851851851851</v>
      </c>
      <c r="AI17" s="88">
        <v>12</v>
      </c>
    </row>
    <row r="18" spans="1:35" x14ac:dyDescent="0.35">
      <c r="A18" s="237"/>
      <c r="B18" s="79">
        <v>13</v>
      </c>
      <c r="C18" s="91" t="str">
        <f>VLOOKUP(B:B,'START_LIST_JUN-ELI'!C:F,2,FALSE)</f>
        <v>PÄFFGEN Siri Charlotte</v>
      </c>
      <c r="D18" s="115" t="str">
        <f>VLOOKUP(B:B,'START_LIST_JUN-ELI'!C:F,4,FALSE)</f>
        <v>ASB</v>
      </c>
      <c r="E18" s="80">
        <v>75</v>
      </c>
      <c r="F18" s="81">
        <v>59</v>
      </c>
      <c r="G18" s="412">
        <v>74</v>
      </c>
      <c r="H18" s="82">
        <v>75</v>
      </c>
      <c r="I18" s="81">
        <v>62</v>
      </c>
      <c r="J18" s="81">
        <v>73</v>
      </c>
      <c r="K18" s="80">
        <v>71</v>
      </c>
      <c r="L18" s="81">
        <v>58</v>
      </c>
      <c r="M18" s="83">
        <v>70</v>
      </c>
      <c r="N18" s="400">
        <f t="shared" si="0"/>
        <v>73.666666666666671</v>
      </c>
      <c r="O18" s="401">
        <f t="shared" si="1"/>
        <v>59.666666666666664</v>
      </c>
      <c r="P18" s="402">
        <f t="shared" si="2"/>
        <v>72.333333333333329</v>
      </c>
      <c r="Q18" s="403">
        <f t="shared" si="3"/>
        <v>73.666666666666671</v>
      </c>
      <c r="R18" s="401">
        <f t="shared" si="4"/>
        <v>59.666666666666664</v>
      </c>
      <c r="S18" s="402">
        <f t="shared" si="5"/>
        <v>72.333333333333329</v>
      </c>
      <c r="T18" s="66">
        <f t="shared" si="6"/>
        <v>75</v>
      </c>
      <c r="U18" s="84">
        <f t="shared" si="7"/>
        <v>71</v>
      </c>
      <c r="V18" s="68">
        <f t="shared" si="8"/>
        <v>74.111111111111128</v>
      </c>
      <c r="W18" s="69">
        <f t="shared" si="9"/>
        <v>62</v>
      </c>
      <c r="X18" s="85">
        <f t="shared" si="10"/>
        <v>58</v>
      </c>
      <c r="Y18" s="71">
        <f t="shared" si="11"/>
        <v>59.444444444444436</v>
      </c>
      <c r="Z18" s="72">
        <f t="shared" si="12"/>
        <v>74</v>
      </c>
      <c r="AA18" s="86">
        <f t="shared" si="13"/>
        <v>70</v>
      </c>
      <c r="AB18" s="74">
        <f t="shared" si="14"/>
        <v>72.555555555555543</v>
      </c>
      <c r="AC18" s="216">
        <f t="shared" si="15"/>
        <v>68.703703703703709</v>
      </c>
      <c r="AD18" s="218">
        <f t="shared" si="17"/>
        <v>6.8703703703703711</v>
      </c>
      <c r="AE18" s="79"/>
      <c r="AF18" s="51"/>
      <c r="AG18" s="90"/>
      <c r="AH18" s="215">
        <f t="shared" si="16"/>
        <v>6.8703703703703711</v>
      </c>
      <c r="AI18" s="88">
        <v>13</v>
      </c>
    </row>
    <row r="19" spans="1:35" x14ac:dyDescent="0.35">
      <c r="A19" s="237"/>
      <c r="B19" s="79">
        <v>14</v>
      </c>
      <c r="C19" s="91" t="str">
        <f>VLOOKUP(B:B,'START_LIST_JUN-ELI'!C:F,2,FALSE)</f>
        <v>MARCLAY Iris</v>
      </c>
      <c r="D19" s="115" t="str">
        <f>VLOOKUP(B:B,'START_LIST_JUN-ELI'!C:F,4,FALSE)</f>
        <v>GN1885</v>
      </c>
      <c r="E19" s="80">
        <v>65</v>
      </c>
      <c r="F19" s="81">
        <v>57</v>
      </c>
      <c r="G19" s="412">
        <v>63</v>
      </c>
      <c r="H19" s="82">
        <v>68</v>
      </c>
      <c r="I19" s="81">
        <v>61</v>
      </c>
      <c r="J19" s="81">
        <v>67</v>
      </c>
      <c r="K19" s="80">
        <v>66</v>
      </c>
      <c r="L19" s="81">
        <v>57</v>
      </c>
      <c r="M19" s="83">
        <v>62</v>
      </c>
      <c r="N19" s="400">
        <f t="shared" si="0"/>
        <v>66.333333333333329</v>
      </c>
      <c r="O19" s="401">
        <f t="shared" si="1"/>
        <v>58.333333333333336</v>
      </c>
      <c r="P19" s="402">
        <f t="shared" si="2"/>
        <v>64</v>
      </c>
      <c r="Q19" s="403">
        <f t="shared" si="3"/>
        <v>66.333333333333329</v>
      </c>
      <c r="R19" s="401">
        <f t="shared" si="4"/>
        <v>58.333333333333336</v>
      </c>
      <c r="S19" s="402">
        <f t="shared" si="5"/>
        <v>64</v>
      </c>
      <c r="T19" s="66">
        <f t="shared" si="6"/>
        <v>68</v>
      </c>
      <c r="U19" s="84">
        <f t="shared" si="7"/>
        <v>65</v>
      </c>
      <c r="V19" s="68">
        <f t="shared" si="8"/>
        <v>66.222222222222214</v>
      </c>
      <c r="W19" s="69">
        <f t="shared" si="9"/>
        <v>61</v>
      </c>
      <c r="X19" s="85">
        <f t="shared" si="10"/>
        <v>57</v>
      </c>
      <c r="Y19" s="71">
        <f t="shared" si="11"/>
        <v>57.888888888888893</v>
      </c>
      <c r="Z19" s="72">
        <f t="shared" si="12"/>
        <v>67</v>
      </c>
      <c r="AA19" s="86">
        <f t="shared" si="13"/>
        <v>62</v>
      </c>
      <c r="AB19" s="74">
        <f t="shared" si="14"/>
        <v>63.666666666666664</v>
      </c>
      <c r="AC19" s="216">
        <f t="shared" si="15"/>
        <v>62.592592592592588</v>
      </c>
      <c r="AD19" s="218">
        <f t="shared" si="17"/>
        <v>6.2592592592592586</v>
      </c>
      <c r="AE19" s="79"/>
      <c r="AF19" s="51"/>
      <c r="AG19" s="90"/>
      <c r="AH19" s="215">
        <f t="shared" si="16"/>
        <v>6.2592592592592586</v>
      </c>
      <c r="AI19" s="88">
        <v>14</v>
      </c>
    </row>
    <row r="20" spans="1:35" x14ac:dyDescent="0.35">
      <c r="A20" s="237"/>
      <c r="B20" s="79">
        <v>15</v>
      </c>
      <c r="C20" s="91" t="str">
        <f>VLOOKUP(B:B,'START_LIST_JUN-ELI'!C:F,2,FALSE)</f>
        <v>HEIZMANN Lana</v>
      </c>
      <c r="D20" s="115" t="str">
        <f>VLOOKUP(B:B,'START_LIST_JUN-ELI'!C:F,4,FALSE)</f>
        <v>MORG</v>
      </c>
      <c r="E20" s="80">
        <v>77</v>
      </c>
      <c r="F20" s="81">
        <v>67</v>
      </c>
      <c r="G20" s="412">
        <v>72</v>
      </c>
      <c r="H20" s="82">
        <v>78</v>
      </c>
      <c r="I20" s="81">
        <v>70</v>
      </c>
      <c r="J20" s="81">
        <v>73</v>
      </c>
      <c r="K20" s="80">
        <v>75</v>
      </c>
      <c r="L20" s="81">
        <v>67</v>
      </c>
      <c r="M20" s="83">
        <v>71</v>
      </c>
      <c r="N20" s="400">
        <f t="shared" si="0"/>
        <v>76.666666666666671</v>
      </c>
      <c r="O20" s="401">
        <f t="shared" si="1"/>
        <v>68</v>
      </c>
      <c r="P20" s="402">
        <f t="shared" si="2"/>
        <v>72</v>
      </c>
      <c r="Q20" s="403">
        <f t="shared" si="3"/>
        <v>76.666666666666671</v>
      </c>
      <c r="R20" s="401">
        <f t="shared" si="4"/>
        <v>68</v>
      </c>
      <c r="S20" s="402">
        <f t="shared" si="5"/>
        <v>72</v>
      </c>
      <c r="T20" s="66">
        <f t="shared" si="6"/>
        <v>78</v>
      </c>
      <c r="U20" s="84">
        <f t="shared" si="7"/>
        <v>75</v>
      </c>
      <c r="V20" s="68">
        <f t="shared" si="8"/>
        <v>76.777777777777786</v>
      </c>
      <c r="W20" s="69">
        <f t="shared" si="9"/>
        <v>70</v>
      </c>
      <c r="X20" s="85">
        <f t="shared" si="10"/>
        <v>67</v>
      </c>
      <c r="Y20" s="71">
        <f t="shared" si="11"/>
        <v>67.666666666666671</v>
      </c>
      <c r="Z20" s="72">
        <f t="shared" si="12"/>
        <v>73</v>
      </c>
      <c r="AA20" s="86">
        <f t="shared" si="13"/>
        <v>71</v>
      </c>
      <c r="AB20" s="74">
        <f t="shared" si="14"/>
        <v>72</v>
      </c>
      <c r="AC20" s="216">
        <f t="shared" si="15"/>
        <v>72.148148148148152</v>
      </c>
      <c r="AD20" s="218">
        <f t="shared" si="17"/>
        <v>7.2148148148148152</v>
      </c>
      <c r="AE20" s="79"/>
      <c r="AF20" s="51"/>
      <c r="AG20" s="90"/>
      <c r="AH20" s="215">
        <f t="shared" si="16"/>
        <v>7.2148148148148152</v>
      </c>
      <c r="AI20" s="88">
        <v>15</v>
      </c>
    </row>
    <row r="21" spans="1:35" x14ac:dyDescent="0.35">
      <c r="A21" s="237"/>
      <c r="B21" s="79">
        <v>16</v>
      </c>
      <c r="C21" s="91" t="str">
        <f>VLOOKUP(B:B,'START_LIST_JUN-ELI'!C:F,2,FALSE)</f>
        <v>KRONAUER Daria</v>
      </c>
      <c r="D21" s="115" t="str">
        <f>VLOOKUP(B:B,'START_LIST_JUN-ELI'!C:F,4,FALSE)</f>
        <v>LNZ</v>
      </c>
      <c r="E21" s="80">
        <v>64</v>
      </c>
      <c r="F21" s="81">
        <v>50</v>
      </c>
      <c r="G21" s="412">
        <v>60</v>
      </c>
      <c r="H21" s="82">
        <v>65</v>
      </c>
      <c r="I21" s="81">
        <v>54</v>
      </c>
      <c r="J21" s="81">
        <v>63</v>
      </c>
      <c r="K21" s="80">
        <v>68</v>
      </c>
      <c r="L21" s="81">
        <v>55</v>
      </c>
      <c r="M21" s="83">
        <v>65</v>
      </c>
      <c r="N21" s="400">
        <f t="shared" si="0"/>
        <v>65.666666666666671</v>
      </c>
      <c r="O21" s="401">
        <f t="shared" si="1"/>
        <v>53</v>
      </c>
      <c r="P21" s="402">
        <f t="shared" si="2"/>
        <v>62.666666666666664</v>
      </c>
      <c r="Q21" s="403">
        <f t="shared" si="3"/>
        <v>65.666666666666671</v>
      </c>
      <c r="R21" s="401">
        <f t="shared" si="4"/>
        <v>53</v>
      </c>
      <c r="S21" s="402">
        <f t="shared" si="5"/>
        <v>62.666666666666664</v>
      </c>
      <c r="T21" s="66">
        <f t="shared" si="6"/>
        <v>68</v>
      </c>
      <c r="U21" s="84">
        <f t="shared" si="7"/>
        <v>64</v>
      </c>
      <c r="V21" s="68">
        <f t="shared" si="8"/>
        <v>65.444444444444457</v>
      </c>
      <c r="W21" s="69">
        <f t="shared" si="9"/>
        <v>55</v>
      </c>
      <c r="X21" s="85">
        <f t="shared" si="10"/>
        <v>50</v>
      </c>
      <c r="Y21" s="71">
        <f t="shared" si="11"/>
        <v>53.333333333333336</v>
      </c>
      <c r="Z21" s="72">
        <f t="shared" si="12"/>
        <v>65</v>
      </c>
      <c r="AA21" s="86">
        <f t="shared" si="13"/>
        <v>60</v>
      </c>
      <c r="AB21" s="74">
        <f t="shared" si="14"/>
        <v>62.777777777777771</v>
      </c>
      <c r="AC21" s="216">
        <f t="shared" si="15"/>
        <v>60.518518518518526</v>
      </c>
      <c r="AD21" s="218">
        <f t="shared" si="17"/>
        <v>6.0518518518518523</v>
      </c>
      <c r="AE21" s="79"/>
      <c r="AF21" s="51"/>
      <c r="AG21" s="90"/>
      <c r="AH21" s="215">
        <f t="shared" si="16"/>
        <v>6.0518518518518523</v>
      </c>
      <c r="AI21" s="88">
        <v>16</v>
      </c>
    </row>
    <row r="22" spans="1:35" x14ac:dyDescent="0.35">
      <c r="A22" s="237"/>
      <c r="B22" s="79">
        <v>17</v>
      </c>
      <c r="C22" s="91" t="str">
        <f>VLOOKUP(B:B,'START_LIST_JUN-ELI'!C:F,2,FALSE)</f>
        <v>HÖNER Ixchel</v>
      </c>
      <c r="D22" s="115" t="str">
        <f>VLOOKUP(B:B,'START_LIST_JUN-ELI'!C:F,4,FALSE)</f>
        <v>SVB</v>
      </c>
      <c r="E22" s="80">
        <v>76</v>
      </c>
      <c r="F22" s="81">
        <v>68</v>
      </c>
      <c r="G22" s="412">
        <v>73</v>
      </c>
      <c r="H22" s="82">
        <v>80</v>
      </c>
      <c r="I22" s="81">
        <v>74</v>
      </c>
      <c r="J22" s="81">
        <v>73</v>
      </c>
      <c r="K22" s="80">
        <v>77</v>
      </c>
      <c r="L22" s="81">
        <v>73</v>
      </c>
      <c r="M22" s="83">
        <v>75</v>
      </c>
      <c r="N22" s="400">
        <f t="shared" si="0"/>
        <v>77.666666666666671</v>
      </c>
      <c r="O22" s="401">
        <f t="shared" si="1"/>
        <v>71.666666666666671</v>
      </c>
      <c r="P22" s="402">
        <f t="shared" si="2"/>
        <v>73.666666666666671</v>
      </c>
      <c r="Q22" s="403">
        <f t="shared" si="3"/>
        <v>77.666666666666671</v>
      </c>
      <c r="R22" s="401">
        <f t="shared" si="4"/>
        <v>71.666666666666671</v>
      </c>
      <c r="S22" s="402">
        <f t="shared" si="5"/>
        <v>73.666666666666671</v>
      </c>
      <c r="T22" s="66">
        <f t="shared" si="6"/>
        <v>80</v>
      </c>
      <c r="U22" s="84">
        <f t="shared" si="7"/>
        <v>76</v>
      </c>
      <c r="V22" s="68">
        <f t="shared" si="8"/>
        <v>77.444444444444457</v>
      </c>
      <c r="W22" s="69">
        <f t="shared" si="9"/>
        <v>74</v>
      </c>
      <c r="X22" s="85">
        <f t="shared" si="10"/>
        <v>68</v>
      </c>
      <c r="Y22" s="71">
        <f t="shared" si="11"/>
        <v>72.111111111111128</v>
      </c>
      <c r="Z22" s="72">
        <f t="shared" si="12"/>
        <v>75</v>
      </c>
      <c r="AA22" s="86">
        <f t="shared" si="13"/>
        <v>73</v>
      </c>
      <c r="AB22" s="74">
        <f t="shared" si="14"/>
        <v>73.444444444444457</v>
      </c>
      <c r="AC22" s="216">
        <f t="shared" si="15"/>
        <v>74.333333333333357</v>
      </c>
      <c r="AD22" s="218">
        <f t="shared" si="17"/>
        <v>7.4333333333333353</v>
      </c>
      <c r="AE22" s="79"/>
      <c r="AF22" s="51"/>
      <c r="AG22" s="90"/>
      <c r="AH22" s="215">
        <f t="shared" si="16"/>
        <v>7.4333333333333353</v>
      </c>
      <c r="AI22" s="88">
        <v>17</v>
      </c>
    </row>
    <row r="23" spans="1:35" x14ac:dyDescent="0.35">
      <c r="A23" s="237"/>
      <c r="B23" s="79">
        <v>18</v>
      </c>
      <c r="C23" s="91" t="str">
        <f>VLOOKUP(B:B,'START_LIST_JUN-ELI'!C:F,2,FALSE)</f>
        <v>TALLERI Samantha</v>
      </c>
      <c r="D23" s="115" t="str">
        <f>VLOOKUP(B:B,'START_LIST_JUN-ELI'!C:F,4,FALSE)</f>
        <v>LUG</v>
      </c>
      <c r="E23" s="80">
        <v>68</v>
      </c>
      <c r="F23" s="81">
        <v>55</v>
      </c>
      <c r="G23" s="412">
        <v>65</v>
      </c>
      <c r="H23" s="82">
        <v>73</v>
      </c>
      <c r="I23" s="81">
        <v>57</v>
      </c>
      <c r="J23" s="81">
        <v>66</v>
      </c>
      <c r="K23" s="80">
        <v>70</v>
      </c>
      <c r="L23" s="81">
        <v>57</v>
      </c>
      <c r="M23" s="83">
        <v>68</v>
      </c>
      <c r="N23" s="400">
        <f t="shared" si="0"/>
        <v>70.333333333333329</v>
      </c>
      <c r="O23" s="401">
        <f t="shared" si="1"/>
        <v>56.333333333333336</v>
      </c>
      <c r="P23" s="402">
        <f t="shared" si="2"/>
        <v>66.333333333333329</v>
      </c>
      <c r="Q23" s="403">
        <f t="shared" si="3"/>
        <v>70.333333333333329</v>
      </c>
      <c r="R23" s="401">
        <f t="shared" si="4"/>
        <v>56.333333333333336</v>
      </c>
      <c r="S23" s="402">
        <f t="shared" si="5"/>
        <v>66.333333333333329</v>
      </c>
      <c r="T23" s="66">
        <f t="shared" si="6"/>
        <v>73</v>
      </c>
      <c r="U23" s="84">
        <f t="shared" si="7"/>
        <v>68</v>
      </c>
      <c r="V23" s="68">
        <f t="shared" si="8"/>
        <v>70.222222222222214</v>
      </c>
      <c r="W23" s="69">
        <f t="shared" si="9"/>
        <v>57</v>
      </c>
      <c r="X23" s="85">
        <f t="shared" si="10"/>
        <v>55</v>
      </c>
      <c r="Y23" s="71">
        <f t="shared" si="11"/>
        <v>56.555555555555564</v>
      </c>
      <c r="Z23" s="72">
        <f t="shared" si="12"/>
        <v>68</v>
      </c>
      <c r="AA23" s="86">
        <f t="shared" si="13"/>
        <v>65</v>
      </c>
      <c r="AB23" s="74">
        <f t="shared" si="14"/>
        <v>66.222222222222214</v>
      </c>
      <c r="AC23" s="216">
        <f t="shared" si="15"/>
        <v>64.333333333333329</v>
      </c>
      <c r="AD23" s="218">
        <f t="shared" si="17"/>
        <v>6.4333333333333327</v>
      </c>
      <c r="AE23" s="79"/>
      <c r="AF23" s="51"/>
      <c r="AG23" s="90"/>
      <c r="AH23" s="215">
        <f t="shared" si="16"/>
        <v>6.4333333333333327</v>
      </c>
      <c r="AI23" s="88">
        <v>18</v>
      </c>
    </row>
    <row r="24" spans="1:35" x14ac:dyDescent="0.35">
      <c r="A24" s="237"/>
      <c r="B24" s="79">
        <v>19</v>
      </c>
      <c r="C24" s="91" t="str">
        <f>VLOOKUP(B:B,'START_LIST_JUN-ELI'!C:F,2,FALSE)</f>
        <v>MARAI Anaïs</v>
      </c>
      <c r="D24" s="115" t="str">
        <f>VLOOKUP(B:B,'START_LIST_JUN-ELI'!C:F,4,FALSE)</f>
        <v>ASB</v>
      </c>
      <c r="E24" s="80">
        <v>65</v>
      </c>
      <c r="F24" s="81">
        <v>59</v>
      </c>
      <c r="G24" s="412">
        <v>62</v>
      </c>
      <c r="H24" s="82">
        <v>65</v>
      </c>
      <c r="I24" s="81">
        <v>53</v>
      </c>
      <c r="J24" s="81">
        <v>64</v>
      </c>
      <c r="K24" s="80">
        <v>66</v>
      </c>
      <c r="L24" s="81">
        <v>50</v>
      </c>
      <c r="M24" s="83">
        <v>61</v>
      </c>
      <c r="N24" s="400">
        <f t="shared" si="0"/>
        <v>65.333333333333329</v>
      </c>
      <c r="O24" s="401">
        <f t="shared" si="1"/>
        <v>54</v>
      </c>
      <c r="P24" s="402">
        <f t="shared" si="2"/>
        <v>62.333333333333336</v>
      </c>
      <c r="Q24" s="403">
        <f t="shared" si="3"/>
        <v>65.333333333333329</v>
      </c>
      <c r="R24" s="401">
        <f t="shared" si="4"/>
        <v>54</v>
      </c>
      <c r="S24" s="402">
        <f t="shared" si="5"/>
        <v>62.333333333333336</v>
      </c>
      <c r="T24" s="66">
        <f t="shared" si="6"/>
        <v>66</v>
      </c>
      <c r="U24" s="84">
        <f t="shared" si="7"/>
        <v>65</v>
      </c>
      <c r="V24" s="68">
        <f t="shared" si="8"/>
        <v>65.222222222222214</v>
      </c>
      <c r="W24" s="69">
        <f t="shared" si="9"/>
        <v>59</v>
      </c>
      <c r="X24" s="85">
        <f t="shared" si="10"/>
        <v>50</v>
      </c>
      <c r="Y24" s="71">
        <f t="shared" si="11"/>
        <v>53.666666666666664</v>
      </c>
      <c r="Z24" s="72">
        <f t="shared" si="12"/>
        <v>64</v>
      </c>
      <c r="AA24" s="86">
        <f t="shared" si="13"/>
        <v>61</v>
      </c>
      <c r="AB24" s="74">
        <f t="shared" si="14"/>
        <v>62.222222222222229</v>
      </c>
      <c r="AC24" s="216">
        <f t="shared" si="15"/>
        <v>60.370370370370374</v>
      </c>
      <c r="AD24" s="218">
        <f t="shared" si="17"/>
        <v>6.0370370370370372</v>
      </c>
      <c r="AE24" s="79"/>
      <c r="AF24" s="51"/>
      <c r="AG24" s="90"/>
      <c r="AH24" s="215">
        <f t="shared" si="16"/>
        <v>6.0370370370370372</v>
      </c>
      <c r="AI24" s="88">
        <v>19</v>
      </c>
    </row>
    <row r="25" spans="1:35" x14ac:dyDescent="0.35">
      <c r="A25" s="237"/>
      <c r="B25" s="79">
        <v>20</v>
      </c>
      <c r="C25" s="91" t="str">
        <f>VLOOKUP(B:B,'START_LIST_JUN-ELI'!C:F,2,FALSE)</f>
        <v>WILLIMANN Léni</v>
      </c>
      <c r="D25" s="115" t="str">
        <f>VLOOKUP(B:B,'START_LIST_JUN-ELI'!C:F,4,FALSE)</f>
        <v>GN1885</v>
      </c>
      <c r="E25" s="80">
        <v>70</v>
      </c>
      <c r="F25" s="81">
        <v>64</v>
      </c>
      <c r="G25" s="412">
        <v>65</v>
      </c>
      <c r="H25" s="82">
        <v>70</v>
      </c>
      <c r="I25" s="81">
        <v>60</v>
      </c>
      <c r="J25" s="81">
        <v>67</v>
      </c>
      <c r="K25" s="80">
        <v>71</v>
      </c>
      <c r="L25" s="81">
        <v>62</v>
      </c>
      <c r="M25" s="83">
        <v>64</v>
      </c>
      <c r="N25" s="400">
        <f t="shared" si="0"/>
        <v>70.333333333333329</v>
      </c>
      <c r="O25" s="401">
        <f t="shared" si="1"/>
        <v>62</v>
      </c>
      <c r="P25" s="402">
        <f t="shared" si="2"/>
        <v>65.333333333333329</v>
      </c>
      <c r="Q25" s="403">
        <f t="shared" si="3"/>
        <v>70.333333333333329</v>
      </c>
      <c r="R25" s="401">
        <f t="shared" si="4"/>
        <v>62</v>
      </c>
      <c r="S25" s="402">
        <f t="shared" si="5"/>
        <v>65.333333333333329</v>
      </c>
      <c r="T25" s="66">
        <f t="shared" si="6"/>
        <v>71</v>
      </c>
      <c r="U25" s="84">
        <f t="shared" si="7"/>
        <v>70</v>
      </c>
      <c r="V25" s="68">
        <f t="shared" si="8"/>
        <v>70.222222222222214</v>
      </c>
      <c r="W25" s="69">
        <f t="shared" si="9"/>
        <v>64</v>
      </c>
      <c r="X25" s="85">
        <f t="shared" si="10"/>
        <v>60</v>
      </c>
      <c r="Y25" s="71">
        <f t="shared" si="11"/>
        <v>62</v>
      </c>
      <c r="Z25" s="72">
        <f t="shared" si="12"/>
        <v>67</v>
      </c>
      <c r="AA25" s="86">
        <f t="shared" si="13"/>
        <v>64</v>
      </c>
      <c r="AB25" s="74">
        <f t="shared" si="14"/>
        <v>65.222222222222214</v>
      </c>
      <c r="AC25" s="216">
        <f t="shared" si="15"/>
        <v>65.814814814814824</v>
      </c>
      <c r="AD25" s="218">
        <f t="shared" si="17"/>
        <v>6.5814814814814824</v>
      </c>
      <c r="AE25" s="79"/>
      <c r="AF25" s="51"/>
      <c r="AG25" s="90"/>
      <c r="AH25" s="215">
        <f t="shared" si="16"/>
        <v>6.5814814814814824</v>
      </c>
      <c r="AI25" s="88">
        <v>20</v>
      </c>
    </row>
    <row r="26" spans="1:35" x14ac:dyDescent="0.35">
      <c r="A26" s="237"/>
      <c r="B26" s="79">
        <v>21</v>
      </c>
      <c r="C26" s="91" t="str">
        <f>VLOOKUP(B:B,'START_LIST_JUN-ELI'!C:F,2,FALSE)</f>
        <v>FILIPOVIC Liliana</v>
      </c>
      <c r="D26" s="115" t="str">
        <f>VLOOKUP(B:B,'START_LIST_JUN-ELI'!C:F,4,FALSE)</f>
        <v>VA</v>
      </c>
      <c r="E26" s="80">
        <v>66</v>
      </c>
      <c r="F26" s="81">
        <v>54</v>
      </c>
      <c r="G26" s="412">
        <v>61</v>
      </c>
      <c r="H26" s="82">
        <v>68</v>
      </c>
      <c r="I26" s="81">
        <v>55</v>
      </c>
      <c r="J26" s="81">
        <v>64</v>
      </c>
      <c r="K26" s="80">
        <v>67</v>
      </c>
      <c r="L26" s="81">
        <v>53</v>
      </c>
      <c r="M26" s="83">
        <v>60</v>
      </c>
      <c r="N26" s="400">
        <f t="shared" si="0"/>
        <v>67</v>
      </c>
      <c r="O26" s="401">
        <f t="shared" si="1"/>
        <v>54</v>
      </c>
      <c r="P26" s="402">
        <f t="shared" si="2"/>
        <v>61.666666666666664</v>
      </c>
      <c r="Q26" s="403">
        <f t="shared" si="3"/>
        <v>67</v>
      </c>
      <c r="R26" s="401">
        <f t="shared" si="4"/>
        <v>54</v>
      </c>
      <c r="S26" s="402">
        <f t="shared" si="5"/>
        <v>61.666666666666664</v>
      </c>
      <c r="T26" s="66">
        <f t="shared" si="6"/>
        <v>68</v>
      </c>
      <c r="U26" s="84">
        <f t="shared" si="7"/>
        <v>66</v>
      </c>
      <c r="V26" s="68">
        <f t="shared" si="8"/>
        <v>67</v>
      </c>
      <c r="W26" s="69">
        <f t="shared" si="9"/>
        <v>55</v>
      </c>
      <c r="X26" s="85">
        <f t="shared" si="10"/>
        <v>53</v>
      </c>
      <c r="Y26" s="71">
        <f t="shared" si="11"/>
        <v>54</v>
      </c>
      <c r="Z26" s="72">
        <f t="shared" si="12"/>
        <v>64</v>
      </c>
      <c r="AA26" s="86">
        <f t="shared" si="13"/>
        <v>60</v>
      </c>
      <c r="AB26" s="74">
        <f t="shared" si="14"/>
        <v>61.444444444444436</v>
      </c>
      <c r="AC26" s="216">
        <f t="shared" si="15"/>
        <v>60.81481481481481</v>
      </c>
      <c r="AD26" s="218">
        <f t="shared" si="17"/>
        <v>6.0814814814814806</v>
      </c>
      <c r="AE26" s="79"/>
      <c r="AF26" s="51"/>
      <c r="AG26" s="90"/>
      <c r="AH26" s="215">
        <f t="shared" si="16"/>
        <v>6.0814814814814806</v>
      </c>
      <c r="AI26" s="88">
        <v>21</v>
      </c>
    </row>
    <row r="27" spans="1:35" x14ac:dyDescent="0.35">
      <c r="A27" s="237"/>
      <c r="B27" s="79">
        <v>22</v>
      </c>
      <c r="C27" s="91" t="str">
        <f>VLOOKUP(B:B,'START_LIST_JUN-ELI'!C:F,2,FALSE)</f>
        <v>CARNOVALE Sabrina</v>
      </c>
      <c r="D27" s="115" t="str">
        <f>VLOOKUP(B:B,'START_LIST_JUN-ELI'!C:F,4,FALSE)</f>
        <v>LUG</v>
      </c>
      <c r="E27" s="80">
        <v>67</v>
      </c>
      <c r="F27" s="81">
        <v>53</v>
      </c>
      <c r="G27" s="412">
        <v>64</v>
      </c>
      <c r="H27" s="82">
        <v>70</v>
      </c>
      <c r="I27" s="81">
        <v>53</v>
      </c>
      <c r="J27" s="81">
        <v>66</v>
      </c>
      <c r="K27" s="80">
        <v>69</v>
      </c>
      <c r="L27" s="81">
        <v>55</v>
      </c>
      <c r="M27" s="83">
        <v>62</v>
      </c>
      <c r="N27" s="400">
        <f t="shared" si="0"/>
        <v>68.666666666666671</v>
      </c>
      <c r="O27" s="401">
        <f t="shared" si="1"/>
        <v>53.666666666666664</v>
      </c>
      <c r="P27" s="402">
        <f t="shared" si="2"/>
        <v>64</v>
      </c>
      <c r="Q27" s="403">
        <f t="shared" si="3"/>
        <v>68.666666666666671</v>
      </c>
      <c r="R27" s="401">
        <f t="shared" si="4"/>
        <v>53.666666666666664</v>
      </c>
      <c r="S27" s="402">
        <f t="shared" si="5"/>
        <v>64</v>
      </c>
      <c r="T27" s="66">
        <f t="shared" si="6"/>
        <v>70</v>
      </c>
      <c r="U27" s="84">
        <f t="shared" si="7"/>
        <v>67</v>
      </c>
      <c r="V27" s="68">
        <f t="shared" si="8"/>
        <v>68.777777777777786</v>
      </c>
      <c r="W27" s="69">
        <f t="shared" si="9"/>
        <v>55</v>
      </c>
      <c r="X27" s="85">
        <f t="shared" si="10"/>
        <v>53</v>
      </c>
      <c r="Y27" s="71">
        <f t="shared" si="11"/>
        <v>53.444444444444436</v>
      </c>
      <c r="Z27" s="72">
        <f t="shared" si="12"/>
        <v>66</v>
      </c>
      <c r="AA27" s="86">
        <f t="shared" si="13"/>
        <v>62</v>
      </c>
      <c r="AB27" s="74">
        <f t="shared" si="14"/>
        <v>64</v>
      </c>
      <c r="AC27" s="216">
        <f t="shared" si="15"/>
        <v>62.074074074074076</v>
      </c>
      <c r="AD27" s="218">
        <f t="shared" si="17"/>
        <v>6.2074074074074073</v>
      </c>
      <c r="AE27" s="79"/>
      <c r="AF27" s="51"/>
      <c r="AG27" s="90"/>
      <c r="AH27" s="215">
        <f t="shared" si="16"/>
        <v>6.2074074074074073</v>
      </c>
      <c r="AI27" s="88">
        <v>22</v>
      </c>
    </row>
    <row r="28" spans="1:35" x14ac:dyDescent="0.35">
      <c r="A28" s="237"/>
      <c r="B28" s="633">
        <v>23</v>
      </c>
      <c r="C28" s="629" t="str">
        <f>VLOOKUP(B:B,'START_LIST_JUN-ELI'!C:F,2,FALSE)</f>
        <v>EMCH Nadja</v>
      </c>
      <c r="D28" s="630" t="str">
        <f>VLOOKUP(B:B,'START_LIST_JUN-ELI'!C:F,4,FALSE)</f>
        <v>ASB</v>
      </c>
      <c r="E28" s="80"/>
      <c r="F28" s="81"/>
      <c r="G28" s="412"/>
      <c r="H28" s="82"/>
      <c r="I28" s="81"/>
      <c r="J28" s="81"/>
      <c r="K28" s="80"/>
      <c r="L28" s="81"/>
      <c r="M28" s="83"/>
      <c r="N28" s="400">
        <f t="shared" si="0"/>
        <v>0</v>
      </c>
      <c r="O28" s="401">
        <f t="shared" si="1"/>
        <v>0</v>
      </c>
      <c r="P28" s="402">
        <f t="shared" si="2"/>
        <v>0</v>
      </c>
      <c r="Q28" s="403">
        <f t="shared" si="3"/>
        <v>0</v>
      </c>
      <c r="R28" s="401">
        <f t="shared" si="4"/>
        <v>0</v>
      </c>
      <c r="S28" s="402">
        <f t="shared" si="5"/>
        <v>0</v>
      </c>
      <c r="T28" s="66">
        <f t="shared" si="6"/>
        <v>0</v>
      </c>
      <c r="U28" s="84">
        <f t="shared" si="7"/>
        <v>0</v>
      </c>
      <c r="V28" s="68">
        <f t="shared" si="8"/>
        <v>0</v>
      </c>
      <c r="W28" s="69">
        <f t="shared" si="9"/>
        <v>0</v>
      </c>
      <c r="X28" s="85">
        <f t="shared" si="10"/>
        <v>0</v>
      </c>
      <c r="Y28" s="71">
        <f t="shared" si="11"/>
        <v>0</v>
      </c>
      <c r="Z28" s="72">
        <f t="shared" si="12"/>
        <v>0</v>
      </c>
      <c r="AA28" s="86">
        <f t="shared" si="13"/>
        <v>0</v>
      </c>
      <c r="AB28" s="74">
        <f t="shared" si="14"/>
        <v>0</v>
      </c>
      <c r="AC28" s="216">
        <f t="shared" si="15"/>
        <v>0</v>
      </c>
      <c r="AD28" s="218">
        <f t="shared" si="17"/>
        <v>0</v>
      </c>
      <c r="AE28" s="79"/>
      <c r="AF28" s="51"/>
      <c r="AG28" s="90"/>
      <c r="AH28" s="215">
        <f t="shared" si="16"/>
        <v>0</v>
      </c>
      <c r="AI28" s="88">
        <v>23</v>
      </c>
    </row>
    <row r="29" spans="1:35" x14ac:dyDescent="0.35">
      <c r="A29" s="237"/>
      <c r="B29" s="79">
        <v>24</v>
      </c>
      <c r="C29" s="91" t="str">
        <f>VLOOKUP(B:B,'START_LIST_JUN-ELI'!C:F,2,FALSE)</f>
        <v>KREBS Sima</v>
      </c>
      <c r="D29" s="115" t="str">
        <f>VLOOKUP(B:B,'START_LIST_JUN-ELI'!C:F,4,FALSE)</f>
        <v>LNZ</v>
      </c>
      <c r="E29" s="80">
        <v>66</v>
      </c>
      <c r="F29" s="81">
        <v>57</v>
      </c>
      <c r="G29" s="412">
        <v>62</v>
      </c>
      <c r="H29" s="82">
        <v>65</v>
      </c>
      <c r="I29" s="81">
        <v>61</v>
      </c>
      <c r="J29" s="81">
        <v>64</v>
      </c>
      <c r="K29" s="80">
        <v>72</v>
      </c>
      <c r="L29" s="81">
        <v>58</v>
      </c>
      <c r="M29" s="83">
        <v>66</v>
      </c>
      <c r="N29" s="400">
        <f t="shared" si="0"/>
        <v>67.666666666666671</v>
      </c>
      <c r="O29" s="401">
        <f t="shared" si="1"/>
        <v>58.666666666666664</v>
      </c>
      <c r="P29" s="402">
        <f t="shared" si="2"/>
        <v>64</v>
      </c>
      <c r="Q29" s="403">
        <f t="shared" si="3"/>
        <v>67.666666666666671</v>
      </c>
      <c r="R29" s="401">
        <f t="shared" si="4"/>
        <v>58.666666666666664</v>
      </c>
      <c r="S29" s="402">
        <f t="shared" si="5"/>
        <v>64</v>
      </c>
      <c r="T29" s="66">
        <f t="shared" si="6"/>
        <v>72</v>
      </c>
      <c r="U29" s="84">
        <f t="shared" si="7"/>
        <v>65</v>
      </c>
      <c r="V29" s="68">
        <f t="shared" si="8"/>
        <v>67.111111111111128</v>
      </c>
      <c r="W29" s="69">
        <f t="shared" si="9"/>
        <v>61</v>
      </c>
      <c r="X29" s="85">
        <f t="shared" si="10"/>
        <v>57</v>
      </c>
      <c r="Y29" s="71">
        <f t="shared" si="11"/>
        <v>58.444444444444436</v>
      </c>
      <c r="Z29" s="72">
        <f t="shared" si="12"/>
        <v>66</v>
      </c>
      <c r="AA29" s="86">
        <f t="shared" si="13"/>
        <v>62</v>
      </c>
      <c r="AB29" s="74">
        <f t="shared" si="14"/>
        <v>64</v>
      </c>
      <c r="AC29" s="216">
        <f t="shared" si="15"/>
        <v>63.18518518518519</v>
      </c>
      <c r="AD29" s="218">
        <f t="shared" si="17"/>
        <v>6.3185185185185189</v>
      </c>
      <c r="AE29" s="79"/>
      <c r="AF29" s="51"/>
      <c r="AG29" s="90"/>
      <c r="AH29" s="215">
        <f t="shared" si="16"/>
        <v>6.3185185185185189</v>
      </c>
      <c r="AI29" s="88">
        <v>24</v>
      </c>
    </row>
    <row r="30" spans="1:35" x14ac:dyDescent="0.35">
      <c r="A30" s="237"/>
      <c r="B30" s="79">
        <v>25</v>
      </c>
      <c r="C30" s="91" t="str">
        <f>VLOOKUP(B:B,'START_LIST_JUN-ELI'!C:F,2,FALSE)</f>
        <v>PISCITELLO Zélie</v>
      </c>
      <c r="D30" s="115" t="str">
        <f>VLOOKUP(B:B,'START_LIST_JUN-ELI'!C:F,4,FALSE)</f>
        <v>MORG</v>
      </c>
      <c r="E30" s="80">
        <v>66</v>
      </c>
      <c r="F30" s="81">
        <v>50</v>
      </c>
      <c r="G30" s="412">
        <v>61</v>
      </c>
      <c r="H30" s="82">
        <v>70</v>
      </c>
      <c r="I30" s="81">
        <v>50</v>
      </c>
      <c r="J30" s="81">
        <v>62</v>
      </c>
      <c r="K30" s="80">
        <v>65</v>
      </c>
      <c r="L30" s="81">
        <v>53</v>
      </c>
      <c r="M30" s="83">
        <v>60</v>
      </c>
      <c r="N30" s="400">
        <f t="shared" si="0"/>
        <v>67</v>
      </c>
      <c r="O30" s="401">
        <f t="shared" si="1"/>
        <v>51</v>
      </c>
      <c r="P30" s="402">
        <f t="shared" si="2"/>
        <v>61</v>
      </c>
      <c r="Q30" s="403">
        <f t="shared" si="3"/>
        <v>67</v>
      </c>
      <c r="R30" s="401">
        <f t="shared" si="4"/>
        <v>51</v>
      </c>
      <c r="S30" s="402">
        <f t="shared" si="5"/>
        <v>61</v>
      </c>
      <c r="T30" s="66">
        <f t="shared" si="6"/>
        <v>70</v>
      </c>
      <c r="U30" s="84">
        <f t="shared" si="7"/>
        <v>65</v>
      </c>
      <c r="V30" s="68">
        <f t="shared" si="8"/>
        <v>66.666666666666671</v>
      </c>
      <c r="W30" s="69">
        <f t="shared" si="9"/>
        <v>53</v>
      </c>
      <c r="X30" s="85">
        <f t="shared" si="10"/>
        <v>50</v>
      </c>
      <c r="Y30" s="71">
        <f t="shared" si="11"/>
        <v>50.666666666666664</v>
      </c>
      <c r="Z30" s="72">
        <f t="shared" si="12"/>
        <v>62</v>
      </c>
      <c r="AA30" s="86">
        <f t="shared" si="13"/>
        <v>60</v>
      </c>
      <c r="AB30" s="74">
        <f t="shared" si="14"/>
        <v>61</v>
      </c>
      <c r="AC30" s="216">
        <f t="shared" si="15"/>
        <v>59.44444444444445</v>
      </c>
      <c r="AD30" s="218">
        <f t="shared" si="17"/>
        <v>5.9444444444444446</v>
      </c>
      <c r="AE30" s="79"/>
      <c r="AF30" s="51"/>
      <c r="AG30" s="90"/>
      <c r="AH30" s="215">
        <f t="shared" si="16"/>
        <v>5.9444444444444446</v>
      </c>
      <c r="AI30" s="88">
        <v>25</v>
      </c>
    </row>
    <row r="31" spans="1:35" x14ac:dyDescent="0.35">
      <c r="A31" s="237"/>
      <c r="B31" s="79">
        <v>26</v>
      </c>
      <c r="C31" s="91" t="str">
        <f>VLOOKUP(B:B,'START_LIST_JUN-ELI'!C:F,2,FALSE)</f>
        <v>ZAHND Shirley</v>
      </c>
      <c r="D31" s="115" t="str">
        <f>VLOOKUP(B:B,'START_LIST_JUN-ELI'!C:F,4,FALSE)</f>
        <v>ASB</v>
      </c>
      <c r="E31" s="80">
        <v>67</v>
      </c>
      <c r="F31" s="81">
        <v>58</v>
      </c>
      <c r="G31" s="412">
        <v>66</v>
      </c>
      <c r="H31" s="82">
        <v>69</v>
      </c>
      <c r="I31" s="81">
        <v>58</v>
      </c>
      <c r="J31" s="81">
        <v>64</v>
      </c>
      <c r="K31" s="80">
        <v>68</v>
      </c>
      <c r="L31" s="81">
        <v>57</v>
      </c>
      <c r="M31" s="83">
        <v>65</v>
      </c>
      <c r="N31" s="400">
        <f t="shared" si="0"/>
        <v>68</v>
      </c>
      <c r="O31" s="401">
        <f t="shared" si="1"/>
        <v>57.666666666666664</v>
      </c>
      <c r="P31" s="402">
        <f t="shared" si="2"/>
        <v>65</v>
      </c>
      <c r="Q31" s="403">
        <f t="shared" si="3"/>
        <v>68</v>
      </c>
      <c r="R31" s="401">
        <f t="shared" si="4"/>
        <v>57.666666666666664</v>
      </c>
      <c r="S31" s="402">
        <f t="shared" si="5"/>
        <v>65</v>
      </c>
      <c r="T31" s="66">
        <f t="shared" si="6"/>
        <v>69</v>
      </c>
      <c r="U31" s="84">
        <f t="shared" si="7"/>
        <v>67</v>
      </c>
      <c r="V31" s="68">
        <f t="shared" si="8"/>
        <v>68</v>
      </c>
      <c r="W31" s="69">
        <f t="shared" si="9"/>
        <v>58</v>
      </c>
      <c r="X31" s="85">
        <f t="shared" si="10"/>
        <v>57</v>
      </c>
      <c r="Y31" s="71">
        <f t="shared" si="11"/>
        <v>57.777777777777771</v>
      </c>
      <c r="Z31" s="72">
        <f t="shared" si="12"/>
        <v>66</v>
      </c>
      <c r="AA31" s="86">
        <f t="shared" si="13"/>
        <v>64</v>
      </c>
      <c r="AB31" s="74">
        <f t="shared" si="14"/>
        <v>65</v>
      </c>
      <c r="AC31" s="216">
        <f t="shared" si="15"/>
        <v>63.592592592592588</v>
      </c>
      <c r="AD31" s="218">
        <f t="shared" si="17"/>
        <v>6.3592592592592592</v>
      </c>
      <c r="AE31" s="79"/>
      <c r="AF31" s="51"/>
      <c r="AG31" s="90"/>
      <c r="AH31" s="215">
        <f t="shared" si="16"/>
        <v>6.3592592592592592</v>
      </c>
      <c r="AI31" s="88">
        <v>26</v>
      </c>
    </row>
    <row r="32" spans="1:35" x14ac:dyDescent="0.35">
      <c r="A32" s="237"/>
      <c r="B32" s="79">
        <v>27</v>
      </c>
      <c r="C32" s="91" t="str">
        <f>VLOOKUP(B:B,'START_LIST_JUN-ELI'!C:F,2,FALSE)</f>
        <v>SCHLEICH Sarah</v>
      </c>
      <c r="D32" s="115" t="str">
        <f>VLOOKUP(B:B,'START_LIST_JUN-ELI'!C:F,4,FALSE)</f>
        <v>LNZ</v>
      </c>
      <c r="E32" s="80">
        <v>74</v>
      </c>
      <c r="F32" s="81">
        <v>66</v>
      </c>
      <c r="G32" s="412">
        <v>70</v>
      </c>
      <c r="H32" s="82">
        <v>75</v>
      </c>
      <c r="I32" s="81">
        <v>65</v>
      </c>
      <c r="J32" s="81">
        <v>73</v>
      </c>
      <c r="K32" s="80">
        <v>76</v>
      </c>
      <c r="L32" s="81">
        <v>68</v>
      </c>
      <c r="M32" s="83">
        <v>69</v>
      </c>
      <c r="N32" s="400">
        <f t="shared" si="0"/>
        <v>75</v>
      </c>
      <c r="O32" s="401">
        <f t="shared" si="1"/>
        <v>66.333333333333329</v>
      </c>
      <c r="P32" s="402">
        <f t="shared" si="2"/>
        <v>70.666666666666671</v>
      </c>
      <c r="Q32" s="403">
        <f t="shared" si="3"/>
        <v>75</v>
      </c>
      <c r="R32" s="401">
        <f t="shared" si="4"/>
        <v>66.333333333333329</v>
      </c>
      <c r="S32" s="402">
        <f t="shared" si="5"/>
        <v>70.666666666666671</v>
      </c>
      <c r="T32" s="66">
        <f t="shared" si="6"/>
        <v>76</v>
      </c>
      <c r="U32" s="84">
        <f t="shared" si="7"/>
        <v>74</v>
      </c>
      <c r="V32" s="68">
        <f t="shared" si="8"/>
        <v>75</v>
      </c>
      <c r="W32" s="69">
        <f t="shared" si="9"/>
        <v>68</v>
      </c>
      <c r="X32" s="85">
        <f t="shared" si="10"/>
        <v>65</v>
      </c>
      <c r="Y32" s="71">
        <f t="shared" si="11"/>
        <v>66.222222222222214</v>
      </c>
      <c r="Z32" s="72">
        <f t="shared" si="12"/>
        <v>73</v>
      </c>
      <c r="AA32" s="86">
        <f t="shared" si="13"/>
        <v>69</v>
      </c>
      <c r="AB32" s="74">
        <f t="shared" si="14"/>
        <v>70.444444444444457</v>
      </c>
      <c r="AC32" s="216">
        <f t="shared" si="15"/>
        <v>70.555555555555557</v>
      </c>
      <c r="AD32" s="218">
        <f t="shared" si="17"/>
        <v>7.0555555555555554</v>
      </c>
      <c r="AE32" s="79"/>
      <c r="AF32" s="51"/>
      <c r="AG32" s="90"/>
      <c r="AH32" s="215">
        <f t="shared" si="16"/>
        <v>7.0555555555555554</v>
      </c>
      <c r="AI32" s="88">
        <v>27</v>
      </c>
    </row>
    <row r="33" spans="1:35" x14ac:dyDescent="0.35">
      <c r="A33" s="237"/>
      <c r="B33" s="79">
        <v>28</v>
      </c>
      <c r="C33" s="91" t="str">
        <f>VLOOKUP(B:B,'START_LIST_JUN-ELI'!C:F,2,FALSE)</f>
        <v>CESAR Suany</v>
      </c>
      <c r="D33" s="115" t="str">
        <f>VLOOKUP(B:B,'START_LIST_JUN-ELI'!C:F,4,FALSE)</f>
        <v>SRSO</v>
      </c>
      <c r="E33" s="80">
        <v>59</v>
      </c>
      <c r="F33" s="81">
        <v>43</v>
      </c>
      <c r="G33" s="412">
        <v>55</v>
      </c>
      <c r="H33" s="82">
        <v>64</v>
      </c>
      <c r="I33" s="81">
        <v>45</v>
      </c>
      <c r="J33" s="81">
        <v>55</v>
      </c>
      <c r="K33" s="80">
        <v>61</v>
      </c>
      <c r="L33" s="81">
        <v>52</v>
      </c>
      <c r="M33" s="83">
        <v>58</v>
      </c>
      <c r="N33" s="400">
        <f t="shared" si="0"/>
        <v>61.333333333333336</v>
      </c>
      <c r="O33" s="401">
        <f t="shared" si="1"/>
        <v>46.666666666666664</v>
      </c>
      <c r="P33" s="402">
        <f t="shared" si="2"/>
        <v>56</v>
      </c>
      <c r="Q33" s="403">
        <f t="shared" si="3"/>
        <v>61.333333333333336</v>
      </c>
      <c r="R33" s="401">
        <f t="shared" si="4"/>
        <v>46.666666666666664</v>
      </c>
      <c r="S33" s="402">
        <f t="shared" si="5"/>
        <v>56</v>
      </c>
      <c r="T33" s="66">
        <f t="shared" si="6"/>
        <v>64</v>
      </c>
      <c r="U33" s="84">
        <f t="shared" si="7"/>
        <v>59</v>
      </c>
      <c r="V33" s="68">
        <f t="shared" si="8"/>
        <v>61.222222222222229</v>
      </c>
      <c r="W33" s="69">
        <f t="shared" si="9"/>
        <v>52</v>
      </c>
      <c r="X33" s="85">
        <f t="shared" si="10"/>
        <v>43</v>
      </c>
      <c r="Y33" s="71">
        <f t="shared" si="11"/>
        <v>46.111111111111107</v>
      </c>
      <c r="Z33" s="72">
        <f t="shared" si="12"/>
        <v>58</v>
      </c>
      <c r="AA33" s="86">
        <f t="shared" si="13"/>
        <v>55</v>
      </c>
      <c r="AB33" s="74">
        <f t="shared" si="14"/>
        <v>55.666666666666664</v>
      </c>
      <c r="AC33" s="216">
        <f t="shared" si="15"/>
        <v>54.333333333333336</v>
      </c>
      <c r="AD33" s="218">
        <f t="shared" si="17"/>
        <v>5.4333333333333336</v>
      </c>
      <c r="AE33" s="79"/>
      <c r="AF33" s="51"/>
      <c r="AG33" s="90"/>
      <c r="AH33" s="215">
        <f t="shared" si="16"/>
        <v>5.4333333333333336</v>
      </c>
      <c r="AI33" s="88">
        <v>28</v>
      </c>
    </row>
    <row r="34" spans="1:35" x14ac:dyDescent="0.35">
      <c r="A34" s="237"/>
      <c r="B34" s="79">
        <v>29</v>
      </c>
      <c r="C34" s="91" t="str">
        <f>VLOOKUP(B:B,'START_LIST_JUN-ELI'!C:F,2,FALSE)</f>
        <v>PRINCE Polly</v>
      </c>
      <c r="D34" s="115" t="str">
        <f>VLOOKUP(B:B,'START_LIST_JUN-ELI'!C:F,4,FALSE)</f>
        <v>ASB</v>
      </c>
      <c r="E34" s="80">
        <v>66</v>
      </c>
      <c r="F34" s="81">
        <v>53</v>
      </c>
      <c r="G34" s="412">
        <v>60</v>
      </c>
      <c r="H34" s="82">
        <v>67</v>
      </c>
      <c r="I34" s="81">
        <v>52</v>
      </c>
      <c r="J34" s="81">
        <v>65</v>
      </c>
      <c r="K34" s="80">
        <v>67</v>
      </c>
      <c r="L34" s="81">
        <v>53</v>
      </c>
      <c r="M34" s="83">
        <v>64</v>
      </c>
      <c r="N34" s="400">
        <f t="shared" si="0"/>
        <v>66.666666666666671</v>
      </c>
      <c r="O34" s="401">
        <f t="shared" si="1"/>
        <v>52.666666666666664</v>
      </c>
      <c r="P34" s="402">
        <f t="shared" si="2"/>
        <v>63</v>
      </c>
      <c r="Q34" s="403">
        <f t="shared" si="3"/>
        <v>66.666666666666671</v>
      </c>
      <c r="R34" s="401">
        <f t="shared" si="4"/>
        <v>52.666666666666664</v>
      </c>
      <c r="S34" s="402">
        <f t="shared" si="5"/>
        <v>63</v>
      </c>
      <c r="T34" s="66">
        <f t="shared" si="6"/>
        <v>67</v>
      </c>
      <c r="U34" s="84">
        <f t="shared" si="7"/>
        <v>66</v>
      </c>
      <c r="V34" s="68">
        <f t="shared" si="8"/>
        <v>66.777777777777786</v>
      </c>
      <c r="W34" s="69">
        <f t="shared" si="9"/>
        <v>53</v>
      </c>
      <c r="X34" s="85">
        <f t="shared" si="10"/>
        <v>52</v>
      </c>
      <c r="Y34" s="71">
        <f t="shared" si="11"/>
        <v>52.777777777777771</v>
      </c>
      <c r="Z34" s="72">
        <f t="shared" si="12"/>
        <v>65</v>
      </c>
      <c r="AA34" s="86">
        <f t="shared" si="13"/>
        <v>60</v>
      </c>
      <c r="AB34" s="74">
        <f t="shared" si="14"/>
        <v>63.333333333333336</v>
      </c>
      <c r="AC34" s="216">
        <f t="shared" si="15"/>
        <v>60.962962962962962</v>
      </c>
      <c r="AD34" s="218">
        <f t="shared" si="17"/>
        <v>6.0962962962962965</v>
      </c>
      <c r="AE34" s="79"/>
      <c r="AF34" s="51"/>
      <c r="AG34" s="90"/>
      <c r="AH34" s="215">
        <f t="shared" si="16"/>
        <v>6.0962962962962965</v>
      </c>
      <c r="AI34" s="88">
        <v>29</v>
      </c>
    </row>
    <row r="35" spans="1:35" x14ac:dyDescent="0.35">
      <c r="A35" s="237"/>
      <c r="B35" s="79">
        <v>30</v>
      </c>
      <c r="C35" s="91" t="str">
        <f>VLOOKUP(B:B,'START_LIST_JUN-ELI'!C:F,2,FALSE)</f>
        <v>ROBERT Kelia</v>
      </c>
      <c r="D35" s="115" t="str">
        <f>VLOOKUP(B:B,'START_LIST_JUN-ELI'!C:F,4,FALSE)</f>
        <v>VA</v>
      </c>
      <c r="E35" s="80">
        <v>72</v>
      </c>
      <c r="F35" s="81">
        <v>57</v>
      </c>
      <c r="G35" s="412">
        <v>68</v>
      </c>
      <c r="H35" s="82">
        <v>75</v>
      </c>
      <c r="I35" s="81">
        <v>63</v>
      </c>
      <c r="J35" s="81">
        <v>73</v>
      </c>
      <c r="K35" s="80">
        <v>72</v>
      </c>
      <c r="L35" s="81">
        <v>61</v>
      </c>
      <c r="M35" s="83">
        <v>67</v>
      </c>
      <c r="N35" s="400">
        <f t="shared" si="0"/>
        <v>73</v>
      </c>
      <c r="O35" s="401">
        <f t="shared" si="1"/>
        <v>60.333333333333336</v>
      </c>
      <c r="P35" s="402">
        <f t="shared" si="2"/>
        <v>69.333333333333329</v>
      </c>
      <c r="Q35" s="403">
        <f t="shared" si="3"/>
        <v>73</v>
      </c>
      <c r="R35" s="401">
        <f t="shared" si="4"/>
        <v>60.333333333333336</v>
      </c>
      <c r="S35" s="402">
        <f t="shared" si="5"/>
        <v>69.333333333333329</v>
      </c>
      <c r="T35" s="66">
        <f t="shared" si="6"/>
        <v>75</v>
      </c>
      <c r="U35" s="84">
        <f t="shared" si="7"/>
        <v>72</v>
      </c>
      <c r="V35" s="68">
        <f t="shared" si="8"/>
        <v>72.666666666666671</v>
      </c>
      <c r="W35" s="69">
        <f t="shared" si="9"/>
        <v>63</v>
      </c>
      <c r="X35" s="85">
        <f t="shared" si="10"/>
        <v>57</v>
      </c>
      <c r="Y35" s="71">
        <f t="shared" si="11"/>
        <v>60.555555555555564</v>
      </c>
      <c r="Z35" s="72">
        <f t="shared" si="12"/>
        <v>73</v>
      </c>
      <c r="AA35" s="86">
        <f t="shared" si="13"/>
        <v>67</v>
      </c>
      <c r="AB35" s="74">
        <f t="shared" si="14"/>
        <v>68.888888888888872</v>
      </c>
      <c r="AC35" s="216">
        <f t="shared" si="15"/>
        <v>67.370370370370367</v>
      </c>
      <c r="AD35" s="218">
        <f t="shared" si="17"/>
        <v>6.7370370370370365</v>
      </c>
      <c r="AE35" s="79"/>
      <c r="AF35" s="51"/>
      <c r="AG35" s="90"/>
      <c r="AH35" s="215">
        <f t="shared" si="16"/>
        <v>6.7370370370370365</v>
      </c>
      <c r="AI35" s="88">
        <v>30</v>
      </c>
    </row>
    <row r="36" spans="1:35" x14ac:dyDescent="0.35">
      <c r="A36" s="237"/>
      <c r="B36" s="633">
        <v>31</v>
      </c>
      <c r="C36" s="629" t="str">
        <f>VLOOKUP(B:B,'START_LIST_JUN-ELI'!C:F,2,FALSE)</f>
        <v>D'AGOSTINO Laura</v>
      </c>
      <c r="D36" s="630" t="str">
        <f>VLOOKUP(B:B,'START_LIST_JUN-ELI'!C:F,4,FALSE)</f>
        <v>MORG</v>
      </c>
      <c r="E36" s="80"/>
      <c r="F36" s="81"/>
      <c r="G36" s="412"/>
      <c r="H36" s="82"/>
      <c r="I36" s="81"/>
      <c r="J36" s="81"/>
      <c r="K36" s="80"/>
      <c r="L36" s="81"/>
      <c r="M36" s="83"/>
      <c r="N36" s="400">
        <f t="shared" si="0"/>
        <v>0</v>
      </c>
      <c r="O36" s="401">
        <f t="shared" si="1"/>
        <v>0</v>
      </c>
      <c r="P36" s="402">
        <f t="shared" si="2"/>
        <v>0</v>
      </c>
      <c r="Q36" s="403">
        <f t="shared" si="3"/>
        <v>0</v>
      </c>
      <c r="R36" s="401">
        <f t="shared" si="4"/>
        <v>0</v>
      </c>
      <c r="S36" s="402">
        <f t="shared" si="5"/>
        <v>0</v>
      </c>
      <c r="T36" s="66">
        <f t="shared" si="6"/>
        <v>0</v>
      </c>
      <c r="U36" s="84">
        <f t="shared" si="7"/>
        <v>0</v>
      </c>
      <c r="V36" s="68">
        <f t="shared" si="8"/>
        <v>0</v>
      </c>
      <c r="W36" s="69">
        <f t="shared" si="9"/>
        <v>0</v>
      </c>
      <c r="X36" s="85">
        <f t="shared" si="10"/>
        <v>0</v>
      </c>
      <c r="Y36" s="71">
        <f t="shared" si="11"/>
        <v>0</v>
      </c>
      <c r="Z36" s="72">
        <f t="shared" si="12"/>
        <v>0</v>
      </c>
      <c r="AA36" s="86">
        <f t="shared" si="13"/>
        <v>0</v>
      </c>
      <c r="AB36" s="74">
        <f t="shared" si="14"/>
        <v>0</v>
      </c>
      <c r="AC36" s="216">
        <f t="shared" si="15"/>
        <v>0</v>
      </c>
      <c r="AD36" s="218">
        <f t="shared" si="17"/>
        <v>0</v>
      </c>
      <c r="AE36" s="79"/>
      <c r="AF36" s="51"/>
      <c r="AG36" s="90"/>
      <c r="AH36" s="215">
        <f t="shared" si="16"/>
        <v>0</v>
      </c>
      <c r="AI36" s="88">
        <v>31</v>
      </c>
    </row>
    <row r="37" spans="1:35" x14ac:dyDescent="0.35">
      <c r="A37" s="237"/>
      <c r="B37" s="79">
        <v>32</v>
      </c>
      <c r="C37" s="91" t="str">
        <f>VLOOKUP(B:B,'START_LIST_JUN-ELI'!C:F,2,FALSE)</f>
        <v>DERY Mia</v>
      </c>
      <c r="D37" s="115" t="str">
        <f>VLOOKUP(B:B,'START_LIST_JUN-ELI'!C:F,4,FALSE)</f>
        <v>GN1885</v>
      </c>
      <c r="E37" s="80">
        <v>73</v>
      </c>
      <c r="F37" s="81">
        <v>60</v>
      </c>
      <c r="G37" s="412">
        <v>64</v>
      </c>
      <c r="H37" s="82">
        <v>73</v>
      </c>
      <c r="I37" s="81">
        <v>65</v>
      </c>
      <c r="J37" s="81">
        <v>70</v>
      </c>
      <c r="K37" s="80">
        <v>73</v>
      </c>
      <c r="L37" s="81">
        <v>62</v>
      </c>
      <c r="M37" s="83">
        <v>66</v>
      </c>
      <c r="N37" s="400">
        <f t="shared" si="0"/>
        <v>73</v>
      </c>
      <c r="O37" s="401">
        <f t="shared" si="1"/>
        <v>62.333333333333336</v>
      </c>
      <c r="P37" s="402">
        <f t="shared" si="2"/>
        <v>66.666666666666671</v>
      </c>
      <c r="Q37" s="403">
        <f t="shared" si="3"/>
        <v>73</v>
      </c>
      <c r="R37" s="401">
        <f t="shared" si="4"/>
        <v>62.333333333333336</v>
      </c>
      <c r="S37" s="402">
        <f t="shared" si="5"/>
        <v>66.666666666666671</v>
      </c>
      <c r="T37" s="66">
        <f t="shared" si="6"/>
        <v>73</v>
      </c>
      <c r="U37" s="84">
        <f t="shared" si="7"/>
        <v>73</v>
      </c>
      <c r="V37" s="68">
        <f t="shared" si="8"/>
        <v>73</v>
      </c>
      <c r="W37" s="69">
        <f t="shared" si="9"/>
        <v>65</v>
      </c>
      <c r="X37" s="85">
        <f t="shared" si="10"/>
        <v>60</v>
      </c>
      <c r="Y37" s="71">
        <f t="shared" si="11"/>
        <v>62.222222222222229</v>
      </c>
      <c r="Z37" s="72">
        <f t="shared" si="12"/>
        <v>70</v>
      </c>
      <c r="AA37" s="86">
        <f t="shared" si="13"/>
        <v>64</v>
      </c>
      <c r="AB37" s="74">
        <f t="shared" si="14"/>
        <v>66.444444444444457</v>
      </c>
      <c r="AC37" s="216">
        <f t="shared" si="15"/>
        <v>67.222222222222229</v>
      </c>
      <c r="AD37" s="218">
        <f t="shared" si="17"/>
        <v>6.7222222222222232</v>
      </c>
      <c r="AE37" s="79"/>
      <c r="AF37" s="51"/>
      <c r="AG37" s="90"/>
      <c r="AH37" s="215">
        <f t="shared" si="16"/>
        <v>6.7222222222222232</v>
      </c>
      <c r="AI37" s="88">
        <v>32</v>
      </c>
    </row>
    <row r="38" spans="1:35" x14ac:dyDescent="0.35">
      <c r="A38" s="237"/>
      <c r="B38" s="79">
        <v>33</v>
      </c>
      <c r="C38" s="91" t="str">
        <f>VLOOKUP(B:B,'START_LIST_JUN-ELI'!C:F,2,FALSE)</f>
        <v>START Daphné</v>
      </c>
      <c r="D38" s="115" t="str">
        <f>VLOOKUP(B:B,'START_LIST_JUN-ELI'!C:F,4,FALSE)</f>
        <v>GN1885</v>
      </c>
      <c r="E38" s="80">
        <v>71</v>
      </c>
      <c r="F38" s="81">
        <v>65</v>
      </c>
      <c r="G38" s="412">
        <v>66</v>
      </c>
      <c r="H38" s="82">
        <v>74</v>
      </c>
      <c r="I38" s="81">
        <v>70</v>
      </c>
      <c r="J38" s="81">
        <v>73</v>
      </c>
      <c r="K38" s="80">
        <v>72</v>
      </c>
      <c r="L38" s="81">
        <v>65</v>
      </c>
      <c r="M38" s="83">
        <v>64</v>
      </c>
      <c r="N38" s="400">
        <f t="shared" si="0"/>
        <v>72.333333333333329</v>
      </c>
      <c r="O38" s="401">
        <f t="shared" si="1"/>
        <v>66.666666666666671</v>
      </c>
      <c r="P38" s="402">
        <f t="shared" si="2"/>
        <v>67.666666666666671</v>
      </c>
      <c r="Q38" s="403">
        <f t="shared" si="3"/>
        <v>72.333333333333329</v>
      </c>
      <c r="R38" s="401">
        <f t="shared" si="4"/>
        <v>66.666666666666671</v>
      </c>
      <c r="S38" s="402">
        <f t="shared" si="5"/>
        <v>67.666666666666671</v>
      </c>
      <c r="T38" s="66">
        <f t="shared" ref="T38:T69" si="18">MAX(E38,H38,K38,N38,Q38)</f>
        <v>74</v>
      </c>
      <c r="U38" s="84">
        <f t="shared" ref="U38:U69" si="19">MIN(E38,H38,K38,N38,Q38)</f>
        <v>71</v>
      </c>
      <c r="V38" s="68">
        <f t="shared" ref="V38:V69" si="20">(SUM(E38,H38,K38,N38,Q38)-T38-U38)/3</f>
        <v>72.222222222222214</v>
      </c>
      <c r="W38" s="69">
        <f t="shared" si="9"/>
        <v>70</v>
      </c>
      <c r="X38" s="85">
        <f t="shared" ref="X38:X69" si="21">MIN(F38,I38,L38,O38,R38)</f>
        <v>65</v>
      </c>
      <c r="Y38" s="71">
        <f t="shared" ref="Y38:Y69" si="22">(SUM(F38,I38,L38,O38,R38)-W38-X38)/3</f>
        <v>66.111111111111128</v>
      </c>
      <c r="Z38" s="72">
        <f t="shared" ref="Z38:Z69" si="23">MAX(G38,J38,M38,P38,S38)</f>
        <v>73</v>
      </c>
      <c r="AA38" s="86">
        <f t="shared" ref="AA38:AA69" si="24">MIN(G38,J38,M38,P38,S38)</f>
        <v>64</v>
      </c>
      <c r="AB38" s="74">
        <f t="shared" ref="AB38:AB69" si="25">(SUM(G38,J38,M38,P38,S38)-Z38-AA38)/3</f>
        <v>67.111111111111128</v>
      </c>
      <c r="AC38" s="216">
        <f t="shared" si="15"/>
        <v>68.481481481481481</v>
      </c>
      <c r="AD38" s="218">
        <f t="shared" si="17"/>
        <v>6.8481481481481481</v>
      </c>
      <c r="AE38" s="79"/>
      <c r="AF38" s="51"/>
      <c r="AG38" s="90"/>
      <c r="AH38" s="215">
        <f t="shared" si="16"/>
        <v>6.8481481481481481</v>
      </c>
      <c r="AI38" s="88">
        <v>33</v>
      </c>
    </row>
    <row r="39" spans="1:35" x14ac:dyDescent="0.35">
      <c r="A39" s="237"/>
      <c r="B39" s="79">
        <v>34</v>
      </c>
      <c r="C39" s="91" t="str">
        <f>VLOOKUP(B:B,'START_LIST_JUN-ELI'!C:F,2,FALSE)</f>
        <v>BORNAY Luna</v>
      </c>
      <c r="D39" s="115" t="str">
        <f>VLOOKUP(B:B,'START_LIST_JUN-ELI'!C:F,4,FALSE)</f>
        <v>MORG</v>
      </c>
      <c r="E39" s="80">
        <v>69</v>
      </c>
      <c r="F39" s="81">
        <v>55</v>
      </c>
      <c r="G39" s="412">
        <v>64</v>
      </c>
      <c r="H39" s="82">
        <v>73</v>
      </c>
      <c r="I39" s="81">
        <v>54</v>
      </c>
      <c r="J39" s="81">
        <v>64</v>
      </c>
      <c r="K39" s="80">
        <v>70</v>
      </c>
      <c r="L39" s="81">
        <v>54</v>
      </c>
      <c r="M39" s="83">
        <v>63</v>
      </c>
      <c r="N39" s="400">
        <f t="shared" si="0"/>
        <v>70.666666666666671</v>
      </c>
      <c r="O39" s="401">
        <f t="shared" si="1"/>
        <v>54.333333333333336</v>
      </c>
      <c r="P39" s="402">
        <f t="shared" si="2"/>
        <v>63.666666666666664</v>
      </c>
      <c r="Q39" s="403">
        <f t="shared" si="3"/>
        <v>70.666666666666671</v>
      </c>
      <c r="R39" s="401">
        <f t="shared" si="4"/>
        <v>54.333333333333336</v>
      </c>
      <c r="S39" s="402">
        <f t="shared" si="5"/>
        <v>63.666666666666664</v>
      </c>
      <c r="T39" s="66">
        <f t="shared" si="18"/>
        <v>73</v>
      </c>
      <c r="U39" s="84">
        <f t="shared" si="19"/>
        <v>69</v>
      </c>
      <c r="V39" s="68">
        <f t="shared" si="20"/>
        <v>70.444444444444457</v>
      </c>
      <c r="W39" s="69">
        <f t="shared" si="9"/>
        <v>55</v>
      </c>
      <c r="X39" s="85">
        <f t="shared" si="21"/>
        <v>54</v>
      </c>
      <c r="Y39" s="71">
        <f t="shared" si="22"/>
        <v>54.222222222222229</v>
      </c>
      <c r="Z39" s="72">
        <f t="shared" si="23"/>
        <v>64</v>
      </c>
      <c r="AA39" s="86">
        <f t="shared" si="24"/>
        <v>63</v>
      </c>
      <c r="AB39" s="74">
        <f t="shared" si="25"/>
        <v>63.777777777777771</v>
      </c>
      <c r="AC39" s="216">
        <f t="shared" si="15"/>
        <v>62.814814814814817</v>
      </c>
      <c r="AD39" s="218">
        <f t="shared" si="17"/>
        <v>6.2814814814814817</v>
      </c>
      <c r="AE39" s="79"/>
      <c r="AF39" s="51"/>
      <c r="AG39" s="90"/>
      <c r="AH39" s="215">
        <f t="shared" si="16"/>
        <v>6.2814814814814817</v>
      </c>
      <c r="AI39" s="88">
        <v>34</v>
      </c>
    </row>
    <row r="40" spans="1:35" x14ac:dyDescent="0.35">
      <c r="A40" s="237"/>
      <c r="B40" s="79">
        <v>35</v>
      </c>
      <c r="C40" s="91" t="str">
        <f>VLOOKUP(B:B,'START_LIST_JUN-ELI'!C:F,2,FALSE)</f>
        <v>PIETROPAOLO Luciana</v>
      </c>
      <c r="D40" s="115" t="str">
        <f>VLOOKUP(B:B,'START_LIST_JUN-ELI'!C:F,4,FALSE)</f>
        <v>ASB</v>
      </c>
      <c r="E40" s="80">
        <v>72</v>
      </c>
      <c r="F40" s="81">
        <v>60</v>
      </c>
      <c r="G40" s="412">
        <v>66</v>
      </c>
      <c r="H40" s="82">
        <v>74</v>
      </c>
      <c r="I40" s="81">
        <v>63</v>
      </c>
      <c r="J40" s="81">
        <v>70</v>
      </c>
      <c r="K40" s="80">
        <v>71</v>
      </c>
      <c r="L40" s="81">
        <v>60</v>
      </c>
      <c r="M40" s="83">
        <v>66</v>
      </c>
      <c r="N40" s="400">
        <f t="shared" si="0"/>
        <v>72.333333333333329</v>
      </c>
      <c r="O40" s="401">
        <f t="shared" si="1"/>
        <v>61</v>
      </c>
      <c r="P40" s="402">
        <f t="shared" si="2"/>
        <v>67.333333333333329</v>
      </c>
      <c r="Q40" s="403">
        <f t="shared" si="3"/>
        <v>72.333333333333329</v>
      </c>
      <c r="R40" s="401">
        <f t="shared" si="4"/>
        <v>61</v>
      </c>
      <c r="S40" s="402">
        <f t="shared" si="5"/>
        <v>67.333333333333329</v>
      </c>
      <c r="T40" s="66">
        <f t="shared" si="18"/>
        <v>74</v>
      </c>
      <c r="U40" s="84">
        <f t="shared" si="19"/>
        <v>71</v>
      </c>
      <c r="V40" s="68">
        <f t="shared" si="20"/>
        <v>72.222222222222214</v>
      </c>
      <c r="W40" s="69">
        <f t="shared" si="9"/>
        <v>63</v>
      </c>
      <c r="X40" s="85">
        <f t="shared" si="21"/>
        <v>60</v>
      </c>
      <c r="Y40" s="71">
        <f t="shared" si="22"/>
        <v>60.666666666666664</v>
      </c>
      <c r="Z40" s="72">
        <f t="shared" si="23"/>
        <v>70</v>
      </c>
      <c r="AA40" s="86">
        <f t="shared" si="24"/>
        <v>66</v>
      </c>
      <c r="AB40" s="74">
        <f t="shared" si="25"/>
        <v>66.888888888888872</v>
      </c>
      <c r="AC40" s="216">
        <f t="shared" si="15"/>
        <v>66.592592592592595</v>
      </c>
      <c r="AD40" s="218">
        <f t="shared" si="17"/>
        <v>6.6592592592592599</v>
      </c>
      <c r="AE40" s="79"/>
      <c r="AF40" s="51"/>
      <c r="AG40" s="90"/>
      <c r="AH40" s="215">
        <f t="shared" si="16"/>
        <v>6.6592592592592599</v>
      </c>
      <c r="AI40" s="88">
        <v>35</v>
      </c>
    </row>
    <row r="41" spans="1:35" x14ac:dyDescent="0.35">
      <c r="A41" s="237"/>
      <c r="B41" s="79">
        <v>36</v>
      </c>
      <c r="C41" s="91" t="str">
        <f>VLOOKUP(B:B,'START_LIST_JUN-ELI'!C:F,2,FALSE)</f>
        <v>REGARD Juliette</v>
      </c>
      <c r="D41" s="115" t="str">
        <f>VLOOKUP(B:B,'START_LIST_JUN-ELI'!C:F,4,FALSE)</f>
        <v>MORG</v>
      </c>
      <c r="E41" s="80">
        <v>69</v>
      </c>
      <c r="F41" s="81">
        <v>60</v>
      </c>
      <c r="G41" s="412">
        <v>64</v>
      </c>
      <c r="H41" s="82">
        <v>74</v>
      </c>
      <c r="I41" s="81">
        <v>60</v>
      </c>
      <c r="J41" s="81">
        <v>68</v>
      </c>
      <c r="K41" s="80">
        <v>72</v>
      </c>
      <c r="L41" s="81">
        <v>56</v>
      </c>
      <c r="M41" s="83">
        <v>64</v>
      </c>
      <c r="N41" s="400">
        <f t="shared" si="0"/>
        <v>71.666666666666671</v>
      </c>
      <c r="O41" s="401">
        <f t="shared" si="1"/>
        <v>58.666666666666664</v>
      </c>
      <c r="P41" s="402">
        <f t="shared" si="2"/>
        <v>65.333333333333329</v>
      </c>
      <c r="Q41" s="403">
        <f t="shared" si="3"/>
        <v>71.666666666666671</v>
      </c>
      <c r="R41" s="401">
        <f t="shared" si="4"/>
        <v>58.666666666666664</v>
      </c>
      <c r="S41" s="402">
        <f t="shared" si="5"/>
        <v>65.333333333333329</v>
      </c>
      <c r="T41" s="66">
        <f t="shared" si="18"/>
        <v>74</v>
      </c>
      <c r="U41" s="84">
        <f t="shared" si="19"/>
        <v>69</v>
      </c>
      <c r="V41" s="68">
        <f t="shared" si="20"/>
        <v>71.777777777777786</v>
      </c>
      <c r="W41" s="69">
        <f t="shared" si="9"/>
        <v>60</v>
      </c>
      <c r="X41" s="85">
        <f t="shared" si="21"/>
        <v>56</v>
      </c>
      <c r="Y41" s="71">
        <f t="shared" si="22"/>
        <v>59.111111111111107</v>
      </c>
      <c r="Z41" s="72">
        <f t="shared" si="23"/>
        <v>68</v>
      </c>
      <c r="AA41" s="86">
        <f t="shared" si="24"/>
        <v>64</v>
      </c>
      <c r="AB41" s="74">
        <f t="shared" si="25"/>
        <v>64.888888888888872</v>
      </c>
      <c r="AC41" s="216">
        <f t="shared" si="15"/>
        <v>65.259259259259252</v>
      </c>
      <c r="AD41" s="218">
        <f t="shared" si="17"/>
        <v>6.5259259259259252</v>
      </c>
      <c r="AE41" s="79"/>
      <c r="AF41" s="51"/>
      <c r="AG41" s="90"/>
      <c r="AH41" s="215">
        <f t="shared" si="16"/>
        <v>6.5259259259259252</v>
      </c>
      <c r="AI41" s="88">
        <v>36</v>
      </c>
    </row>
    <row r="42" spans="1:35" x14ac:dyDescent="0.35">
      <c r="A42" s="237"/>
      <c r="B42" s="79">
        <v>37</v>
      </c>
      <c r="C42" s="91" t="str">
        <f>VLOOKUP(B:B,'START_LIST_JUN-ELI'!C:F,2,FALSE)</f>
        <v>AMBROGI Sofia</v>
      </c>
      <c r="D42" s="115" t="str">
        <f>VLOOKUP(B:B,'START_LIST_JUN-ELI'!C:F,4,FALSE)</f>
        <v>LUG</v>
      </c>
      <c r="E42" s="80">
        <v>68</v>
      </c>
      <c r="F42" s="81">
        <v>54</v>
      </c>
      <c r="G42" s="412">
        <v>64</v>
      </c>
      <c r="H42" s="82">
        <v>72</v>
      </c>
      <c r="I42" s="81">
        <v>62</v>
      </c>
      <c r="J42" s="81">
        <v>64</v>
      </c>
      <c r="K42" s="80">
        <v>68</v>
      </c>
      <c r="L42" s="81">
        <v>57</v>
      </c>
      <c r="M42" s="83">
        <v>62</v>
      </c>
      <c r="N42" s="400">
        <f t="shared" si="0"/>
        <v>69.333333333333329</v>
      </c>
      <c r="O42" s="401">
        <f t="shared" si="1"/>
        <v>57.666666666666664</v>
      </c>
      <c r="P42" s="402">
        <f t="shared" si="2"/>
        <v>63.333333333333336</v>
      </c>
      <c r="Q42" s="403">
        <f t="shared" si="3"/>
        <v>69.333333333333329</v>
      </c>
      <c r="R42" s="401">
        <f t="shared" si="4"/>
        <v>57.666666666666664</v>
      </c>
      <c r="S42" s="402">
        <f t="shared" si="5"/>
        <v>63.333333333333336</v>
      </c>
      <c r="T42" s="66">
        <f t="shared" si="18"/>
        <v>72</v>
      </c>
      <c r="U42" s="84">
        <f t="shared" si="19"/>
        <v>68</v>
      </c>
      <c r="V42" s="68">
        <f t="shared" si="20"/>
        <v>68.888888888888872</v>
      </c>
      <c r="W42" s="69">
        <f t="shared" si="9"/>
        <v>62</v>
      </c>
      <c r="X42" s="85">
        <f t="shared" si="21"/>
        <v>54</v>
      </c>
      <c r="Y42" s="71">
        <f t="shared" si="22"/>
        <v>57.444444444444436</v>
      </c>
      <c r="Z42" s="72">
        <f t="shared" si="23"/>
        <v>64</v>
      </c>
      <c r="AA42" s="86">
        <f t="shared" si="24"/>
        <v>62</v>
      </c>
      <c r="AB42" s="74">
        <f t="shared" si="25"/>
        <v>63.555555555555564</v>
      </c>
      <c r="AC42" s="216">
        <f t="shared" si="15"/>
        <v>63.296296296296298</v>
      </c>
      <c r="AD42" s="218">
        <f t="shared" si="17"/>
        <v>6.3296296296296299</v>
      </c>
      <c r="AE42" s="79"/>
      <c r="AF42" s="51"/>
      <c r="AG42" s="90"/>
      <c r="AH42" s="215">
        <f t="shared" si="16"/>
        <v>6.3296296296296299</v>
      </c>
      <c r="AI42" s="88">
        <v>37</v>
      </c>
    </row>
    <row r="43" spans="1:35" x14ac:dyDescent="0.35">
      <c r="A43" s="237"/>
      <c r="B43" s="79">
        <v>38</v>
      </c>
      <c r="C43" s="91" t="str">
        <f>VLOOKUP(B:B,'START_LIST_JUN-ELI'!C:F,2,FALSE)</f>
        <v>PANAIT Amira Natalia</v>
      </c>
      <c r="D43" s="115" t="str">
        <f>VLOOKUP(B:B,'START_LIST_JUN-ELI'!C:F,4,FALSE)</f>
        <v>ASB</v>
      </c>
      <c r="E43" s="80">
        <v>69</v>
      </c>
      <c r="F43" s="81">
        <v>44</v>
      </c>
      <c r="G43" s="412">
        <v>62</v>
      </c>
      <c r="H43" s="82">
        <v>73</v>
      </c>
      <c r="I43" s="81">
        <v>52</v>
      </c>
      <c r="J43" s="81">
        <v>65</v>
      </c>
      <c r="K43" s="80">
        <v>70</v>
      </c>
      <c r="L43" s="81">
        <v>48</v>
      </c>
      <c r="M43" s="83">
        <v>61</v>
      </c>
      <c r="N43" s="400">
        <f t="shared" si="0"/>
        <v>70.666666666666671</v>
      </c>
      <c r="O43" s="401">
        <f t="shared" si="1"/>
        <v>48</v>
      </c>
      <c r="P43" s="402">
        <f t="shared" si="2"/>
        <v>62.666666666666664</v>
      </c>
      <c r="Q43" s="403">
        <f t="shared" si="3"/>
        <v>70.666666666666671</v>
      </c>
      <c r="R43" s="401">
        <f t="shared" si="4"/>
        <v>48</v>
      </c>
      <c r="S43" s="402">
        <f t="shared" si="5"/>
        <v>62.666666666666664</v>
      </c>
      <c r="T43" s="66">
        <f t="shared" si="18"/>
        <v>73</v>
      </c>
      <c r="U43" s="84">
        <f t="shared" si="19"/>
        <v>69</v>
      </c>
      <c r="V43" s="68">
        <f t="shared" si="20"/>
        <v>70.444444444444457</v>
      </c>
      <c r="W43" s="69">
        <f t="shared" si="9"/>
        <v>52</v>
      </c>
      <c r="X43" s="85">
        <f t="shared" si="21"/>
        <v>44</v>
      </c>
      <c r="Y43" s="71">
        <f t="shared" si="22"/>
        <v>48</v>
      </c>
      <c r="Z43" s="72">
        <f t="shared" si="23"/>
        <v>65</v>
      </c>
      <c r="AA43" s="86">
        <f t="shared" si="24"/>
        <v>61</v>
      </c>
      <c r="AB43" s="74">
        <f t="shared" si="25"/>
        <v>62.444444444444436</v>
      </c>
      <c r="AC43" s="216">
        <f t="shared" si="15"/>
        <v>60.296296296296298</v>
      </c>
      <c r="AD43" s="218">
        <f t="shared" si="17"/>
        <v>6.0296296296296301</v>
      </c>
      <c r="AE43" s="79"/>
      <c r="AF43" s="51"/>
      <c r="AG43" s="90"/>
      <c r="AH43" s="215">
        <f t="shared" si="16"/>
        <v>6.0296296296296301</v>
      </c>
      <c r="AI43" s="88">
        <v>38</v>
      </c>
    </row>
    <row r="44" spans="1:35" x14ac:dyDescent="0.35">
      <c r="A44" s="237"/>
      <c r="B44" s="633">
        <v>39</v>
      </c>
      <c r="C44" s="629" t="str">
        <f>VLOOKUP(B:B,'START_LIST_JUN-ELI'!C:F,2,FALSE)</f>
        <v>VILBERT Maeva</v>
      </c>
      <c r="D44" s="630" t="str">
        <f>VLOOKUP(B:B,'START_LIST_JUN-ELI'!C:F,4,FALSE)</f>
        <v>GN1885</v>
      </c>
      <c r="E44" s="80"/>
      <c r="F44" s="81"/>
      <c r="G44" s="412"/>
      <c r="H44" s="82"/>
      <c r="I44" s="81"/>
      <c r="J44" s="81"/>
      <c r="K44" s="80"/>
      <c r="L44" s="81"/>
      <c r="M44" s="83"/>
      <c r="N44" s="400">
        <f t="shared" si="0"/>
        <v>0</v>
      </c>
      <c r="O44" s="401">
        <f t="shared" si="1"/>
        <v>0</v>
      </c>
      <c r="P44" s="402">
        <f t="shared" si="2"/>
        <v>0</v>
      </c>
      <c r="Q44" s="403">
        <f t="shared" si="3"/>
        <v>0</v>
      </c>
      <c r="R44" s="401">
        <f t="shared" si="4"/>
        <v>0</v>
      </c>
      <c r="S44" s="402">
        <f t="shared" si="5"/>
        <v>0</v>
      </c>
      <c r="T44" s="66">
        <f t="shared" si="18"/>
        <v>0</v>
      </c>
      <c r="U44" s="84">
        <f t="shared" si="19"/>
        <v>0</v>
      </c>
      <c r="V44" s="68">
        <f t="shared" si="20"/>
        <v>0</v>
      </c>
      <c r="W44" s="69">
        <f t="shared" si="9"/>
        <v>0</v>
      </c>
      <c r="X44" s="85">
        <f t="shared" si="21"/>
        <v>0</v>
      </c>
      <c r="Y44" s="71">
        <f t="shared" si="22"/>
        <v>0</v>
      </c>
      <c r="Z44" s="72">
        <f t="shared" si="23"/>
        <v>0</v>
      </c>
      <c r="AA44" s="86">
        <f t="shared" si="24"/>
        <v>0</v>
      </c>
      <c r="AB44" s="74">
        <f t="shared" si="25"/>
        <v>0</v>
      </c>
      <c r="AC44" s="216">
        <f t="shared" si="15"/>
        <v>0</v>
      </c>
      <c r="AD44" s="218">
        <f t="shared" si="17"/>
        <v>0</v>
      </c>
      <c r="AE44" s="79"/>
      <c r="AF44" s="51"/>
      <c r="AG44" s="90"/>
      <c r="AH44" s="215">
        <f t="shared" si="16"/>
        <v>0</v>
      </c>
      <c r="AI44" s="88">
        <v>39</v>
      </c>
    </row>
    <row r="45" spans="1:35" x14ac:dyDescent="0.35">
      <c r="A45" s="237"/>
      <c r="B45" s="79">
        <v>40</v>
      </c>
      <c r="C45" s="91" t="str">
        <f>VLOOKUP(B:B,'START_LIST_JUN-ELI'!C:F,2,FALSE)</f>
        <v>AMATO Lilou</v>
      </c>
      <c r="D45" s="115" t="str">
        <f>VLOOKUP(B:B,'START_LIST_JUN-ELI'!C:F,4,FALSE)</f>
        <v>ASB</v>
      </c>
      <c r="E45" s="80">
        <v>66</v>
      </c>
      <c r="F45" s="81">
        <v>51</v>
      </c>
      <c r="G45" s="412">
        <v>64</v>
      </c>
      <c r="H45" s="82">
        <v>69</v>
      </c>
      <c r="I45" s="81">
        <v>54</v>
      </c>
      <c r="J45" s="81">
        <v>64</v>
      </c>
      <c r="K45" s="80">
        <v>67</v>
      </c>
      <c r="L45" s="81">
        <v>53</v>
      </c>
      <c r="M45" s="83">
        <v>62</v>
      </c>
      <c r="N45" s="400">
        <f t="shared" si="0"/>
        <v>67.333333333333329</v>
      </c>
      <c r="O45" s="401">
        <f t="shared" si="1"/>
        <v>52.666666666666664</v>
      </c>
      <c r="P45" s="402">
        <f t="shared" si="2"/>
        <v>63.333333333333336</v>
      </c>
      <c r="Q45" s="403">
        <f t="shared" si="3"/>
        <v>67.333333333333329</v>
      </c>
      <c r="R45" s="401">
        <f t="shared" si="4"/>
        <v>52.666666666666664</v>
      </c>
      <c r="S45" s="402">
        <f t="shared" si="5"/>
        <v>63.333333333333336</v>
      </c>
      <c r="T45" s="66">
        <f t="shared" si="18"/>
        <v>69</v>
      </c>
      <c r="U45" s="84">
        <f t="shared" si="19"/>
        <v>66</v>
      </c>
      <c r="V45" s="68">
        <f t="shared" si="20"/>
        <v>67.222222222222214</v>
      </c>
      <c r="W45" s="69">
        <f t="shared" si="9"/>
        <v>54</v>
      </c>
      <c r="X45" s="85">
        <f t="shared" si="21"/>
        <v>51</v>
      </c>
      <c r="Y45" s="71">
        <f t="shared" si="22"/>
        <v>52.777777777777771</v>
      </c>
      <c r="Z45" s="72">
        <f t="shared" si="23"/>
        <v>64</v>
      </c>
      <c r="AA45" s="86">
        <f t="shared" si="24"/>
        <v>62</v>
      </c>
      <c r="AB45" s="74">
        <f t="shared" si="25"/>
        <v>63.555555555555564</v>
      </c>
      <c r="AC45" s="216">
        <f t="shared" si="15"/>
        <v>61.185185185185183</v>
      </c>
      <c r="AD45" s="218">
        <f t="shared" si="17"/>
        <v>6.1185185185185187</v>
      </c>
      <c r="AE45" s="79"/>
      <c r="AF45" s="51"/>
      <c r="AG45" s="90"/>
      <c r="AH45" s="215">
        <f t="shared" si="16"/>
        <v>6.1185185185185187</v>
      </c>
      <c r="AI45" s="88">
        <v>40</v>
      </c>
    </row>
    <row r="46" spans="1:35" x14ac:dyDescent="0.35">
      <c r="A46" s="237"/>
      <c r="B46" s="79">
        <v>41</v>
      </c>
      <c r="C46" s="91" t="str">
        <f>VLOOKUP(B:B,'START_LIST_JUN-ELI'!C:F,2,FALSE)</f>
        <v>HÄUPTLI Emma</v>
      </c>
      <c r="D46" s="115" t="str">
        <f>VLOOKUP(B:B,'START_LIST_JUN-ELI'!C:F,4,FALSE)</f>
        <v>LNZ</v>
      </c>
      <c r="E46" s="80">
        <v>70</v>
      </c>
      <c r="F46" s="81">
        <v>63</v>
      </c>
      <c r="G46" s="412">
        <v>63</v>
      </c>
      <c r="H46" s="82">
        <v>75</v>
      </c>
      <c r="I46" s="81">
        <v>65</v>
      </c>
      <c r="J46" s="81">
        <v>70</v>
      </c>
      <c r="K46" s="80">
        <v>74</v>
      </c>
      <c r="L46" s="81">
        <v>65</v>
      </c>
      <c r="M46" s="83">
        <v>67</v>
      </c>
      <c r="N46" s="400">
        <f t="shared" si="0"/>
        <v>73</v>
      </c>
      <c r="O46" s="401">
        <f t="shared" si="1"/>
        <v>64.333333333333329</v>
      </c>
      <c r="P46" s="402">
        <f t="shared" si="2"/>
        <v>66.666666666666671</v>
      </c>
      <c r="Q46" s="403">
        <f t="shared" si="3"/>
        <v>73</v>
      </c>
      <c r="R46" s="401">
        <f t="shared" si="4"/>
        <v>64.333333333333329</v>
      </c>
      <c r="S46" s="402">
        <f t="shared" si="5"/>
        <v>66.666666666666671</v>
      </c>
      <c r="T46" s="66">
        <f t="shared" si="18"/>
        <v>75</v>
      </c>
      <c r="U46" s="84">
        <f t="shared" si="19"/>
        <v>70</v>
      </c>
      <c r="V46" s="68">
        <f t="shared" si="20"/>
        <v>73.333333333333329</v>
      </c>
      <c r="W46" s="69">
        <f t="shared" si="9"/>
        <v>65</v>
      </c>
      <c r="X46" s="85">
        <f t="shared" si="21"/>
        <v>63</v>
      </c>
      <c r="Y46" s="71">
        <f t="shared" si="22"/>
        <v>64.555555555555543</v>
      </c>
      <c r="Z46" s="72">
        <f t="shared" si="23"/>
        <v>70</v>
      </c>
      <c r="AA46" s="86">
        <f t="shared" si="24"/>
        <v>63</v>
      </c>
      <c r="AB46" s="74">
        <f t="shared" si="25"/>
        <v>66.777777777777786</v>
      </c>
      <c r="AC46" s="216">
        <f t="shared" si="15"/>
        <v>68.222222222222214</v>
      </c>
      <c r="AD46" s="218">
        <f t="shared" si="17"/>
        <v>6.8222222222222211</v>
      </c>
      <c r="AE46" s="79"/>
      <c r="AF46" s="51"/>
      <c r="AG46" s="90"/>
      <c r="AH46" s="215">
        <f t="shared" si="16"/>
        <v>6.8222222222222211</v>
      </c>
      <c r="AI46" s="88">
        <v>41</v>
      </c>
    </row>
    <row r="47" spans="1:35" x14ac:dyDescent="0.35">
      <c r="A47" s="237"/>
      <c r="B47" s="79">
        <v>42</v>
      </c>
      <c r="C47" s="91" t="str">
        <f>VLOOKUP(B:B,'START_LIST_JUN-ELI'!C:F,2,FALSE)</f>
        <v>BIZZOZERO Victoria</v>
      </c>
      <c r="D47" s="115" t="str">
        <f>VLOOKUP(B:B,'START_LIST_JUN-ELI'!C:F,4,FALSE)</f>
        <v>LUG</v>
      </c>
      <c r="E47" s="80">
        <v>75</v>
      </c>
      <c r="F47" s="81">
        <v>61</v>
      </c>
      <c r="G47" s="412">
        <v>70</v>
      </c>
      <c r="H47" s="82">
        <v>75</v>
      </c>
      <c r="I47" s="81">
        <v>65</v>
      </c>
      <c r="J47" s="81">
        <v>73</v>
      </c>
      <c r="K47" s="80">
        <v>73</v>
      </c>
      <c r="L47" s="81">
        <v>64</v>
      </c>
      <c r="M47" s="83">
        <v>70</v>
      </c>
      <c r="N47" s="400">
        <f t="shared" si="0"/>
        <v>74.333333333333329</v>
      </c>
      <c r="O47" s="401">
        <f t="shared" si="1"/>
        <v>63.333333333333336</v>
      </c>
      <c r="P47" s="402">
        <f t="shared" si="2"/>
        <v>71</v>
      </c>
      <c r="Q47" s="403">
        <f t="shared" si="3"/>
        <v>74.333333333333329</v>
      </c>
      <c r="R47" s="401">
        <f t="shared" si="4"/>
        <v>63.333333333333336</v>
      </c>
      <c r="S47" s="402">
        <f t="shared" si="5"/>
        <v>71</v>
      </c>
      <c r="T47" s="66">
        <f t="shared" si="18"/>
        <v>75</v>
      </c>
      <c r="U47" s="84">
        <f t="shared" si="19"/>
        <v>73</v>
      </c>
      <c r="V47" s="68">
        <f t="shared" si="20"/>
        <v>74.555555555555543</v>
      </c>
      <c r="W47" s="69">
        <f t="shared" si="9"/>
        <v>65</v>
      </c>
      <c r="X47" s="85">
        <f t="shared" si="21"/>
        <v>61</v>
      </c>
      <c r="Y47" s="71">
        <f t="shared" si="22"/>
        <v>63.555555555555564</v>
      </c>
      <c r="Z47" s="72">
        <f t="shared" si="23"/>
        <v>73</v>
      </c>
      <c r="AA47" s="86">
        <f t="shared" si="24"/>
        <v>70</v>
      </c>
      <c r="AB47" s="74">
        <f t="shared" si="25"/>
        <v>70.666666666666671</v>
      </c>
      <c r="AC47" s="216">
        <f t="shared" si="15"/>
        <v>69.592592592592595</v>
      </c>
      <c r="AD47" s="218">
        <f t="shared" si="17"/>
        <v>6.9592592592592597</v>
      </c>
      <c r="AE47" s="79"/>
      <c r="AF47" s="51"/>
      <c r="AG47" s="90"/>
      <c r="AH47" s="215">
        <f t="shared" si="16"/>
        <v>6.9592592592592597</v>
      </c>
      <c r="AI47" s="88">
        <v>42</v>
      </c>
    </row>
    <row r="48" spans="1:35" x14ac:dyDescent="0.35">
      <c r="A48" s="237"/>
      <c r="B48" s="79">
        <v>43</v>
      </c>
      <c r="C48" s="91" t="str">
        <f>VLOOKUP(B:B,'START_LIST_JUN-ELI'!C:F,2,FALSE)</f>
        <v>EHRISMANN Aylin</v>
      </c>
      <c r="D48" s="115" t="str">
        <f>VLOOKUP(B:B,'START_LIST_JUN-ELI'!C:F,4,FALSE)</f>
        <v>LNZ</v>
      </c>
      <c r="E48" s="80">
        <v>69</v>
      </c>
      <c r="F48" s="81">
        <v>57</v>
      </c>
      <c r="G48" s="412">
        <v>65</v>
      </c>
      <c r="H48" s="82">
        <v>73</v>
      </c>
      <c r="I48" s="81">
        <v>60</v>
      </c>
      <c r="J48" s="81">
        <v>65</v>
      </c>
      <c r="K48" s="80">
        <v>71</v>
      </c>
      <c r="L48" s="81">
        <v>62</v>
      </c>
      <c r="M48" s="83">
        <v>66</v>
      </c>
      <c r="N48" s="400">
        <f t="shared" si="0"/>
        <v>71</v>
      </c>
      <c r="O48" s="401">
        <f t="shared" si="1"/>
        <v>59.666666666666664</v>
      </c>
      <c r="P48" s="402">
        <f t="shared" si="2"/>
        <v>65.333333333333329</v>
      </c>
      <c r="Q48" s="403">
        <f t="shared" si="3"/>
        <v>71</v>
      </c>
      <c r="R48" s="401">
        <f t="shared" si="4"/>
        <v>59.666666666666664</v>
      </c>
      <c r="S48" s="402">
        <f t="shared" si="5"/>
        <v>65.333333333333329</v>
      </c>
      <c r="T48" s="66">
        <f t="shared" si="18"/>
        <v>73</v>
      </c>
      <c r="U48" s="84">
        <f t="shared" si="19"/>
        <v>69</v>
      </c>
      <c r="V48" s="68">
        <f t="shared" si="20"/>
        <v>71</v>
      </c>
      <c r="W48" s="69">
        <f t="shared" si="9"/>
        <v>62</v>
      </c>
      <c r="X48" s="85">
        <f t="shared" si="21"/>
        <v>57</v>
      </c>
      <c r="Y48" s="71">
        <f t="shared" si="22"/>
        <v>59.777777777777771</v>
      </c>
      <c r="Z48" s="72">
        <f t="shared" si="23"/>
        <v>66</v>
      </c>
      <c r="AA48" s="86">
        <f t="shared" si="24"/>
        <v>65</v>
      </c>
      <c r="AB48" s="74">
        <f t="shared" si="25"/>
        <v>65.222222222222214</v>
      </c>
      <c r="AC48" s="216">
        <f t="shared" si="15"/>
        <v>65.333333333333329</v>
      </c>
      <c r="AD48" s="218">
        <f t="shared" si="17"/>
        <v>6.5333333333333332</v>
      </c>
      <c r="AE48" s="79"/>
      <c r="AF48" s="51"/>
      <c r="AG48" s="90"/>
      <c r="AH48" s="215">
        <f t="shared" si="16"/>
        <v>6.5333333333333332</v>
      </c>
      <c r="AI48" s="88">
        <v>43</v>
      </c>
    </row>
    <row r="49" spans="1:35" x14ac:dyDescent="0.35">
      <c r="A49" s="237"/>
      <c r="B49" s="79">
        <v>44</v>
      </c>
      <c r="C49" s="91" t="str">
        <f>VLOOKUP(B:B,'START_LIST_JUN-ELI'!C:F,2,FALSE)</f>
        <v>PANZA Leila</v>
      </c>
      <c r="D49" s="115" t="str">
        <f>VLOOKUP(B:B,'START_LIST_JUN-ELI'!C:F,4,FALSE)</f>
        <v>GN1885</v>
      </c>
      <c r="E49" s="80">
        <v>62</v>
      </c>
      <c r="F49" s="81">
        <v>49</v>
      </c>
      <c r="G49" s="412">
        <v>53</v>
      </c>
      <c r="H49" s="82">
        <v>62</v>
      </c>
      <c r="I49" s="81">
        <v>50</v>
      </c>
      <c r="J49" s="81">
        <v>53</v>
      </c>
      <c r="K49" s="80">
        <v>60</v>
      </c>
      <c r="L49" s="81">
        <v>48</v>
      </c>
      <c r="M49" s="83">
        <v>55</v>
      </c>
      <c r="N49" s="400">
        <f t="shared" si="0"/>
        <v>61.333333333333336</v>
      </c>
      <c r="O49" s="401">
        <f t="shared" si="1"/>
        <v>49</v>
      </c>
      <c r="P49" s="402">
        <f t="shared" si="2"/>
        <v>53.666666666666664</v>
      </c>
      <c r="Q49" s="403">
        <f t="shared" si="3"/>
        <v>61.333333333333336</v>
      </c>
      <c r="R49" s="401">
        <f t="shared" si="4"/>
        <v>49</v>
      </c>
      <c r="S49" s="402">
        <f t="shared" si="5"/>
        <v>53.666666666666664</v>
      </c>
      <c r="T49" s="66">
        <f t="shared" si="18"/>
        <v>62</v>
      </c>
      <c r="U49" s="84">
        <f t="shared" si="19"/>
        <v>60</v>
      </c>
      <c r="V49" s="68">
        <f t="shared" si="20"/>
        <v>61.555555555555564</v>
      </c>
      <c r="W49" s="69">
        <f t="shared" si="9"/>
        <v>50</v>
      </c>
      <c r="X49" s="85">
        <f t="shared" si="21"/>
        <v>48</v>
      </c>
      <c r="Y49" s="71">
        <f t="shared" si="22"/>
        <v>49</v>
      </c>
      <c r="Z49" s="72">
        <f t="shared" si="23"/>
        <v>55</v>
      </c>
      <c r="AA49" s="86">
        <f t="shared" si="24"/>
        <v>53</v>
      </c>
      <c r="AB49" s="74">
        <f t="shared" si="25"/>
        <v>53.444444444444436</v>
      </c>
      <c r="AC49" s="216">
        <f t="shared" si="15"/>
        <v>54.666666666666664</v>
      </c>
      <c r="AD49" s="218">
        <f t="shared" si="17"/>
        <v>5.4666666666666668</v>
      </c>
      <c r="AE49" s="79"/>
      <c r="AF49" s="51"/>
      <c r="AG49" s="90"/>
      <c r="AH49" s="215">
        <f t="shared" si="16"/>
        <v>5.4666666666666668</v>
      </c>
      <c r="AI49" s="88">
        <v>44</v>
      </c>
    </row>
    <row r="50" spans="1:35" x14ac:dyDescent="0.35">
      <c r="A50" s="237"/>
      <c r="B50" s="79">
        <v>45</v>
      </c>
      <c r="C50" s="91" t="str">
        <f>VLOOKUP(B:B,'START_LIST_JUN-ELI'!C:F,2,FALSE)</f>
        <v>HALBEISEN Melody</v>
      </c>
      <c r="D50" s="115" t="str">
        <f>VLOOKUP(B:B,'START_LIST_JUN-ELI'!C:F,4,FALSE)</f>
        <v>ASB</v>
      </c>
      <c r="E50" s="80">
        <v>76</v>
      </c>
      <c r="F50" s="81">
        <v>67</v>
      </c>
      <c r="G50" s="412">
        <v>70</v>
      </c>
      <c r="H50" s="82">
        <v>75</v>
      </c>
      <c r="I50" s="81">
        <v>65</v>
      </c>
      <c r="J50" s="81">
        <v>73</v>
      </c>
      <c r="K50" s="80">
        <v>76</v>
      </c>
      <c r="L50" s="81">
        <v>67</v>
      </c>
      <c r="M50" s="83">
        <v>70</v>
      </c>
      <c r="N50" s="400">
        <f t="shared" si="0"/>
        <v>75.666666666666671</v>
      </c>
      <c r="O50" s="401">
        <f t="shared" si="1"/>
        <v>66.333333333333329</v>
      </c>
      <c r="P50" s="402">
        <f t="shared" si="2"/>
        <v>71</v>
      </c>
      <c r="Q50" s="403">
        <f t="shared" si="3"/>
        <v>75.666666666666671</v>
      </c>
      <c r="R50" s="401">
        <f t="shared" si="4"/>
        <v>66.333333333333329</v>
      </c>
      <c r="S50" s="402">
        <f t="shared" si="5"/>
        <v>71</v>
      </c>
      <c r="T50" s="66">
        <f t="shared" si="18"/>
        <v>76</v>
      </c>
      <c r="U50" s="84">
        <f t="shared" si="19"/>
        <v>75</v>
      </c>
      <c r="V50" s="68">
        <f t="shared" si="20"/>
        <v>75.777777777777786</v>
      </c>
      <c r="W50" s="69">
        <f t="shared" si="9"/>
        <v>67</v>
      </c>
      <c r="X50" s="85">
        <f t="shared" si="21"/>
        <v>65</v>
      </c>
      <c r="Y50" s="71">
        <f t="shared" si="22"/>
        <v>66.555555555555543</v>
      </c>
      <c r="Z50" s="72">
        <f t="shared" si="23"/>
        <v>73</v>
      </c>
      <c r="AA50" s="86">
        <f t="shared" si="24"/>
        <v>70</v>
      </c>
      <c r="AB50" s="74">
        <f t="shared" si="25"/>
        <v>70.666666666666671</v>
      </c>
      <c r="AC50" s="216">
        <f t="shared" si="15"/>
        <v>71</v>
      </c>
      <c r="AD50" s="218">
        <f t="shared" si="17"/>
        <v>7.1</v>
      </c>
      <c r="AE50" s="79"/>
      <c r="AF50" s="51"/>
      <c r="AG50" s="90"/>
      <c r="AH50" s="215">
        <f t="shared" si="16"/>
        <v>7.1</v>
      </c>
      <c r="AI50" s="88">
        <v>45</v>
      </c>
    </row>
    <row r="51" spans="1:35" x14ac:dyDescent="0.35">
      <c r="A51" s="237"/>
      <c r="B51" s="79">
        <v>46</v>
      </c>
      <c r="C51" s="91" t="str">
        <f>VLOOKUP(B:B,'START_LIST_JUN-ELI'!C:F,2,FALSE)</f>
        <v>HAK Anastasia</v>
      </c>
      <c r="D51" s="115" t="str">
        <f>VLOOKUP(B:B,'START_LIST_JUN-ELI'!C:F,4,FALSE)</f>
        <v>LNZ</v>
      </c>
      <c r="E51" s="80">
        <v>74</v>
      </c>
      <c r="F51" s="81">
        <v>64</v>
      </c>
      <c r="G51" s="412">
        <v>68</v>
      </c>
      <c r="H51" s="82">
        <v>76</v>
      </c>
      <c r="I51" s="81">
        <v>65</v>
      </c>
      <c r="J51" s="81">
        <v>72</v>
      </c>
      <c r="K51" s="80">
        <v>77</v>
      </c>
      <c r="L51" s="81">
        <v>68</v>
      </c>
      <c r="M51" s="83">
        <v>72</v>
      </c>
      <c r="N51" s="400">
        <f t="shared" si="0"/>
        <v>75.666666666666671</v>
      </c>
      <c r="O51" s="401">
        <f t="shared" si="1"/>
        <v>65.666666666666671</v>
      </c>
      <c r="P51" s="402">
        <f t="shared" si="2"/>
        <v>70.666666666666671</v>
      </c>
      <c r="Q51" s="403">
        <f t="shared" si="3"/>
        <v>75.666666666666671</v>
      </c>
      <c r="R51" s="401">
        <f t="shared" si="4"/>
        <v>65.666666666666671</v>
      </c>
      <c r="S51" s="402">
        <f t="shared" si="5"/>
        <v>70.666666666666671</v>
      </c>
      <c r="T51" s="66">
        <f t="shared" si="18"/>
        <v>77</v>
      </c>
      <c r="U51" s="84">
        <f t="shared" si="19"/>
        <v>74</v>
      </c>
      <c r="V51" s="68">
        <f t="shared" si="20"/>
        <v>75.777777777777786</v>
      </c>
      <c r="W51" s="69">
        <f t="shared" si="9"/>
        <v>68</v>
      </c>
      <c r="X51" s="85">
        <f t="shared" si="21"/>
        <v>64</v>
      </c>
      <c r="Y51" s="71">
        <f t="shared" si="22"/>
        <v>65.444444444444457</v>
      </c>
      <c r="Z51" s="72">
        <f t="shared" si="23"/>
        <v>72</v>
      </c>
      <c r="AA51" s="86">
        <f t="shared" si="24"/>
        <v>68</v>
      </c>
      <c r="AB51" s="74">
        <f t="shared" si="25"/>
        <v>71.111111111111128</v>
      </c>
      <c r="AC51" s="216">
        <f t="shared" si="15"/>
        <v>70.777777777777786</v>
      </c>
      <c r="AD51" s="218">
        <f t="shared" si="17"/>
        <v>7.0777777777777784</v>
      </c>
      <c r="AE51" s="79"/>
      <c r="AF51" s="51"/>
      <c r="AG51" s="90"/>
      <c r="AH51" s="215">
        <f t="shared" si="16"/>
        <v>7.0777777777777784</v>
      </c>
      <c r="AI51" s="88">
        <v>46</v>
      </c>
    </row>
    <row r="52" spans="1:35" x14ac:dyDescent="0.35">
      <c r="A52" s="237"/>
      <c r="B52" s="79">
        <v>47</v>
      </c>
      <c r="C52" s="91" t="str">
        <f>VLOOKUP(B:B,'START_LIST_JUN-ELI'!C:F,2,FALSE)</f>
        <v>ARTIFONI Clara</v>
      </c>
      <c r="D52" s="115" t="str">
        <f>VLOOKUP(B:B,'START_LIST_JUN-ELI'!C:F,4,FALSE)</f>
        <v>LA</v>
      </c>
      <c r="E52" s="80">
        <v>63</v>
      </c>
      <c r="F52" s="81">
        <v>59</v>
      </c>
      <c r="G52" s="412">
        <v>55</v>
      </c>
      <c r="H52" s="82">
        <v>73</v>
      </c>
      <c r="I52" s="81">
        <v>63</v>
      </c>
      <c r="J52" s="81">
        <v>61</v>
      </c>
      <c r="K52" s="80">
        <v>69</v>
      </c>
      <c r="L52" s="81">
        <v>61</v>
      </c>
      <c r="M52" s="83">
        <v>60</v>
      </c>
      <c r="N52" s="400">
        <f t="shared" si="0"/>
        <v>68.333333333333329</v>
      </c>
      <c r="O52" s="401">
        <f t="shared" si="1"/>
        <v>61</v>
      </c>
      <c r="P52" s="402">
        <f t="shared" si="2"/>
        <v>58.666666666666664</v>
      </c>
      <c r="Q52" s="403">
        <f t="shared" si="3"/>
        <v>68.333333333333329</v>
      </c>
      <c r="R52" s="401">
        <f t="shared" si="4"/>
        <v>61</v>
      </c>
      <c r="S52" s="402">
        <f t="shared" si="5"/>
        <v>58.666666666666664</v>
      </c>
      <c r="T52" s="66">
        <f t="shared" si="18"/>
        <v>73</v>
      </c>
      <c r="U52" s="84">
        <f t="shared" si="19"/>
        <v>63</v>
      </c>
      <c r="V52" s="68">
        <f t="shared" si="20"/>
        <v>68.555555555555543</v>
      </c>
      <c r="W52" s="69">
        <f t="shared" si="9"/>
        <v>63</v>
      </c>
      <c r="X52" s="85">
        <f t="shared" si="21"/>
        <v>59</v>
      </c>
      <c r="Y52" s="71">
        <f t="shared" si="22"/>
        <v>61</v>
      </c>
      <c r="Z52" s="72">
        <f t="shared" si="23"/>
        <v>61</v>
      </c>
      <c r="AA52" s="86">
        <f t="shared" si="24"/>
        <v>55</v>
      </c>
      <c r="AB52" s="74">
        <f t="shared" si="25"/>
        <v>59.111111111111107</v>
      </c>
      <c r="AC52" s="216">
        <f t="shared" si="15"/>
        <v>62.888888888888886</v>
      </c>
      <c r="AD52" s="218">
        <f t="shared" si="17"/>
        <v>6.2888888888888888</v>
      </c>
      <c r="AE52" s="79"/>
      <c r="AF52" s="51"/>
      <c r="AG52" s="90"/>
      <c r="AH52" s="215">
        <f t="shared" si="16"/>
        <v>6.2888888888888888</v>
      </c>
      <c r="AI52" s="88">
        <v>47</v>
      </c>
    </row>
    <row r="53" spans="1:35" x14ac:dyDescent="0.35">
      <c r="A53" s="237"/>
      <c r="B53" s="79">
        <v>48</v>
      </c>
      <c r="C53" s="91" t="str">
        <f>VLOOKUP(B:B,'START_LIST_JUN-ELI'!C:F,2,FALSE)</f>
        <v>GUGGISBERG Allegra</v>
      </c>
      <c r="D53" s="115" t="str">
        <f>VLOOKUP(B:B,'START_LIST_JUN-ELI'!C:F,4,FALSE)</f>
        <v>ASB</v>
      </c>
      <c r="E53" s="80">
        <v>61</v>
      </c>
      <c r="F53" s="81">
        <v>48</v>
      </c>
      <c r="G53" s="412">
        <v>62</v>
      </c>
      <c r="H53" s="82">
        <v>67</v>
      </c>
      <c r="I53" s="81">
        <v>50</v>
      </c>
      <c r="J53" s="81">
        <v>62</v>
      </c>
      <c r="K53" s="80">
        <v>63</v>
      </c>
      <c r="L53" s="81">
        <v>50</v>
      </c>
      <c r="M53" s="83">
        <v>55</v>
      </c>
      <c r="N53" s="400">
        <f t="shared" si="0"/>
        <v>63.666666666666664</v>
      </c>
      <c r="O53" s="401">
        <f t="shared" si="1"/>
        <v>49.333333333333336</v>
      </c>
      <c r="P53" s="402">
        <f t="shared" si="2"/>
        <v>59.666666666666664</v>
      </c>
      <c r="Q53" s="403">
        <f>(+E53+H53+K53+N53)/4</f>
        <v>63.666666666666664</v>
      </c>
      <c r="R53" s="401">
        <f>(+F53+I53+L53+O53)/4</f>
        <v>49.333333333333336</v>
      </c>
      <c r="S53" s="402">
        <f>(+G53+J53+M53+P53)/4</f>
        <v>59.666666666666664</v>
      </c>
      <c r="T53" s="66">
        <f>MAX(E53,H53,K53,N53,Q53)</f>
        <v>67</v>
      </c>
      <c r="U53" s="84">
        <f>MIN(E53,H53,K53,N53,Q53)</f>
        <v>61</v>
      </c>
      <c r="V53" s="68">
        <f>(SUM(E53,H53,K53,N53,Q53)-T53-U53)/3</f>
        <v>63.444444444444436</v>
      </c>
      <c r="W53" s="69">
        <f t="shared" si="9"/>
        <v>50</v>
      </c>
      <c r="X53" s="85">
        <f>MIN(F53,I53,L53,O53,R53)</f>
        <v>48</v>
      </c>
      <c r="Y53" s="71">
        <f>(SUM(F53,I53,L53,O53,R53)-W53-X53)/3</f>
        <v>49.555555555555564</v>
      </c>
      <c r="Z53" s="72">
        <f>MAX(G53,J53,M53,P53,S53)</f>
        <v>62</v>
      </c>
      <c r="AA53" s="86">
        <f>MIN(G53,J53,M53,P53,S53)</f>
        <v>55</v>
      </c>
      <c r="AB53" s="74">
        <f>(SUM(G53,J53,M53,P53,S53)-Z53-AA53)/3</f>
        <v>60.444444444444436</v>
      </c>
      <c r="AC53" s="216">
        <f t="shared" si="15"/>
        <v>57.81481481481481</v>
      </c>
      <c r="AD53" s="218">
        <f t="shared" si="17"/>
        <v>5.7814814814814808</v>
      </c>
      <c r="AE53" s="79"/>
      <c r="AF53" s="51"/>
      <c r="AG53" s="90"/>
      <c r="AH53" s="215">
        <f t="shared" si="16"/>
        <v>5.7814814814814808</v>
      </c>
      <c r="AI53" s="88">
        <v>48</v>
      </c>
    </row>
    <row r="54" spans="1:35" x14ac:dyDescent="0.35">
      <c r="A54" s="237"/>
      <c r="B54" s="79">
        <v>49</v>
      </c>
      <c r="C54" s="91" t="str">
        <f>VLOOKUP(B:B,'START_LIST_JUN-ELI'!C:F,2,FALSE)</f>
        <v>BATTILANA Jacinthe</v>
      </c>
      <c r="D54" s="115" t="str">
        <f>VLOOKUP(B:B,'START_LIST_JUN-ELI'!C:F,4,FALSE)</f>
        <v>MORG</v>
      </c>
      <c r="E54" s="80">
        <v>74</v>
      </c>
      <c r="F54" s="81">
        <v>56</v>
      </c>
      <c r="G54" s="412">
        <v>66</v>
      </c>
      <c r="H54" s="82">
        <v>74</v>
      </c>
      <c r="I54" s="81">
        <v>53</v>
      </c>
      <c r="J54" s="81">
        <v>72</v>
      </c>
      <c r="K54" s="80">
        <v>74</v>
      </c>
      <c r="L54" s="81">
        <v>56</v>
      </c>
      <c r="M54" s="83">
        <v>71</v>
      </c>
      <c r="N54" s="400">
        <f t="shared" si="0"/>
        <v>74</v>
      </c>
      <c r="O54" s="401">
        <f t="shared" si="1"/>
        <v>55</v>
      </c>
      <c r="P54" s="402">
        <f t="shared" si="2"/>
        <v>69.666666666666671</v>
      </c>
      <c r="Q54" s="403">
        <f t="shared" si="3"/>
        <v>74</v>
      </c>
      <c r="R54" s="401">
        <f t="shared" si="4"/>
        <v>55</v>
      </c>
      <c r="S54" s="402">
        <f t="shared" si="5"/>
        <v>69.666666666666671</v>
      </c>
      <c r="T54" s="66">
        <f t="shared" si="18"/>
        <v>74</v>
      </c>
      <c r="U54" s="84">
        <f t="shared" si="19"/>
        <v>74</v>
      </c>
      <c r="V54" s="68">
        <f t="shared" si="20"/>
        <v>74</v>
      </c>
      <c r="W54" s="69">
        <f t="shared" si="9"/>
        <v>56</v>
      </c>
      <c r="X54" s="85">
        <f t="shared" si="21"/>
        <v>53</v>
      </c>
      <c r="Y54" s="71">
        <f t="shared" si="22"/>
        <v>55.333333333333336</v>
      </c>
      <c r="Z54" s="72">
        <f t="shared" si="23"/>
        <v>72</v>
      </c>
      <c r="AA54" s="86">
        <f t="shared" si="24"/>
        <v>66</v>
      </c>
      <c r="AB54" s="74">
        <f t="shared" si="25"/>
        <v>70.111111111111128</v>
      </c>
      <c r="AC54" s="216">
        <f t="shared" si="15"/>
        <v>66.481481481481481</v>
      </c>
      <c r="AD54" s="218">
        <f t="shared" si="17"/>
        <v>6.6481481481481479</v>
      </c>
      <c r="AE54" s="79"/>
      <c r="AF54" s="51"/>
      <c r="AG54" s="90"/>
      <c r="AH54" s="215">
        <f t="shared" si="16"/>
        <v>6.6481481481481479</v>
      </c>
      <c r="AI54" s="88">
        <v>49</v>
      </c>
    </row>
    <row r="55" spans="1:35" x14ac:dyDescent="0.35">
      <c r="A55" s="237"/>
      <c r="B55" s="79">
        <v>50</v>
      </c>
      <c r="C55" s="91" t="str">
        <f>VLOOKUP(B:B,'START_LIST_JUN-ELI'!C:F,2,FALSE)</f>
        <v>LYSYUK Martina</v>
      </c>
      <c r="D55" s="115" t="str">
        <f>VLOOKUP(B:B,'START_LIST_JUN-ELI'!C:F,4,FALSE)</f>
        <v>CNM</v>
      </c>
      <c r="E55" s="80">
        <v>56</v>
      </c>
      <c r="F55" s="81">
        <v>45</v>
      </c>
      <c r="G55" s="412">
        <v>52</v>
      </c>
      <c r="H55" s="82">
        <v>62</v>
      </c>
      <c r="I55" s="81">
        <v>47</v>
      </c>
      <c r="J55" s="81">
        <v>54</v>
      </c>
      <c r="K55" s="80">
        <v>62</v>
      </c>
      <c r="L55" s="81">
        <v>50</v>
      </c>
      <c r="M55" s="83">
        <v>53</v>
      </c>
      <c r="N55" s="400">
        <f t="shared" si="0"/>
        <v>60</v>
      </c>
      <c r="O55" s="401">
        <f t="shared" si="1"/>
        <v>47.333333333333336</v>
      </c>
      <c r="P55" s="402">
        <f t="shared" si="2"/>
        <v>53</v>
      </c>
      <c r="Q55" s="403">
        <f t="shared" si="3"/>
        <v>60</v>
      </c>
      <c r="R55" s="401">
        <f t="shared" si="4"/>
        <v>47.333333333333336</v>
      </c>
      <c r="S55" s="402">
        <f t="shared" si="5"/>
        <v>53</v>
      </c>
      <c r="T55" s="66">
        <f t="shared" si="18"/>
        <v>62</v>
      </c>
      <c r="U55" s="84">
        <f t="shared" si="19"/>
        <v>56</v>
      </c>
      <c r="V55" s="68">
        <f t="shared" si="20"/>
        <v>60.666666666666664</v>
      </c>
      <c r="W55" s="69">
        <f t="shared" si="9"/>
        <v>50</v>
      </c>
      <c r="X55" s="85">
        <f t="shared" si="21"/>
        <v>45</v>
      </c>
      <c r="Y55" s="71">
        <f t="shared" si="22"/>
        <v>47.222222222222229</v>
      </c>
      <c r="Z55" s="72">
        <f t="shared" si="23"/>
        <v>54</v>
      </c>
      <c r="AA55" s="86">
        <f t="shared" si="24"/>
        <v>52</v>
      </c>
      <c r="AB55" s="74">
        <f t="shared" si="25"/>
        <v>53</v>
      </c>
      <c r="AC55" s="216">
        <f t="shared" si="15"/>
        <v>53.629629629629626</v>
      </c>
      <c r="AD55" s="218">
        <f t="shared" si="17"/>
        <v>5.3629629629629623</v>
      </c>
      <c r="AE55" s="79"/>
      <c r="AF55" s="51"/>
      <c r="AG55" s="90"/>
      <c r="AH55" s="215">
        <f t="shared" si="16"/>
        <v>5.3629629629629623</v>
      </c>
      <c r="AI55" s="88">
        <v>50</v>
      </c>
    </row>
    <row r="56" spans="1:35" x14ac:dyDescent="0.35">
      <c r="A56" s="237"/>
      <c r="B56" s="79">
        <v>51</v>
      </c>
      <c r="C56" s="91" t="str">
        <f>VLOOKUP(B:B,'START_LIST_JUN-ELI'!C:F,2,FALSE)</f>
        <v>LEONARD Capucine</v>
      </c>
      <c r="D56" s="115" t="str">
        <f>VLOOKUP(B:B,'START_LIST_JUN-ELI'!C:F,4,FALSE)</f>
        <v>ASB</v>
      </c>
      <c r="E56" s="80">
        <v>73</v>
      </c>
      <c r="F56" s="81">
        <v>63</v>
      </c>
      <c r="G56" s="412">
        <v>69</v>
      </c>
      <c r="H56" s="82">
        <v>75</v>
      </c>
      <c r="I56" s="81">
        <v>60</v>
      </c>
      <c r="J56" s="81">
        <v>70</v>
      </c>
      <c r="K56" s="80">
        <v>70</v>
      </c>
      <c r="L56" s="81">
        <v>60</v>
      </c>
      <c r="M56" s="83">
        <v>65</v>
      </c>
      <c r="N56" s="400">
        <f t="shared" si="0"/>
        <v>72.666666666666671</v>
      </c>
      <c r="O56" s="401">
        <f t="shared" si="1"/>
        <v>61</v>
      </c>
      <c r="P56" s="402">
        <f t="shared" si="2"/>
        <v>68</v>
      </c>
      <c r="Q56" s="403">
        <f>(+E56+H56+K56+N56)/4</f>
        <v>72.666666666666671</v>
      </c>
      <c r="R56" s="401">
        <f>(+F56+I56+L56+O56)/4</f>
        <v>61</v>
      </c>
      <c r="S56" s="402">
        <f>(+G56+J56+M56+P56)/4</f>
        <v>68</v>
      </c>
      <c r="T56" s="66">
        <f>MAX(E56,H56,K56,N56,Q56)</f>
        <v>75</v>
      </c>
      <c r="U56" s="84">
        <f>MIN(E56,H56,K56,N56,Q56)</f>
        <v>70</v>
      </c>
      <c r="V56" s="68">
        <f>(SUM(E56,H56,K56,N56,Q56)-T56-U56)/3</f>
        <v>72.777777777777786</v>
      </c>
      <c r="W56" s="69">
        <f t="shared" si="9"/>
        <v>63</v>
      </c>
      <c r="X56" s="85">
        <f>MIN(F56,I56,L56,O56,R56)</f>
        <v>60</v>
      </c>
      <c r="Y56" s="71">
        <f>(SUM(F56,I56,L56,O56,R56)-W56-X56)/3</f>
        <v>60.666666666666664</v>
      </c>
      <c r="Z56" s="72">
        <f>MAX(G56,J56,M56,P56,S56)</f>
        <v>70</v>
      </c>
      <c r="AA56" s="86">
        <f>MIN(G56,J56,M56,P56,S56)</f>
        <v>65</v>
      </c>
      <c r="AB56" s="74">
        <f>(SUM(G56,J56,M56,P56,S56)-Z56-AA56)/3</f>
        <v>68.333333333333329</v>
      </c>
      <c r="AC56" s="216">
        <f t="shared" si="15"/>
        <v>67.259259259259252</v>
      </c>
      <c r="AD56" s="218">
        <f t="shared" si="17"/>
        <v>6.7259259259259254</v>
      </c>
      <c r="AE56" s="79"/>
      <c r="AF56" s="51"/>
      <c r="AG56" s="90"/>
      <c r="AH56" s="215">
        <f t="shared" si="16"/>
        <v>6.7259259259259254</v>
      </c>
      <c r="AI56" s="88">
        <v>51</v>
      </c>
    </row>
    <row r="57" spans="1:35" x14ac:dyDescent="0.35">
      <c r="A57" s="237"/>
      <c r="B57" s="79">
        <v>52</v>
      </c>
      <c r="C57" s="91" t="str">
        <f>VLOOKUP(B:B,'START_LIST_JUN-ELI'!C:F,2,FALSE)</f>
        <v>BAUER Liliane</v>
      </c>
      <c r="D57" s="115" t="str">
        <f>VLOOKUP(B:B,'START_LIST_JUN-ELI'!C:F,4,FALSE)</f>
        <v>ASB</v>
      </c>
      <c r="E57" s="80">
        <v>64</v>
      </c>
      <c r="F57" s="81">
        <v>43</v>
      </c>
      <c r="G57" s="412">
        <v>50</v>
      </c>
      <c r="H57" s="82">
        <v>63</v>
      </c>
      <c r="I57" s="81">
        <v>40</v>
      </c>
      <c r="J57" s="81">
        <v>52</v>
      </c>
      <c r="K57" s="80">
        <v>57</v>
      </c>
      <c r="L57" s="81">
        <v>45</v>
      </c>
      <c r="M57" s="83">
        <v>51</v>
      </c>
      <c r="N57" s="400">
        <f t="shared" si="0"/>
        <v>61.333333333333336</v>
      </c>
      <c r="O57" s="401">
        <f t="shared" si="1"/>
        <v>42.666666666666664</v>
      </c>
      <c r="P57" s="402">
        <f t="shared" si="2"/>
        <v>51</v>
      </c>
      <c r="Q57" s="403">
        <f t="shared" si="3"/>
        <v>61.333333333333336</v>
      </c>
      <c r="R57" s="401">
        <f t="shared" si="4"/>
        <v>42.666666666666664</v>
      </c>
      <c r="S57" s="402">
        <f t="shared" si="5"/>
        <v>51</v>
      </c>
      <c r="T57" s="66">
        <f t="shared" si="18"/>
        <v>64</v>
      </c>
      <c r="U57" s="84">
        <f t="shared" si="19"/>
        <v>57</v>
      </c>
      <c r="V57" s="68">
        <f t="shared" si="20"/>
        <v>61.888888888888893</v>
      </c>
      <c r="W57" s="69">
        <f t="shared" si="9"/>
        <v>45</v>
      </c>
      <c r="X57" s="85">
        <f t="shared" si="21"/>
        <v>40</v>
      </c>
      <c r="Y57" s="71">
        <f t="shared" si="22"/>
        <v>42.777777777777771</v>
      </c>
      <c r="Z57" s="72">
        <f t="shared" si="23"/>
        <v>52</v>
      </c>
      <c r="AA57" s="86">
        <f t="shared" si="24"/>
        <v>50</v>
      </c>
      <c r="AB57" s="74">
        <f t="shared" si="25"/>
        <v>51</v>
      </c>
      <c r="AC57" s="216">
        <f t="shared" si="15"/>
        <v>51.888888888888886</v>
      </c>
      <c r="AD57" s="218">
        <f t="shared" si="17"/>
        <v>5.1888888888888882</v>
      </c>
      <c r="AE57" s="79"/>
      <c r="AF57" s="51"/>
      <c r="AG57" s="90"/>
      <c r="AH57" s="215">
        <f t="shared" si="16"/>
        <v>5.1888888888888882</v>
      </c>
      <c r="AI57" s="88">
        <v>52</v>
      </c>
    </row>
    <row r="58" spans="1:35" x14ac:dyDescent="0.35">
      <c r="A58" s="237"/>
      <c r="B58" s="79">
        <v>53</v>
      </c>
      <c r="C58" s="91" t="str">
        <f>VLOOKUP(B:B,'START_LIST_JUN-ELI'!C:F,2,FALSE)</f>
        <v>DERY Nili</v>
      </c>
      <c r="D58" s="115" t="str">
        <f>VLOOKUP(B:B,'START_LIST_JUN-ELI'!C:F,4,FALSE)</f>
        <v>GN1885</v>
      </c>
      <c r="E58" s="80">
        <v>63</v>
      </c>
      <c r="F58" s="81">
        <v>60</v>
      </c>
      <c r="G58" s="412">
        <v>62</v>
      </c>
      <c r="H58" s="82">
        <v>64</v>
      </c>
      <c r="I58" s="81">
        <v>60</v>
      </c>
      <c r="J58" s="81">
        <v>65</v>
      </c>
      <c r="K58" s="80">
        <v>65</v>
      </c>
      <c r="L58" s="81">
        <v>57</v>
      </c>
      <c r="M58" s="83">
        <v>62</v>
      </c>
      <c r="N58" s="400">
        <f t="shared" si="0"/>
        <v>64</v>
      </c>
      <c r="O58" s="401">
        <f t="shared" si="1"/>
        <v>59</v>
      </c>
      <c r="P58" s="402">
        <f t="shared" si="2"/>
        <v>63</v>
      </c>
      <c r="Q58" s="403">
        <f t="shared" si="3"/>
        <v>64</v>
      </c>
      <c r="R58" s="401">
        <f t="shared" si="4"/>
        <v>59</v>
      </c>
      <c r="S58" s="402">
        <f t="shared" si="5"/>
        <v>63</v>
      </c>
      <c r="T58" s="66">
        <f t="shared" si="18"/>
        <v>65</v>
      </c>
      <c r="U58" s="84">
        <f t="shared" si="19"/>
        <v>63</v>
      </c>
      <c r="V58" s="68">
        <f t="shared" si="20"/>
        <v>64</v>
      </c>
      <c r="W58" s="69">
        <f t="shared" si="9"/>
        <v>60</v>
      </c>
      <c r="X58" s="85">
        <f t="shared" si="21"/>
        <v>57</v>
      </c>
      <c r="Y58" s="71">
        <f t="shared" si="22"/>
        <v>59.333333333333336</v>
      </c>
      <c r="Z58" s="72">
        <f t="shared" si="23"/>
        <v>65</v>
      </c>
      <c r="AA58" s="86">
        <f t="shared" si="24"/>
        <v>62</v>
      </c>
      <c r="AB58" s="74">
        <f t="shared" si="25"/>
        <v>62.666666666666664</v>
      </c>
      <c r="AC58" s="216">
        <f t="shared" si="15"/>
        <v>62</v>
      </c>
      <c r="AD58" s="218">
        <f t="shared" si="17"/>
        <v>6.2</v>
      </c>
      <c r="AE58" s="79"/>
      <c r="AF58" s="51"/>
      <c r="AG58" s="90"/>
      <c r="AH58" s="215">
        <f t="shared" si="16"/>
        <v>6.2</v>
      </c>
      <c r="AI58" s="88">
        <v>53</v>
      </c>
    </row>
    <row r="59" spans="1:35" x14ac:dyDescent="0.35">
      <c r="A59" s="237"/>
      <c r="B59" s="79">
        <v>54</v>
      </c>
      <c r="C59" s="91" t="str">
        <f>VLOOKUP(B:B,'START_LIST_JUN-ELI'!C:F,2,FALSE)</f>
        <v>TOBERER Anna-Lisa</v>
      </c>
      <c r="D59" s="115" t="str">
        <f>VLOOKUP(B:B,'START_LIST_JUN-ELI'!C:F,4,FALSE)</f>
        <v>LNZ</v>
      </c>
      <c r="E59" s="80">
        <v>74</v>
      </c>
      <c r="F59" s="81">
        <v>65</v>
      </c>
      <c r="G59" s="412">
        <v>70</v>
      </c>
      <c r="H59" s="82">
        <v>74</v>
      </c>
      <c r="I59" s="81">
        <v>65</v>
      </c>
      <c r="J59" s="81">
        <v>73</v>
      </c>
      <c r="K59" s="80">
        <v>77</v>
      </c>
      <c r="L59" s="81">
        <v>65</v>
      </c>
      <c r="M59" s="83">
        <v>73</v>
      </c>
      <c r="N59" s="400">
        <f t="shared" si="0"/>
        <v>75</v>
      </c>
      <c r="O59" s="401">
        <f t="shared" si="1"/>
        <v>65</v>
      </c>
      <c r="P59" s="402">
        <f t="shared" si="2"/>
        <v>72</v>
      </c>
      <c r="Q59" s="403">
        <f t="shared" si="3"/>
        <v>75</v>
      </c>
      <c r="R59" s="401">
        <f t="shared" si="4"/>
        <v>65</v>
      </c>
      <c r="S59" s="402">
        <f t="shared" si="5"/>
        <v>72</v>
      </c>
      <c r="T59" s="66">
        <f t="shared" si="18"/>
        <v>77</v>
      </c>
      <c r="U59" s="84">
        <f t="shared" si="19"/>
        <v>74</v>
      </c>
      <c r="V59" s="68">
        <f t="shared" si="20"/>
        <v>74.666666666666671</v>
      </c>
      <c r="W59" s="69">
        <f t="shared" si="9"/>
        <v>65</v>
      </c>
      <c r="X59" s="85">
        <f t="shared" si="21"/>
        <v>65</v>
      </c>
      <c r="Y59" s="71">
        <f t="shared" si="22"/>
        <v>65</v>
      </c>
      <c r="Z59" s="72">
        <f t="shared" si="23"/>
        <v>73</v>
      </c>
      <c r="AA59" s="86">
        <f t="shared" si="24"/>
        <v>70</v>
      </c>
      <c r="AB59" s="74">
        <f t="shared" si="25"/>
        <v>72.333333333333329</v>
      </c>
      <c r="AC59" s="216">
        <f t="shared" si="15"/>
        <v>70.666666666666671</v>
      </c>
      <c r="AD59" s="218">
        <f t="shared" si="17"/>
        <v>7.0666666666666673</v>
      </c>
      <c r="AE59" s="79"/>
      <c r="AF59" s="51"/>
      <c r="AG59" s="90"/>
      <c r="AH59" s="215">
        <f t="shared" si="16"/>
        <v>7.0666666666666673</v>
      </c>
      <c r="AI59" s="88">
        <v>54</v>
      </c>
    </row>
    <row r="60" spans="1:35" x14ac:dyDescent="0.35">
      <c r="A60" s="237"/>
      <c r="B60" s="79">
        <v>55</v>
      </c>
      <c r="C60" s="91" t="str">
        <f>VLOOKUP(B:B,'START_LIST_JUN-ELI'!C:F,2,FALSE)</f>
        <v>PORTIER-MARET Noemi</v>
      </c>
      <c r="D60" s="115" t="str">
        <f>VLOOKUP(B:B,'START_LIST_JUN-ELI'!C:F,4,FALSE)</f>
        <v>MN</v>
      </c>
      <c r="E60" s="80">
        <v>58</v>
      </c>
      <c r="F60" s="81">
        <v>46</v>
      </c>
      <c r="G60" s="412">
        <v>54</v>
      </c>
      <c r="H60" s="82">
        <v>65</v>
      </c>
      <c r="I60" s="81">
        <v>51</v>
      </c>
      <c r="J60" s="81">
        <v>62</v>
      </c>
      <c r="K60" s="80">
        <v>62</v>
      </c>
      <c r="L60" s="81">
        <v>51</v>
      </c>
      <c r="M60" s="83">
        <v>59</v>
      </c>
      <c r="N60" s="400">
        <f t="shared" si="0"/>
        <v>61.666666666666664</v>
      </c>
      <c r="O60" s="401">
        <f t="shared" si="1"/>
        <v>49.333333333333336</v>
      </c>
      <c r="P60" s="402">
        <f t="shared" si="2"/>
        <v>58.333333333333336</v>
      </c>
      <c r="Q60" s="403">
        <f t="shared" si="3"/>
        <v>61.666666666666664</v>
      </c>
      <c r="R60" s="401">
        <f t="shared" si="4"/>
        <v>49.333333333333336</v>
      </c>
      <c r="S60" s="402">
        <f t="shared" si="5"/>
        <v>58.333333333333336</v>
      </c>
      <c r="T60" s="66">
        <f t="shared" si="18"/>
        <v>65</v>
      </c>
      <c r="U60" s="84">
        <f t="shared" si="19"/>
        <v>58</v>
      </c>
      <c r="V60" s="68">
        <f t="shared" si="20"/>
        <v>61.777777777777771</v>
      </c>
      <c r="W60" s="69">
        <f t="shared" si="9"/>
        <v>51</v>
      </c>
      <c r="X60" s="85">
        <f t="shared" si="21"/>
        <v>46</v>
      </c>
      <c r="Y60" s="71">
        <f t="shared" si="22"/>
        <v>49.888888888888893</v>
      </c>
      <c r="Z60" s="72">
        <f t="shared" si="23"/>
        <v>62</v>
      </c>
      <c r="AA60" s="86">
        <f t="shared" si="24"/>
        <v>54</v>
      </c>
      <c r="AB60" s="74">
        <f t="shared" si="25"/>
        <v>58.555555555555564</v>
      </c>
      <c r="AC60" s="216">
        <f t="shared" si="15"/>
        <v>56.74074074074074</v>
      </c>
      <c r="AD60" s="218">
        <f t="shared" si="17"/>
        <v>5.674074074074074</v>
      </c>
      <c r="AE60" s="79"/>
      <c r="AF60" s="51"/>
      <c r="AG60" s="90"/>
      <c r="AH60" s="215">
        <f t="shared" si="16"/>
        <v>5.674074074074074</v>
      </c>
      <c r="AI60" s="88">
        <v>55</v>
      </c>
    </row>
    <row r="61" spans="1:35" x14ac:dyDescent="0.35">
      <c r="A61" s="237"/>
      <c r="B61" s="79">
        <v>56</v>
      </c>
      <c r="C61" s="91" t="str">
        <f>VLOOKUP(B:B,'START_LIST_JUN-ELI'!C:F,2,FALSE)</f>
        <v>CUENI Anna</v>
      </c>
      <c r="D61" s="115" t="str">
        <f>VLOOKUP(B:B,'START_LIST_JUN-ELI'!C:F,4,FALSE)</f>
        <v>MORG</v>
      </c>
      <c r="E61" s="80">
        <v>77</v>
      </c>
      <c r="F61" s="81">
        <v>65</v>
      </c>
      <c r="G61" s="412">
        <v>74</v>
      </c>
      <c r="H61" s="82">
        <v>77</v>
      </c>
      <c r="I61" s="81">
        <v>65</v>
      </c>
      <c r="J61" s="81">
        <v>74</v>
      </c>
      <c r="K61" s="80">
        <v>76</v>
      </c>
      <c r="L61" s="81">
        <v>64</v>
      </c>
      <c r="M61" s="83">
        <v>70</v>
      </c>
      <c r="N61" s="400">
        <f t="shared" si="0"/>
        <v>76.666666666666671</v>
      </c>
      <c r="O61" s="401">
        <f t="shared" si="1"/>
        <v>64.666666666666671</v>
      </c>
      <c r="P61" s="402">
        <f t="shared" si="2"/>
        <v>72.666666666666671</v>
      </c>
      <c r="Q61" s="403">
        <f t="shared" si="3"/>
        <v>76.666666666666671</v>
      </c>
      <c r="R61" s="401">
        <f t="shared" si="4"/>
        <v>64.666666666666671</v>
      </c>
      <c r="S61" s="402">
        <f t="shared" si="5"/>
        <v>72.666666666666671</v>
      </c>
      <c r="T61" s="66">
        <f t="shared" si="18"/>
        <v>77</v>
      </c>
      <c r="U61" s="84">
        <f t="shared" si="19"/>
        <v>76</v>
      </c>
      <c r="V61" s="68">
        <f t="shared" si="20"/>
        <v>76.777777777777786</v>
      </c>
      <c r="W61" s="69">
        <f t="shared" si="9"/>
        <v>65</v>
      </c>
      <c r="X61" s="85">
        <f t="shared" si="21"/>
        <v>64</v>
      </c>
      <c r="Y61" s="71">
        <f t="shared" si="22"/>
        <v>64.777777777777786</v>
      </c>
      <c r="Z61" s="72">
        <f t="shared" si="23"/>
        <v>74</v>
      </c>
      <c r="AA61" s="86">
        <f t="shared" si="24"/>
        <v>70</v>
      </c>
      <c r="AB61" s="74">
        <f t="shared" si="25"/>
        <v>73.111111111111128</v>
      </c>
      <c r="AC61" s="216">
        <f t="shared" si="15"/>
        <v>71.555555555555557</v>
      </c>
      <c r="AD61" s="218">
        <f t="shared" si="17"/>
        <v>7.1555555555555559</v>
      </c>
      <c r="AE61" s="79"/>
      <c r="AF61" s="51"/>
      <c r="AG61" s="90"/>
      <c r="AH61" s="215">
        <f t="shared" si="16"/>
        <v>7.1555555555555559</v>
      </c>
      <c r="AI61" s="88">
        <v>56</v>
      </c>
    </row>
    <row r="62" spans="1:35" x14ac:dyDescent="0.35">
      <c r="A62" s="237"/>
      <c r="B62" s="79">
        <v>57</v>
      </c>
      <c r="C62" s="91" t="str">
        <f>VLOOKUP(B:B,'START_LIST_JUN-ELI'!C:F,2,FALSE)</f>
        <v>CAREAU Annabelle</v>
      </c>
      <c r="D62" s="115" t="str">
        <f>VLOOKUP(B:B,'START_LIST_JUN-ELI'!C:F,4,FALSE)</f>
        <v>SVB</v>
      </c>
      <c r="E62" s="80">
        <v>74</v>
      </c>
      <c r="F62" s="81">
        <v>64</v>
      </c>
      <c r="G62" s="412">
        <v>72</v>
      </c>
      <c r="H62" s="82">
        <v>77</v>
      </c>
      <c r="I62" s="81">
        <v>64</v>
      </c>
      <c r="J62" s="81">
        <v>73</v>
      </c>
      <c r="K62" s="80">
        <v>73</v>
      </c>
      <c r="L62" s="81">
        <v>64</v>
      </c>
      <c r="M62" s="83">
        <v>67</v>
      </c>
      <c r="N62" s="400">
        <f t="shared" si="0"/>
        <v>74.666666666666671</v>
      </c>
      <c r="O62" s="401">
        <f t="shared" si="1"/>
        <v>64</v>
      </c>
      <c r="P62" s="402">
        <f t="shared" si="2"/>
        <v>70.666666666666671</v>
      </c>
      <c r="Q62" s="403">
        <f t="shared" si="3"/>
        <v>74.666666666666671</v>
      </c>
      <c r="R62" s="401">
        <f t="shared" si="4"/>
        <v>64</v>
      </c>
      <c r="S62" s="402">
        <f t="shared" si="5"/>
        <v>70.666666666666671</v>
      </c>
      <c r="T62" s="66">
        <f t="shared" si="18"/>
        <v>77</v>
      </c>
      <c r="U62" s="84">
        <f t="shared" si="19"/>
        <v>73</v>
      </c>
      <c r="V62" s="68">
        <f t="shared" si="20"/>
        <v>74.444444444444457</v>
      </c>
      <c r="W62" s="69">
        <f t="shared" si="9"/>
        <v>64</v>
      </c>
      <c r="X62" s="85">
        <f t="shared" si="21"/>
        <v>64</v>
      </c>
      <c r="Y62" s="71">
        <f t="shared" si="22"/>
        <v>64</v>
      </c>
      <c r="Z62" s="72">
        <f t="shared" si="23"/>
        <v>73</v>
      </c>
      <c r="AA62" s="86">
        <f t="shared" si="24"/>
        <v>67</v>
      </c>
      <c r="AB62" s="74">
        <f t="shared" si="25"/>
        <v>71.111111111111128</v>
      </c>
      <c r="AC62" s="216">
        <f t="shared" si="15"/>
        <v>69.851851851851862</v>
      </c>
      <c r="AD62" s="218">
        <f t="shared" si="17"/>
        <v>6.9851851851851858</v>
      </c>
      <c r="AE62" s="79"/>
      <c r="AF62" s="51"/>
      <c r="AG62" s="90"/>
      <c r="AH62" s="215">
        <f t="shared" si="16"/>
        <v>6.9851851851851858</v>
      </c>
      <c r="AI62" s="88">
        <v>57</v>
      </c>
    </row>
    <row r="63" spans="1:35" x14ac:dyDescent="0.35">
      <c r="A63" s="237"/>
      <c r="B63" s="79">
        <v>58</v>
      </c>
      <c r="C63" s="91" t="str">
        <f>VLOOKUP(B:B,'START_LIST_JUN-ELI'!C:F,2,FALSE)</f>
        <v>WEBER Mélya</v>
      </c>
      <c r="D63" s="115" t="str">
        <f>VLOOKUP(B:B,'START_LIST_JUN-ELI'!C:F,4,FALSE)</f>
        <v>CNM</v>
      </c>
      <c r="E63" s="80">
        <v>60</v>
      </c>
      <c r="F63" s="81">
        <v>50</v>
      </c>
      <c r="G63" s="412">
        <v>52</v>
      </c>
      <c r="H63" s="82">
        <v>65</v>
      </c>
      <c r="I63" s="81">
        <v>52</v>
      </c>
      <c r="J63" s="81">
        <v>61</v>
      </c>
      <c r="K63" s="80">
        <v>60</v>
      </c>
      <c r="L63" s="81">
        <v>51</v>
      </c>
      <c r="M63" s="83">
        <v>53</v>
      </c>
      <c r="N63" s="400">
        <f t="shared" si="0"/>
        <v>61.666666666666664</v>
      </c>
      <c r="O63" s="401">
        <f t="shared" si="1"/>
        <v>51</v>
      </c>
      <c r="P63" s="402">
        <f t="shared" si="2"/>
        <v>55.333333333333336</v>
      </c>
      <c r="Q63" s="403">
        <f t="shared" si="3"/>
        <v>61.666666666666664</v>
      </c>
      <c r="R63" s="401">
        <f t="shared" si="4"/>
        <v>51</v>
      </c>
      <c r="S63" s="402">
        <f t="shared" si="5"/>
        <v>55.333333333333336</v>
      </c>
      <c r="T63" s="66">
        <f t="shared" si="18"/>
        <v>65</v>
      </c>
      <c r="U63" s="84">
        <f t="shared" si="19"/>
        <v>60</v>
      </c>
      <c r="V63" s="68">
        <f t="shared" si="20"/>
        <v>61.111111111111107</v>
      </c>
      <c r="W63" s="69">
        <f t="shared" si="9"/>
        <v>52</v>
      </c>
      <c r="X63" s="85">
        <f t="shared" si="21"/>
        <v>50</v>
      </c>
      <c r="Y63" s="71">
        <f t="shared" si="22"/>
        <v>51</v>
      </c>
      <c r="Z63" s="72">
        <f t="shared" si="23"/>
        <v>61</v>
      </c>
      <c r="AA63" s="86">
        <f t="shared" si="24"/>
        <v>52</v>
      </c>
      <c r="AB63" s="74">
        <f t="shared" si="25"/>
        <v>54.555555555555564</v>
      </c>
      <c r="AC63" s="216">
        <f t="shared" si="15"/>
        <v>55.555555555555564</v>
      </c>
      <c r="AD63" s="218">
        <f t="shared" si="17"/>
        <v>5.5555555555555562</v>
      </c>
      <c r="AE63" s="79"/>
      <c r="AF63" s="51"/>
      <c r="AG63" s="90"/>
      <c r="AH63" s="215">
        <f t="shared" si="16"/>
        <v>5.5555555555555562</v>
      </c>
      <c r="AI63" s="88">
        <v>58</v>
      </c>
    </row>
    <row r="64" spans="1:35" x14ac:dyDescent="0.35">
      <c r="A64" s="237"/>
      <c r="B64" s="79">
        <v>59</v>
      </c>
      <c r="C64" s="91" t="str">
        <f>VLOOKUP(B:B,'START_LIST_JUN-ELI'!C:F,2,FALSE)</f>
        <v>LLERENA HIDALGO Oceane</v>
      </c>
      <c r="D64" s="115" t="str">
        <f>VLOOKUP(B:B,'START_LIST_JUN-ELI'!C:F,4,FALSE)</f>
        <v>MORG</v>
      </c>
      <c r="E64" s="80">
        <v>73</v>
      </c>
      <c r="F64" s="81">
        <v>63</v>
      </c>
      <c r="G64" s="412">
        <v>70</v>
      </c>
      <c r="H64" s="82">
        <v>73</v>
      </c>
      <c r="I64" s="81">
        <v>65</v>
      </c>
      <c r="J64" s="81">
        <v>70</v>
      </c>
      <c r="K64" s="80">
        <v>68</v>
      </c>
      <c r="L64" s="81">
        <v>63</v>
      </c>
      <c r="M64" s="83">
        <v>65</v>
      </c>
      <c r="N64" s="400">
        <f t="shared" si="0"/>
        <v>71.333333333333329</v>
      </c>
      <c r="O64" s="401">
        <f t="shared" si="1"/>
        <v>63.666666666666664</v>
      </c>
      <c r="P64" s="402">
        <f t="shared" si="2"/>
        <v>68.333333333333329</v>
      </c>
      <c r="Q64" s="403">
        <f t="shared" si="3"/>
        <v>71.333333333333329</v>
      </c>
      <c r="R64" s="401">
        <f t="shared" si="4"/>
        <v>63.666666666666664</v>
      </c>
      <c r="S64" s="402">
        <f t="shared" si="5"/>
        <v>68.333333333333329</v>
      </c>
      <c r="T64" s="66">
        <f t="shared" si="18"/>
        <v>73</v>
      </c>
      <c r="U64" s="84">
        <f t="shared" si="19"/>
        <v>68</v>
      </c>
      <c r="V64" s="68">
        <f t="shared" si="20"/>
        <v>71.888888888888872</v>
      </c>
      <c r="W64" s="69">
        <f t="shared" si="9"/>
        <v>65</v>
      </c>
      <c r="X64" s="85">
        <f t="shared" si="21"/>
        <v>63</v>
      </c>
      <c r="Y64" s="71">
        <f t="shared" si="22"/>
        <v>63.444444444444436</v>
      </c>
      <c r="Z64" s="72">
        <f t="shared" si="23"/>
        <v>70</v>
      </c>
      <c r="AA64" s="86">
        <f t="shared" si="24"/>
        <v>65</v>
      </c>
      <c r="AB64" s="74">
        <f t="shared" si="25"/>
        <v>68.888888888888872</v>
      </c>
      <c r="AC64" s="216">
        <f t="shared" si="15"/>
        <v>68.074074074074062</v>
      </c>
      <c r="AD64" s="218">
        <f t="shared" si="17"/>
        <v>6.807407407407406</v>
      </c>
      <c r="AE64" s="79"/>
      <c r="AF64" s="51"/>
      <c r="AG64" s="90"/>
      <c r="AH64" s="215">
        <f t="shared" si="16"/>
        <v>6.807407407407406</v>
      </c>
      <c r="AI64" s="88">
        <v>59</v>
      </c>
    </row>
    <row r="65" spans="1:35" x14ac:dyDescent="0.35">
      <c r="A65" s="237"/>
      <c r="B65" s="79">
        <v>60</v>
      </c>
      <c r="C65" s="91" t="str">
        <f>VLOOKUP(B:B,'START_LIST_JUN-ELI'!C:F,2,FALSE)</f>
        <v>ISLER Meret</v>
      </c>
      <c r="D65" s="115" t="str">
        <f>VLOOKUP(B:B,'START_LIST_JUN-ELI'!C:F,4,FALSE)</f>
        <v>SVB</v>
      </c>
      <c r="E65" s="80">
        <v>76</v>
      </c>
      <c r="F65" s="81">
        <v>68</v>
      </c>
      <c r="G65" s="412">
        <v>69</v>
      </c>
      <c r="H65" s="82">
        <v>78</v>
      </c>
      <c r="I65" s="81">
        <v>73</v>
      </c>
      <c r="J65" s="81">
        <v>68</v>
      </c>
      <c r="K65" s="80">
        <v>75</v>
      </c>
      <c r="L65" s="81">
        <v>70</v>
      </c>
      <c r="M65" s="83">
        <v>68</v>
      </c>
      <c r="N65" s="400">
        <f t="shared" si="0"/>
        <v>76.333333333333329</v>
      </c>
      <c r="O65" s="401">
        <f t="shared" si="1"/>
        <v>70.333333333333329</v>
      </c>
      <c r="P65" s="402">
        <f t="shared" si="2"/>
        <v>68.333333333333329</v>
      </c>
      <c r="Q65" s="403">
        <f t="shared" si="3"/>
        <v>76.333333333333329</v>
      </c>
      <c r="R65" s="401">
        <f t="shared" si="4"/>
        <v>70.333333333333329</v>
      </c>
      <c r="S65" s="402">
        <f t="shared" si="5"/>
        <v>68.333333333333329</v>
      </c>
      <c r="T65" s="66">
        <f t="shared" si="18"/>
        <v>78</v>
      </c>
      <c r="U65" s="84">
        <f t="shared" si="19"/>
        <v>75</v>
      </c>
      <c r="V65" s="68">
        <f t="shared" si="20"/>
        <v>76.222222222222214</v>
      </c>
      <c r="W65" s="69">
        <f t="shared" si="9"/>
        <v>73</v>
      </c>
      <c r="X65" s="85">
        <f t="shared" si="21"/>
        <v>68</v>
      </c>
      <c r="Y65" s="71">
        <f t="shared" si="22"/>
        <v>70.222222222222214</v>
      </c>
      <c r="Z65" s="72">
        <f t="shared" si="23"/>
        <v>69</v>
      </c>
      <c r="AA65" s="86">
        <f t="shared" si="24"/>
        <v>68</v>
      </c>
      <c r="AB65" s="74">
        <f t="shared" si="25"/>
        <v>68.222222222222214</v>
      </c>
      <c r="AC65" s="216">
        <f t="shared" si="15"/>
        <v>71.555555555555543</v>
      </c>
      <c r="AD65" s="218">
        <f t="shared" si="17"/>
        <v>7.1555555555555541</v>
      </c>
      <c r="AE65" s="79"/>
      <c r="AF65" s="51"/>
      <c r="AG65" s="90"/>
      <c r="AH65" s="215">
        <f t="shared" si="16"/>
        <v>7.1555555555555541</v>
      </c>
      <c r="AI65" s="88">
        <v>60</v>
      </c>
    </row>
    <row r="66" spans="1:35" x14ac:dyDescent="0.35">
      <c r="A66" s="237"/>
      <c r="B66" s="79">
        <v>61</v>
      </c>
      <c r="C66" s="91" t="str">
        <f>VLOOKUP(B:B,'START_LIST_JUN-ELI'!C:F,2,FALSE)</f>
        <v>URSPRUNG Svea</v>
      </c>
      <c r="D66" s="115" t="str">
        <f>VLOOKUP(B:B,'START_LIST_JUN-ELI'!C:F,4,FALSE)</f>
        <v>MORG</v>
      </c>
      <c r="E66" s="80">
        <v>77</v>
      </c>
      <c r="F66" s="81">
        <v>67</v>
      </c>
      <c r="G66" s="412">
        <v>72</v>
      </c>
      <c r="H66" s="82">
        <v>73</v>
      </c>
      <c r="I66" s="81">
        <v>72</v>
      </c>
      <c r="J66" s="81">
        <v>73</v>
      </c>
      <c r="K66" s="80">
        <v>73</v>
      </c>
      <c r="L66" s="81">
        <v>67</v>
      </c>
      <c r="M66" s="83">
        <v>70</v>
      </c>
      <c r="N66" s="400">
        <f t="shared" si="0"/>
        <v>74.333333333333329</v>
      </c>
      <c r="O66" s="401">
        <f t="shared" si="1"/>
        <v>68.666666666666671</v>
      </c>
      <c r="P66" s="402">
        <f t="shared" si="2"/>
        <v>71.666666666666671</v>
      </c>
      <c r="Q66" s="403">
        <f t="shared" si="3"/>
        <v>74.333333333333329</v>
      </c>
      <c r="R66" s="401">
        <f t="shared" si="4"/>
        <v>68.666666666666671</v>
      </c>
      <c r="S66" s="402">
        <f t="shared" si="5"/>
        <v>71.666666666666671</v>
      </c>
      <c r="T66" s="66">
        <f t="shared" si="18"/>
        <v>77</v>
      </c>
      <c r="U66" s="84">
        <f t="shared" si="19"/>
        <v>73</v>
      </c>
      <c r="V66" s="68">
        <f t="shared" si="20"/>
        <v>73.888888888888872</v>
      </c>
      <c r="W66" s="69">
        <f t="shared" si="9"/>
        <v>72</v>
      </c>
      <c r="X66" s="85">
        <f t="shared" si="21"/>
        <v>67</v>
      </c>
      <c r="Y66" s="71">
        <f t="shared" si="22"/>
        <v>68.111111111111128</v>
      </c>
      <c r="Z66" s="72">
        <f t="shared" si="23"/>
        <v>73</v>
      </c>
      <c r="AA66" s="86">
        <f t="shared" si="24"/>
        <v>70</v>
      </c>
      <c r="AB66" s="74">
        <f t="shared" si="25"/>
        <v>71.777777777777786</v>
      </c>
      <c r="AC66" s="216">
        <f t="shared" si="15"/>
        <v>71.259259259259252</v>
      </c>
      <c r="AD66" s="218">
        <f t="shared" si="17"/>
        <v>7.1259259259259249</v>
      </c>
      <c r="AE66" s="79"/>
      <c r="AF66" s="51"/>
      <c r="AG66" s="90"/>
      <c r="AH66" s="215">
        <f t="shared" si="16"/>
        <v>7.1259259259259249</v>
      </c>
      <c r="AI66" s="88">
        <v>61</v>
      </c>
    </row>
    <row r="67" spans="1:35" x14ac:dyDescent="0.35">
      <c r="A67" s="237"/>
      <c r="B67" s="79">
        <v>62</v>
      </c>
      <c r="C67" s="91" t="str">
        <f>VLOOKUP(B:B,'START_LIST_JUN-ELI'!C:F,2,FALSE)</f>
        <v>RADAELLI Giulia</v>
      </c>
      <c r="D67" s="115" t="str">
        <f>VLOOKUP(B:B,'START_LIST_JUN-ELI'!C:F,4,FALSE)</f>
        <v>LUG</v>
      </c>
      <c r="E67" s="80">
        <v>75</v>
      </c>
      <c r="F67" s="81">
        <v>64</v>
      </c>
      <c r="G67" s="412">
        <v>66</v>
      </c>
      <c r="H67" s="82">
        <v>76</v>
      </c>
      <c r="I67" s="81">
        <v>65</v>
      </c>
      <c r="J67" s="81">
        <v>70</v>
      </c>
      <c r="K67" s="80">
        <v>72</v>
      </c>
      <c r="L67" s="81">
        <v>63</v>
      </c>
      <c r="M67" s="83">
        <v>65</v>
      </c>
      <c r="N67" s="400">
        <f t="shared" si="0"/>
        <v>74.333333333333329</v>
      </c>
      <c r="O67" s="401">
        <f t="shared" si="1"/>
        <v>64</v>
      </c>
      <c r="P67" s="402">
        <f t="shared" si="2"/>
        <v>67</v>
      </c>
      <c r="Q67" s="403">
        <f t="shared" si="3"/>
        <v>74.333333333333329</v>
      </c>
      <c r="R67" s="401">
        <f t="shared" si="4"/>
        <v>64</v>
      </c>
      <c r="S67" s="402">
        <f t="shared" si="5"/>
        <v>67</v>
      </c>
      <c r="T67" s="66">
        <f t="shared" si="18"/>
        <v>76</v>
      </c>
      <c r="U67" s="84">
        <f t="shared" si="19"/>
        <v>72</v>
      </c>
      <c r="V67" s="68">
        <f t="shared" si="20"/>
        <v>74.555555555555543</v>
      </c>
      <c r="W67" s="69">
        <f t="shared" si="9"/>
        <v>65</v>
      </c>
      <c r="X67" s="85">
        <f t="shared" si="21"/>
        <v>63</v>
      </c>
      <c r="Y67" s="71">
        <f t="shared" si="22"/>
        <v>64</v>
      </c>
      <c r="Z67" s="72">
        <f t="shared" si="23"/>
        <v>70</v>
      </c>
      <c r="AA67" s="86">
        <f t="shared" si="24"/>
        <v>65</v>
      </c>
      <c r="AB67" s="74">
        <f t="shared" si="25"/>
        <v>66.666666666666671</v>
      </c>
      <c r="AC67" s="216">
        <f t="shared" si="15"/>
        <v>68.407407407407405</v>
      </c>
      <c r="AD67" s="218">
        <f t="shared" si="17"/>
        <v>6.8407407407407401</v>
      </c>
      <c r="AE67" s="79"/>
      <c r="AF67" s="51"/>
      <c r="AG67" s="90"/>
      <c r="AH67" s="215">
        <f t="shared" si="16"/>
        <v>6.8407407407407401</v>
      </c>
      <c r="AI67" s="88">
        <v>62</v>
      </c>
    </row>
    <row r="68" spans="1:35" x14ac:dyDescent="0.35">
      <c r="A68" s="237"/>
      <c r="B68" s="79">
        <v>63</v>
      </c>
      <c r="C68" s="91" t="str">
        <f>VLOOKUP(B:B,'START_LIST_JUN-ELI'!C:F,2,FALSE)</f>
        <v>COSENTINO Francesco</v>
      </c>
      <c r="D68" s="115" t="str">
        <f>VLOOKUP(B:B,'START_LIST_JUN-ELI'!C:F,4,FALSE)</f>
        <v>SVB</v>
      </c>
      <c r="E68" s="80">
        <v>81</v>
      </c>
      <c r="F68" s="81">
        <v>65</v>
      </c>
      <c r="G68" s="412">
        <v>72</v>
      </c>
      <c r="H68" s="82">
        <v>80</v>
      </c>
      <c r="I68" s="81">
        <v>75</v>
      </c>
      <c r="J68" s="81">
        <v>77</v>
      </c>
      <c r="K68" s="80">
        <v>78</v>
      </c>
      <c r="L68" s="81">
        <v>64</v>
      </c>
      <c r="M68" s="83">
        <v>69</v>
      </c>
      <c r="N68" s="400">
        <f t="shared" si="0"/>
        <v>79.666666666666671</v>
      </c>
      <c r="O68" s="401">
        <f t="shared" si="1"/>
        <v>68</v>
      </c>
      <c r="P68" s="402">
        <f t="shared" si="2"/>
        <v>72.666666666666671</v>
      </c>
      <c r="Q68" s="403">
        <f t="shared" si="3"/>
        <v>79.666666666666671</v>
      </c>
      <c r="R68" s="401">
        <f t="shared" si="4"/>
        <v>68</v>
      </c>
      <c r="S68" s="402">
        <f t="shared" si="5"/>
        <v>72.666666666666671</v>
      </c>
      <c r="T68" s="66">
        <f t="shared" si="18"/>
        <v>81</v>
      </c>
      <c r="U68" s="84">
        <f t="shared" si="19"/>
        <v>78</v>
      </c>
      <c r="V68" s="68">
        <f t="shared" si="20"/>
        <v>79.777777777777786</v>
      </c>
      <c r="W68" s="69">
        <f t="shared" si="9"/>
        <v>75</v>
      </c>
      <c r="X68" s="85">
        <f t="shared" si="21"/>
        <v>64</v>
      </c>
      <c r="Y68" s="71">
        <f t="shared" si="22"/>
        <v>67</v>
      </c>
      <c r="Z68" s="72">
        <f t="shared" si="23"/>
        <v>77</v>
      </c>
      <c r="AA68" s="86">
        <f t="shared" si="24"/>
        <v>69</v>
      </c>
      <c r="AB68" s="74">
        <f t="shared" si="25"/>
        <v>72.444444444444457</v>
      </c>
      <c r="AC68" s="216">
        <f t="shared" si="15"/>
        <v>73.074074074074076</v>
      </c>
      <c r="AD68" s="218">
        <f t="shared" si="17"/>
        <v>7.3074074074074078</v>
      </c>
      <c r="AE68" s="79"/>
      <c r="AF68" s="51"/>
      <c r="AG68" s="90"/>
      <c r="AH68" s="215">
        <f t="shared" si="16"/>
        <v>7.3074074074074078</v>
      </c>
      <c r="AI68" s="88">
        <v>63</v>
      </c>
    </row>
    <row r="69" spans="1:35" hidden="1" x14ac:dyDescent="0.35">
      <c r="A69" s="237"/>
      <c r="B69" s="79">
        <v>64</v>
      </c>
      <c r="C69" s="91" t="e">
        <f>VLOOKUP(B:B,'START_LIST_JUN-ELI'!C:F,2,FALSE)</f>
        <v>#N/A</v>
      </c>
      <c r="D69" s="115" t="e">
        <f>VLOOKUP(B:B,'START_LIST_JUN-ELI'!C:F,4,FALSE)</f>
        <v>#N/A</v>
      </c>
      <c r="E69" s="80"/>
      <c r="F69" s="81"/>
      <c r="G69" s="412"/>
      <c r="H69" s="82"/>
      <c r="I69" s="81"/>
      <c r="J69" s="81"/>
      <c r="K69" s="80"/>
      <c r="L69" s="81"/>
      <c r="M69" s="83"/>
      <c r="N69" s="400">
        <f t="shared" si="0"/>
        <v>0</v>
      </c>
      <c r="O69" s="401">
        <f t="shared" si="1"/>
        <v>0</v>
      </c>
      <c r="P69" s="402">
        <f t="shared" si="2"/>
        <v>0</v>
      </c>
      <c r="Q69" s="403">
        <f t="shared" si="3"/>
        <v>0</v>
      </c>
      <c r="R69" s="401">
        <f t="shared" si="4"/>
        <v>0</v>
      </c>
      <c r="S69" s="402">
        <f t="shared" si="5"/>
        <v>0</v>
      </c>
      <c r="T69" s="66">
        <f t="shared" si="18"/>
        <v>0</v>
      </c>
      <c r="U69" s="84">
        <f t="shared" si="19"/>
        <v>0</v>
      </c>
      <c r="V69" s="68">
        <f t="shared" si="20"/>
        <v>0</v>
      </c>
      <c r="W69" s="69">
        <f t="shared" si="9"/>
        <v>0</v>
      </c>
      <c r="X69" s="85">
        <f t="shared" si="21"/>
        <v>0</v>
      </c>
      <c r="Y69" s="71">
        <f t="shared" si="22"/>
        <v>0</v>
      </c>
      <c r="Z69" s="72">
        <f t="shared" si="23"/>
        <v>0</v>
      </c>
      <c r="AA69" s="86">
        <f t="shared" si="24"/>
        <v>0</v>
      </c>
      <c r="AB69" s="74">
        <f t="shared" si="25"/>
        <v>0</v>
      </c>
      <c r="AC69" s="216">
        <f t="shared" si="15"/>
        <v>0</v>
      </c>
      <c r="AD69" s="218">
        <f t="shared" si="17"/>
        <v>0</v>
      </c>
      <c r="AE69" s="79"/>
      <c r="AF69" s="51"/>
      <c r="AG69" s="90"/>
      <c r="AH69" s="215">
        <f t="shared" si="16"/>
        <v>0</v>
      </c>
      <c r="AI69" s="88">
        <v>64</v>
      </c>
    </row>
    <row r="70" spans="1:35" hidden="1" x14ac:dyDescent="0.35">
      <c r="A70" s="237"/>
      <c r="B70" s="79">
        <v>65</v>
      </c>
      <c r="C70" s="91" t="e">
        <f>VLOOKUP(B:B,'START_LIST_JUN-ELI'!C:F,2,FALSE)</f>
        <v>#N/A</v>
      </c>
      <c r="D70" s="115" t="e">
        <f>VLOOKUP(B:B,'START_LIST_JUN-ELI'!C:F,4,FALSE)</f>
        <v>#N/A</v>
      </c>
      <c r="E70" s="80"/>
      <c r="F70" s="81"/>
      <c r="G70" s="412"/>
      <c r="H70" s="82"/>
      <c r="I70" s="81"/>
      <c r="J70" s="81"/>
      <c r="K70" s="80"/>
      <c r="L70" s="81"/>
      <c r="M70" s="83"/>
      <c r="N70" s="400">
        <f t="shared" si="0"/>
        <v>0</v>
      </c>
      <c r="O70" s="401">
        <f t="shared" si="1"/>
        <v>0</v>
      </c>
      <c r="P70" s="402">
        <f t="shared" si="2"/>
        <v>0</v>
      </c>
      <c r="Q70" s="403">
        <f t="shared" si="3"/>
        <v>0</v>
      </c>
      <c r="R70" s="401">
        <f t="shared" si="4"/>
        <v>0</v>
      </c>
      <c r="S70" s="402">
        <f t="shared" si="5"/>
        <v>0</v>
      </c>
      <c r="T70" s="66">
        <f t="shared" ref="T70:T90" si="26">MAX(E70,H70,K70,N70,Q70)</f>
        <v>0</v>
      </c>
      <c r="U70" s="84">
        <f t="shared" ref="U70:U90" si="27">MIN(E70,H70,K70,N70,Q70)</f>
        <v>0</v>
      </c>
      <c r="V70" s="68">
        <f t="shared" ref="V70:V90" si="28">(SUM(E70,H70,K70,N70,Q70)-T70-U70)/3</f>
        <v>0</v>
      </c>
      <c r="W70" s="69">
        <f t="shared" si="9"/>
        <v>0</v>
      </c>
      <c r="X70" s="85">
        <f t="shared" ref="X70:X90" si="29">MIN(F70,I70,L70,O70,R70)</f>
        <v>0</v>
      </c>
      <c r="Y70" s="71">
        <f t="shared" ref="Y70:Y90" si="30">(SUM(F70,I70,L70,O70,R70)-W70-X70)/3</f>
        <v>0</v>
      </c>
      <c r="Z70" s="72">
        <f t="shared" ref="Z70:Z90" si="31">MAX(G70,J70,M70,P70,S70)</f>
        <v>0</v>
      </c>
      <c r="AA70" s="86">
        <f t="shared" ref="AA70:AA90" si="32">MIN(G70,J70,M70,P70,S70)</f>
        <v>0</v>
      </c>
      <c r="AB70" s="74">
        <f t="shared" ref="AB70:AB90" si="33">(SUM(G70,J70,M70,P70,S70)-Z70-AA70)/3</f>
        <v>0</v>
      </c>
      <c r="AC70" s="216">
        <f t="shared" si="15"/>
        <v>0</v>
      </c>
      <c r="AD70" s="218">
        <f t="shared" si="17"/>
        <v>0</v>
      </c>
      <c r="AE70" s="79"/>
      <c r="AF70" s="51"/>
      <c r="AG70" s="90"/>
      <c r="AH70" s="215">
        <f t="shared" si="16"/>
        <v>0</v>
      </c>
      <c r="AI70" s="88">
        <v>65</v>
      </c>
    </row>
    <row r="71" spans="1:35" hidden="1" x14ac:dyDescent="0.35">
      <c r="A71" s="237"/>
      <c r="B71" s="79">
        <v>66</v>
      </c>
      <c r="C71" s="91" t="e">
        <f>VLOOKUP(B:B,'START_LIST_JUN-ELI'!C:F,2,FALSE)</f>
        <v>#N/A</v>
      </c>
      <c r="D71" s="115" t="e">
        <f>VLOOKUP(B:B,'START_LIST_JUN-ELI'!C:F,4,FALSE)</f>
        <v>#N/A</v>
      </c>
      <c r="E71" s="80"/>
      <c r="F71" s="81"/>
      <c r="G71" s="412"/>
      <c r="H71" s="82"/>
      <c r="I71" s="81"/>
      <c r="J71" s="81"/>
      <c r="K71" s="80"/>
      <c r="L71" s="81"/>
      <c r="M71" s="83"/>
      <c r="N71" s="400">
        <f t="shared" ref="N71:N90" si="34">+(E71+H71+K71)/3</f>
        <v>0</v>
      </c>
      <c r="O71" s="401">
        <f t="shared" ref="O71:O90" si="35">+(F71+I71+L71)/3</f>
        <v>0</v>
      </c>
      <c r="P71" s="402">
        <f t="shared" ref="P71:P90" si="36">+(G71+J71+M71)/3</f>
        <v>0</v>
      </c>
      <c r="Q71" s="403">
        <f t="shared" ref="Q71:Q90" si="37">(+E71+H71+K71+N71)/4</f>
        <v>0</v>
      </c>
      <c r="R71" s="401">
        <f t="shared" ref="R71:R90" si="38">(+F71+I71+L71+O71)/4</f>
        <v>0</v>
      </c>
      <c r="S71" s="402">
        <f t="shared" ref="S71:S90" si="39">(+G71+J71+M71+P71)/4</f>
        <v>0</v>
      </c>
      <c r="T71" s="66">
        <f t="shared" si="26"/>
        <v>0</v>
      </c>
      <c r="U71" s="84">
        <f t="shared" si="27"/>
        <v>0</v>
      </c>
      <c r="V71" s="68">
        <f t="shared" si="28"/>
        <v>0</v>
      </c>
      <c r="W71" s="69">
        <f t="shared" ref="W71:W134" si="40">MAX(F71,I71,L71,O71,R71)</f>
        <v>0</v>
      </c>
      <c r="X71" s="85">
        <f t="shared" si="29"/>
        <v>0</v>
      </c>
      <c r="Y71" s="71">
        <f t="shared" si="30"/>
        <v>0</v>
      </c>
      <c r="Z71" s="72">
        <f t="shared" si="31"/>
        <v>0</v>
      </c>
      <c r="AA71" s="86">
        <f t="shared" si="32"/>
        <v>0</v>
      </c>
      <c r="AB71" s="74">
        <f t="shared" si="33"/>
        <v>0</v>
      </c>
      <c r="AC71" s="216">
        <f t="shared" ref="AC71:AC90" si="41">AVERAGE(V71,Y71,AB71)</f>
        <v>0</v>
      </c>
      <c r="AD71" s="218">
        <f t="shared" si="17"/>
        <v>0</v>
      </c>
      <c r="AE71" s="79"/>
      <c r="AF71" s="51"/>
      <c r="AG71" s="90"/>
      <c r="AH71" s="215">
        <f t="shared" ref="AH71:AH90" si="42">AD71+AE71+AF71+AG71</f>
        <v>0</v>
      </c>
      <c r="AI71" s="88">
        <v>66</v>
      </c>
    </row>
    <row r="72" spans="1:35" hidden="1" x14ac:dyDescent="0.35">
      <c r="A72" s="237"/>
      <c r="B72" s="79">
        <v>67</v>
      </c>
      <c r="C72" s="91" t="e">
        <f>VLOOKUP(B:B,'START_LIST_JUN-ELI'!C:F,2,FALSE)</f>
        <v>#N/A</v>
      </c>
      <c r="D72" s="115" t="e">
        <f>VLOOKUP(B:B,'START_LIST_JUN-ELI'!C:F,4,FALSE)</f>
        <v>#N/A</v>
      </c>
      <c r="E72" s="80"/>
      <c r="F72" s="81"/>
      <c r="G72" s="412"/>
      <c r="H72" s="82"/>
      <c r="I72" s="81"/>
      <c r="J72" s="81"/>
      <c r="K72" s="80"/>
      <c r="L72" s="81"/>
      <c r="M72" s="83"/>
      <c r="N72" s="400">
        <f t="shared" si="34"/>
        <v>0</v>
      </c>
      <c r="O72" s="401">
        <f t="shared" si="35"/>
        <v>0</v>
      </c>
      <c r="P72" s="402">
        <f t="shared" si="36"/>
        <v>0</v>
      </c>
      <c r="Q72" s="403">
        <f t="shared" si="37"/>
        <v>0</v>
      </c>
      <c r="R72" s="401">
        <f t="shared" si="38"/>
        <v>0</v>
      </c>
      <c r="S72" s="402">
        <f t="shared" si="39"/>
        <v>0</v>
      </c>
      <c r="T72" s="66">
        <f t="shared" si="26"/>
        <v>0</v>
      </c>
      <c r="U72" s="84">
        <f t="shared" si="27"/>
        <v>0</v>
      </c>
      <c r="V72" s="68">
        <f t="shared" si="28"/>
        <v>0</v>
      </c>
      <c r="W72" s="69">
        <f t="shared" si="40"/>
        <v>0</v>
      </c>
      <c r="X72" s="85">
        <f t="shared" si="29"/>
        <v>0</v>
      </c>
      <c r="Y72" s="71">
        <f t="shared" si="30"/>
        <v>0</v>
      </c>
      <c r="Z72" s="72">
        <f t="shared" si="31"/>
        <v>0</v>
      </c>
      <c r="AA72" s="86">
        <f t="shared" si="32"/>
        <v>0</v>
      </c>
      <c r="AB72" s="74">
        <f t="shared" si="33"/>
        <v>0</v>
      </c>
      <c r="AC72" s="216">
        <f t="shared" si="41"/>
        <v>0</v>
      </c>
      <c r="AD72" s="218">
        <f t="shared" ref="AD72:AD135" si="43">AC72/$AD$5</f>
        <v>0</v>
      </c>
      <c r="AE72" s="79"/>
      <c r="AF72" s="51"/>
      <c r="AG72" s="90"/>
      <c r="AH72" s="215">
        <f t="shared" si="42"/>
        <v>0</v>
      </c>
      <c r="AI72" s="88">
        <v>67</v>
      </c>
    </row>
    <row r="73" spans="1:35" hidden="1" x14ac:dyDescent="0.35">
      <c r="A73" s="237"/>
      <c r="B73" s="79">
        <v>68</v>
      </c>
      <c r="C73" s="91" t="e">
        <f>VLOOKUP(B:B,'START_LIST_JUN-ELI'!C:F,2,FALSE)</f>
        <v>#N/A</v>
      </c>
      <c r="D73" s="115" t="e">
        <f>VLOOKUP(B:B,'START_LIST_JUN-ELI'!C:F,4,FALSE)</f>
        <v>#N/A</v>
      </c>
      <c r="E73" s="80"/>
      <c r="F73" s="81"/>
      <c r="G73" s="412"/>
      <c r="H73" s="82"/>
      <c r="I73" s="81"/>
      <c r="J73" s="81"/>
      <c r="K73" s="80"/>
      <c r="L73" s="81"/>
      <c r="M73" s="83"/>
      <c r="N73" s="400">
        <f t="shared" si="34"/>
        <v>0</v>
      </c>
      <c r="O73" s="401">
        <f t="shared" si="35"/>
        <v>0</v>
      </c>
      <c r="P73" s="402">
        <f t="shared" si="36"/>
        <v>0</v>
      </c>
      <c r="Q73" s="403">
        <f t="shared" si="37"/>
        <v>0</v>
      </c>
      <c r="R73" s="401">
        <f t="shared" si="38"/>
        <v>0</v>
      </c>
      <c r="S73" s="402">
        <f t="shared" si="39"/>
        <v>0</v>
      </c>
      <c r="T73" s="66">
        <f t="shared" si="26"/>
        <v>0</v>
      </c>
      <c r="U73" s="84">
        <f t="shared" si="27"/>
        <v>0</v>
      </c>
      <c r="V73" s="68">
        <f t="shared" si="28"/>
        <v>0</v>
      </c>
      <c r="W73" s="69">
        <f t="shared" si="40"/>
        <v>0</v>
      </c>
      <c r="X73" s="85">
        <f t="shared" si="29"/>
        <v>0</v>
      </c>
      <c r="Y73" s="71">
        <f t="shared" si="30"/>
        <v>0</v>
      </c>
      <c r="Z73" s="72">
        <f t="shared" si="31"/>
        <v>0</v>
      </c>
      <c r="AA73" s="86">
        <f t="shared" si="32"/>
        <v>0</v>
      </c>
      <c r="AB73" s="74">
        <f t="shared" si="33"/>
        <v>0</v>
      </c>
      <c r="AC73" s="216">
        <f t="shared" si="41"/>
        <v>0</v>
      </c>
      <c r="AD73" s="218">
        <f t="shared" si="43"/>
        <v>0</v>
      </c>
      <c r="AE73" s="79"/>
      <c r="AF73" s="51"/>
      <c r="AG73" s="90"/>
      <c r="AH73" s="215">
        <f t="shared" si="42"/>
        <v>0</v>
      </c>
      <c r="AI73" s="88">
        <v>68</v>
      </c>
    </row>
    <row r="74" spans="1:35" hidden="1" x14ac:dyDescent="0.35">
      <c r="A74" s="237"/>
      <c r="B74" s="79">
        <v>69</v>
      </c>
      <c r="C74" s="91" t="e">
        <f>VLOOKUP(B:B,'START_LIST_JUN-ELI'!C:F,2,FALSE)</f>
        <v>#N/A</v>
      </c>
      <c r="D74" s="115" t="e">
        <f>VLOOKUP(B:B,'START_LIST_JUN-ELI'!C:F,4,FALSE)</f>
        <v>#N/A</v>
      </c>
      <c r="E74" s="80"/>
      <c r="F74" s="81"/>
      <c r="G74" s="412"/>
      <c r="H74" s="82"/>
      <c r="I74" s="81"/>
      <c r="J74" s="81"/>
      <c r="K74" s="80"/>
      <c r="L74" s="81"/>
      <c r="M74" s="83"/>
      <c r="N74" s="400">
        <f t="shared" si="34"/>
        <v>0</v>
      </c>
      <c r="O74" s="401">
        <f t="shared" si="35"/>
        <v>0</v>
      </c>
      <c r="P74" s="402">
        <f t="shared" si="36"/>
        <v>0</v>
      </c>
      <c r="Q74" s="403">
        <f t="shared" si="37"/>
        <v>0</v>
      </c>
      <c r="R74" s="401">
        <f t="shared" si="38"/>
        <v>0</v>
      </c>
      <c r="S74" s="402">
        <f t="shared" si="39"/>
        <v>0</v>
      </c>
      <c r="T74" s="66">
        <f t="shared" si="26"/>
        <v>0</v>
      </c>
      <c r="U74" s="84">
        <f t="shared" si="27"/>
        <v>0</v>
      </c>
      <c r="V74" s="68">
        <f t="shared" si="28"/>
        <v>0</v>
      </c>
      <c r="W74" s="69">
        <f t="shared" si="40"/>
        <v>0</v>
      </c>
      <c r="X74" s="85">
        <f t="shared" si="29"/>
        <v>0</v>
      </c>
      <c r="Y74" s="71">
        <f t="shared" si="30"/>
        <v>0</v>
      </c>
      <c r="Z74" s="72">
        <f t="shared" si="31"/>
        <v>0</v>
      </c>
      <c r="AA74" s="86">
        <f t="shared" si="32"/>
        <v>0</v>
      </c>
      <c r="AB74" s="74">
        <f t="shared" si="33"/>
        <v>0</v>
      </c>
      <c r="AC74" s="216">
        <f t="shared" si="41"/>
        <v>0</v>
      </c>
      <c r="AD74" s="218">
        <f t="shared" si="43"/>
        <v>0</v>
      </c>
      <c r="AE74" s="79"/>
      <c r="AF74" s="51"/>
      <c r="AG74" s="90"/>
      <c r="AH74" s="215">
        <f t="shared" si="42"/>
        <v>0</v>
      </c>
      <c r="AI74" s="88">
        <v>69</v>
      </c>
    </row>
    <row r="75" spans="1:35" hidden="1" x14ac:dyDescent="0.35">
      <c r="A75" s="237"/>
      <c r="B75" s="79">
        <v>70</v>
      </c>
      <c r="C75" s="91" t="e">
        <f>VLOOKUP(B:B,'START_LIST_JUN-ELI'!C:F,2,FALSE)</f>
        <v>#N/A</v>
      </c>
      <c r="D75" s="115" t="e">
        <f>VLOOKUP(B:B,'START_LIST_JUN-ELI'!C:F,4,FALSE)</f>
        <v>#N/A</v>
      </c>
      <c r="E75" s="80"/>
      <c r="F75" s="81"/>
      <c r="G75" s="412"/>
      <c r="H75" s="82"/>
      <c r="I75" s="81"/>
      <c r="J75" s="81"/>
      <c r="K75" s="80"/>
      <c r="L75" s="81"/>
      <c r="M75" s="83"/>
      <c r="N75" s="400">
        <f t="shared" si="34"/>
        <v>0</v>
      </c>
      <c r="O75" s="401">
        <f t="shared" si="35"/>
        <v>0</v>
      </c>
      <c r="P75" s="402">
        <f t="shared" si="36"/>
        <v>0</v>
      </c>
      <c r="Q75" s="403">
        <f t="shared" si="37"/>
        <v>0</v>
      </c>
      <c r="R75" s="401">
        <f t="shared" si="38"/>
        <v>0</v>
      </c>
      <c r="S75" s="402">
        <f t="shared" si="39"/>
        <v>0</v>
      </c>
      <c r="T75" s="66">
        <f t="shared" si="26"/>
        <v>0</v>
      </c>
      <c r="U75" s="84">
        <f t="shared" si="27"/>
        <v>0</v>
      </c>
      <c r="V75" s="68">
        <f t="shared" si="28"/>
        <v>0</v>
      </c>
      <c r="W75" s="69">
        <f t="shared" si="40"/>
        <v>0</v>
      </c>
      <c r="X75" s="85">
        <f t="shared" si="29"/>
        <v>0</v>
      </c>
      <c r="Y75" s="71">
        <f t="shared" si="30"/>
        <v>0</v>
      </c>
      <c r="Z75" s="72">
        <f t="shared" si="31"/>
        <v>0</v>
      </c>
      <c r="AA75" s="86">
        <f t="shared" si="32"/>
        <v>0</v>
      </c>
      <c r="AB75" s="74">
        <f t="shared" si="33"/>
        <v>0</v>
      </c>
      <c r="AC75" s="216">
        <f t="shared" si="41"/>
        <v>0</v>
      </c>
      <c r="AD75" s="218">
        <f t="shared" si="43"/>
        <v>0</v>
      </c>
      <c r="AE75" s="79"/>
      <c r="AF75" s="51"/>
      <c r="AG75" s="90"/>
      <c r="AH75" s="215">
        <f t="shared" si="42"/>
        <v>0</v>
      </c>
      <c r="AI75" s="88">
        <v>70</v>
      </c>
    </row>
    <row r="76" spans="1:35" hidden="1" x14ac:dyDescent="0.35">
      <c r="A76" s="237"/>
      <c r="B76" s="79">
        <v>71</v>
      </c>
      <c r="C76" s="91" t="e">
        <f>VLOOKUP(B:B,'START_LIST_JUN-ELI'!C:F,2,FALSE)</f>
        <v>#N/A</v>
      </c>
      <c r="D76" s="115" t="e">
        <f>VLOOKUP(B:B,'START_LIST_JUN-ELI'!C:F,4,FALSE)</f>
        <v>#N/A</v>
      </c>
      <c r="E76" s="80"/>
      <c r="F76" s="81"/>
      <c r="G76" s="412"/>
      <c r="H76" s="82"/>
      <c r="I76" s="81"/>
      <c r="J76" s="81"/>
      <c r="K76" s="80"/>
      <c r="L76" s="81"/>
      <c r="M76" s="83"/>
      <c r="N76" s="400">
        <f t="shared" si="34"/>
        <v>0</v>
      </c>
      <c r="O76" s="401">
        <f t="shared" si="35"/>
        <v>0</v>
      </c>
      <c r="P76" s="402">
        <f t="shared" si="36"/>
        <v>0</v>
      </c>
      <c r="Q76" s="403">
        <f t="shared" si="37"/>
        <v>0</v>
      </c>
      <c r="R76" s="401">
        <f t="shared" si="38"/>
        <v>0</v>
      </c>
      <c r="S76" s="402">
        <f t="shared" si="39"/>
        <v>0</v>
      </c>
      <c r="T76" s="66">
        <f t="shared" si="26"/>
        <v>0</v>
      </c>
      <c r="U76" s="84">
        <f t="shared" si="27"/>
        <v>0</v>
      </c>
      <c r="V76" s="68">
        <f t="shared" si="28"/>
        <v>0</v>
      </c>
      <c r="W76" s="69">
        <f t="shared" si="40"/>
        <v>0</v>
      </c>
      <c r="X76" s="85">
        <f t="shared" si="29"/>
        <v>0</v>
      </c>
      <c r="Y76" s="71">
        <f t="shared" si="30"/>
        <v>0</v>
      </c>
      <c r="Z76" s="72">
        <f t="shared" si="31"/>
        <v>0</v>
      </c>
      <c r="AA76" s="86">
        <f t="shared" si="32"/>
        <v>0</v>
      </c>
      <c r="AB76" s="74">
        <f t="shared" si="33"/>
        <v>0</v>
      </c>
      <c r="AC76" s="216">
        <f t="shared" si="41"/>
        <v>0</v>
      </c>
      <c r="AD76" s="218">
        <f t="shared" si="43"/>
        <v>0</v>
      </c>
      <c r="AE76" s="79"/>
      <c r="AF76" s="51"/>
      <c r="AG76" s="90"/>
      <c r="AH76" s="215">
        <f t="shared" si="42"/>
        <v>0</v>
      </c>
      <c r="AI76" s="88">
        <v>71</v>
      </c>
    </row>
    <row r="77" spans="1:35" hidden="1" x14ac:dyDescent="0.35">
      <c r="A77" s="237"/>
      <c r="B77" s="79">
        <v>72</v>
      </c>
      <c r="C77" s="91" t="e">
        <f>VLOOKUP(B:B,'START_LIST_JUN-ELI'!C:F,2,FALSE)</f>
        <v>#N/A</v>
      </c>
      <c r="D77" s="115" t="e">
        <f>VLOOKUP(B:B,'START_LIST_JUN-ELI'!C:F,4,FALSE)</f>
        <v>#N/A</v>
      </c>
      <c r="E77" s="80"/>
      <c r="F77" s="81"/>
      <c r="G77" s="412"/>
      <c r="H77" s="82"/>
      <c r="I77" s="81"/>
      <c r="J77" s="81"/>
      <c r="K77" s="80"/>
      <c r="L77" s="81"/>
      <c r="M77" s="83"/>
      <c r="N77" s="400">
        <f t="shared" si="34"/>
        <v>0</v>
      </c>
      <c r="O77" s="401">
        <f t="shared" si="35"/>
        <v>0</v>
      </c>
      <c r="P77" s="402">
        <f t="shared" si="36"/>
        <v>0</v>
      </c>
      <c r="Q77" s="403">
        <f t="shared" si="37"/>
        <v>0</v>
      </c>
      <c r="R77" s="401">
        <f t="shared" si="38"/>
        <v>0</v>
      </c>
      <c r="S77" s="402">
        <f t="shared" si="39"/>
        <v>0</v>
      </c>
      <c r="T77" s="66">
        <f t="shared" si="26"/>
        <v>0</v>
      </c>
      <c r="U77" s="84">
        <f t="shared" si="27"/>
        <v>0</v>
      </c>
      <c r="V77" s="68">
        <f t="shared" si="28"/>
        <v>0</v>
      </c>
      <c r="W77" s="69">
        <f t="shared" si="40"/>
        <v>0</v>
      </c>
      <c r="X77" s="85">
        <f t="shared" si="29"/>
        <v>0</v>
      </c>
      <c r="Y77" s="71">
        <f t="shared" si="30"/>
        <v>0</v>
      </c>
      <c r="Z77" s="72">
        <f t="shared" si="31"/>
        <v>0</v>
      </c>
      <c r="AA77" s="86">
        <f t="shared" si="32"/>
        <v>0</v>
      </c>
      <c r="AB77" s="74">
        <f t="shared" si="33"/>
        <v>0</v>
      </c>
      <c r="AC77" s="216">
        <f t="shared" si="41"/>
        <v>0</v>
      </c>
      <c r="AD77" s="218">
        <f t="shared" si="43"/>
        <v>0</v>
      </c>
      <c r="AE77" s="79"/>
      <c r="AF77" s="51"/>
      <c r="AG77" s="90"/>
      <c r="AH77" s="215">
        <f t="shared" si="42"/>
        <v>0</v>
      </c>
      <c r="AI77" s="88">
        <v>72</v>
      </c>
    </row>
    <row r="78" spans="1:35" hidden="1" x14ac:dyDescent="0.35">
      <c r="A78" s="237"/>
      <c r="B78" s="79">
        <v>73</v>
      </c>
      <c r="C78" s="91" t="e">
        <f>VLOOKUP(B:B,'START_LIST_JUN-ELI'!C:F,2,FALSE)</f>
        <v>#N/A</v>
      </c>
      <c r="D78" s="115" t="e">
        <f>VLOOKUP(B:B,'START_LIST_JUN-ELI'!C:F,4,FALSE)</f>
        <v>#N/A</v>
      </c>
      <c r="E78" s="80"/>
      <c r="F78" s="81"/>
      <c r="G78" s="412"/>
      <c r="H78" s="82"/>
      <c r="I78" s="81"/>
      <c r="J78" s="81"/>
      <c r="K78" s="80"/>
      <c r="L78" s="81"/>
      <c r="M78" s="83"/>
      <c r="N78" s="400">
        <f t="shared" si="34"/>
        <v>0</v>
      </c>
      <c r="O78" s="401">
        <f t="shared" si="35"/>
        <v>0</v>
      </c>
      <c r="P78" s="402">
        <f t="shared" si="36"/>
        <v>0</v>
      </c>
      <c r="Q78" s="403">
        <f t="shared" si="37"/>
        <v>0</v>
      </c>
      <c r="R78" s="401">
        <f t="shared" si="38"/>
        <v>0</v>
      </c>
      <c r="S78" s="402">
        <f t="shared" si="39"/>
        <v>0</v>
      </c>
      <c r="T78" s="66">
        <f t="shared" si="26"/>
        <v>0</v>
      </c>
      <c r="U78" s="84">
        <f t="shared" si="27"/>
        <v>0</v>
      </c>
      <c r="V78" s="68">
        <f t="shared" si="28"/>
        <v>0</v>
      </c>
      <c r="W78" s="69">
        <f t="shared" si="40"/>
        <v>0</v>
      </c>
      <c r="X78" s="85">
        <f t="shared" si="29"/>
        <v>0</v>
      </c>
      <c r="Y78" s="71">
        <f t="shared" si="30"/>
        <v>0</v>
      </c>
      <c r="Z78" s="72">
        <f t="shared" si="31"/>
        <v>0</v>
      </c>
      <c r="AA78" s="86">
        <f t="shared" si="32"/>
        <v>0</v>
      </c>
      <c r="AB78" s="74">
        <f t="shared" si="33"/>
        <v>0</v>
      </c>
      <c r="AC78" s="216">
        <f t="shared" si="41"/>
        <v>0</v>
      </c>
      <c r="AD78" s="218">
        <f t="shared" si="43"/>
        <v>0</v>
      </c>
      <c r="AE78" s="79"/>
      <c r="AF78" s="51"/>
      <c r="AG78" s="90"/>
      <c r="AH78" s="215">
        <f t="shared" si="42"/>
        <v>0</v>
      </c>
      <c r="AI78" s="88">
        <v>73</v>
      </c>
    </row>
    <row r="79" spans="1:35" hidden="1" x14ac:dyDescent="0.35">
      <c r="A79" s="237"/>
      <c r="B79" s="79">
        <v>74</v>
      </c>
      <c r="C79" s="91" t="e">
        <f>VLOOKUP(B:B,'START_LIST_JUN-ELI'!C:F,2,FALSE)</f>
        <v>#N/A</v>
      </c>
      <c r="D79" s="115" t="e">
        <f>VLOOKUP(B:B,'START_LIST_JUN-ELI'!C:F,4,FALSE)</f>
        <v>#N/A</v>
      </c>
      <c r="E79" s="80"/>
      <c r="F79" s="81"/>
      <c r="G79" s="412"/>
      <c r="H79" s="82"/>
      <c r="I79" s="81"/>
      <c r="J79" s="81"/>
      <c r="K79" s="80"/>
      <c r="L79" s="81"/>
      <c r="M79" s="83"/>
      <c r="N79" s="400">
        <f t="shared" si="34"/>
        <v>0</v>
      </c>
      <c r="O79" s="401">
        <f t="shared" si="35"/>
        <v>0</v>
      </c>
      <c r="P79" s="402">
        <f t="shared" si="36"/>
        <v>0</v>
      </c>
      <c r="Q79" s="403">
        <f t="shared" si="37"/>
        <v>0</v>
      </c>
      <c r="R79" s="401">
        <f t="shared" si="38"/>
        <v>0</v>
      </c>
      <c r="S79" s="402">
        <f t="shared" si="39"/>
        <v>0</v>
      </c>
      <c r="T79" s="66">
        <f t="shared" si="26"/>
        <v>0</v>
      </c>
      <c r="U79" s="84">
        <f t="shared" si="27"/>
        <v>0</v>
      </c>
      <c r="V79" s="68">
        <f t="shared" si="28"/>
        <v>0</v>
      </c>
      <c r="W79" s="69">
        <f t="shared" si="40"/>
        <v>0</v>
      </c>
      <c r="X79" s="85">
        <f t="shared" si="29"/>
        <v>0</v>
      </c>
      <c r="Y79" s="71">
        <f t="shared" si="30"/>
        <v>0</v>
      </c>
      <c r="Z79" s="72">
        <f t="shared" si="31"/>
        <v>0</v>
      </c>
      <c r="AA79" s="86">
        <f t="shared" si="32"/>
        <v>0</v>
      </c>
      <c r="AB79" s="74">
        <f t="shared" si="33"/>
        <v>0</v>
      </c>
      <c r="AC79" s="216">
        <f t="shared" si="41"/>
        <v>0</v>
      </c>
      <c r="AD79" s="218">
        <f t="shared" si="43"/>
        <v>0</v>
      </c>
      <c r="AE79" s="79"/>
      <c r="AF79" s="51"/>
      <c r="AG79" s="90"/>
      <c r="AH79" s="215">
        <f t="shared" si="42"/>
        <v>0</v>
      </c>
      <c r="AI79" s="88">
        <v>74</v>
      </c>
    </row>
    <row r="80" spans="1:35" hidden="1" x14ac:dyDescent="0.35">
      <c r="A80" s="237"/>
      <c r="B80" s="79">
        <v>75</v>
      </c>
      <c r="C80" s="91" t="e">
        <f>VLOOKUP(B:B,'START_LIST_JUN-ELI'!C:F,2,FALSE)</f>
        <v>#N/A</v>
      </c>
      <c r="D80" s="115" t="e">
        <f>VLOOKUP(B:B,'START_LIST_JUN-ELI'!C:F,4,FALSE)</f>
        <v>#N/A</v>
      </c>
      <c r="E80" s="80"/>
      <c r="F80" s="81"/>
      <c r="G80" s="412"/>
      <c r="H80" s="82"/>
      <c r="I80" s="81"/>
      <c r="J80" s="81"/>
      <c r="K80" s="80"/>
      <c r="L80" s="81"/>
      <c r="M80" s="83"/>
      <c r="N80" s="404">
        <f t="shared" si="34"/>
        <v>0</v>
      </c>
      <c r="O80" s="405">
        <f t="shared" si="35"/>
        <v>0</v>
      </c>
      <c r="P80" s="406">
        <f t="shared" si="36"/>
        <v>0</v>
      </c>
      <c r="Q80" s="407">
        <f t="shared" si="37"/>
        <v>0</v>
      </c>
      <c r="R80" s="405">
        <f t="shared" si="38"/>
        <v>0</v>
      </c>
      <c r="S80" s="406">
        <f t="shared" si="39"/>
        <v>0</v>
      </c>
      <c r="T80" s="66">
        <f t="shared" si="26"/>
        <v>0</v>
      </c>
      <c r="U80" s="84">
        <f t="shared" si="27"/>
        <v>0</v>
      </c>
      <c r="V80" s="68">
        <f t="shared" si="28"/>
        <v>0</v>
      </c>
      <c r="W80" s="69">
        <f t="shared" si="40"/>
        <v>0</v>
      </c>
      <c r="X80" s="85">
        <f t="shared" si="29"/>
        <v>0</v>
      </c>
      <c r="Y80" s="71">
        <f t="shared" si="30"/>
        <v>0</v>
      </c>
      <c r="Z80" s="72">
        <f t="shared" si="31"/>
        <v>0</v>
      </c>
      <c r="AA80" s="86">
        <f t="shared" si="32"/>
        <v>0</v>
      </c>
      <c r="AB80" s="74">
        <f t="shared" si="33"/>
        <v>0</v>
      </c>
      <c r="AC80" s="216">
        <f t="shared" si="41"/>
        <v>0</v>
      </c>
      <c r="AD80" s="218">
        <f t="shared" si="43"/>
        <v>0</v>
      </c>
      <c r="AE80" s="79"/>
      <c r="AF80" s="51"/>
      <c r="AG80" s="90"/>
      <c r="AH80" s="215">
        <f t="shared" si="42"/>
        <v>0</v>
      </c>
      <c r="AI80" s="88">
        <v>75</v>
      </c>
    </row>
    <row r="81" spans="1:35" hidden="1" x14ac:dyDescent="0.35">
      <c r="A81" s="237"/>
      <c r="B81" s="79">
        <v>76</v>
      </c>
      <c r="C81" s="91" t="e">
        <f>VLOOKUP(B:B,'START_LIST_JUN-ELI'!C:F,2,FALSE)</f>
        <v>#N/A</v>
      </c>
      <c r="D81" s="115" t="e">
        <f>VLOOKUP(B:B,'START_LIST_JUN-ELI'!C:F,4,FALSE)</f>
        <v>#N/A</v>
      </c>
      <c r="E81" s="80"/>
      <c r="F81" s="81"/>
      <c r="G81" s="412"/>
      <c r="H81" s="82"/>
      <c r="I81" s="81"/>
      <c r="J81" s="81"/>
      <c r="K81" s="80"/>
      <c r="L81" s="81"/>
      <c r="M81" s="83"/>
      <c r="N81" s="404">
        <f t="shared" si="34"/>
        <v>0</v>
      </c>
      <c r="O81" s="405">
        <f t="shared" si="35"/>
        <v>0</v>
      </c>
      <c r="P81" s="406">
        <f t="shared" si="36"/>
        <v>0</v>
      </c>
      <c r="Q81" s="407">
        <f t="shared" si="37"/>
        <v>0</v>
      </c>
      <c r="R81" s="405">
        <f t="shared" si="38"/>
        <v>0</v>
      </c>
      <c r="S81" s="406">
        <f t="shared" si="39"/>
        <v>0</v>
      </c>
      <c r="T81" s="66">
        <f t="shared" si="26"/>
        <v>0</v>
      </c>
      <c r="U81" s="84">
        <f t="shared" si="27"/>
        <v>0</v>
      </c>
      <c r="V81" s="68">
        <f t="shared" si="28"/>
        <v>0</v>
      </c>
      <c r="W81" s="69">
        <f t="shared" si="40"/>
        <v>0</v>
      </c>
      <c r="X81" s="85">
        <f t="shared" si="29"/>
        <v>0</v>
      </c>
      <c r="Y81" s="71">
        <f t="shared" si="30"/>
        <v>0</v>
      </c>
      <c r="Z81" s="72">
        <f t="shared" si="31"/>
        <v>0</v>
      </c>
      <c r="AA81" s="86">
        <f t="shared" si="32"/>
        <v>0</v>
      </c>
      <c r="AB81" s="74">
        <f t="shared" si="33"/>
        <v>0</v>
      </c>
      <c r="AC81" s="216">
        <f t="shared" si="41"/>
        <v>0</v>
      </c>
      <c r="AD81" s="218">
        <f t="shared" si="43"/>
        <v>0</v>
      </c>
      <c r="AE81" s="79"/>
      <c r="AF81" s="51"/>
      <c r="AG81" s="90"/>
      <c r="AH81" s="215">
        <f t="shared" si="42"/>
        <v>0</v>
      </c>
      <c r="AI81" s="88">
        <v>76</v>
      </c>
    </row>
    <row r="82" spans="1:35" hidden="1" x14ac:dyDescent="0.35">
      <c r="A82" s="237"/>
      <c r="B82" s="79">
        <v>77</v>
      </c>
      <c r="C82" s="91" t="e">
        <f>VLOOKUP(B:B,'START_LIST_JUN-ELI'!C:F,2,FALSE)</f>
        <v>#N/A</v>
      </c>
      <c r="D82" s="115" t="e">
        <f>VLOOKUP(B:B,'START_LIST_JUN-ELI'!C:F,4,FALSE)</f>
        <v>#N/A</v>
      </c>
      <c r="E82" s="80"/>
      <c r="F82" s="81"/>
      <c r="G82" s="412"/>
      <c r="H82" s="82"/>
      <c r="I82" s="81"/>
      <c r="J82" s="81"/>
      <c r="K82" s="80"/>
      <c r="L82" s="81"/>
      <c r="M82" s="83"/>
      <c r="N82" s="404">
        <f t="shared" si="34"/>
        <v>0</v>
      </c>
      <c r="O82" s="405">
        <f t="shared" si="35"/>
        <v>0</v>
      </c>
      <c r="P82" s="406">
        <f t="shared" si="36"/>
        <v>0</v>
      </c>
      <c r="Q82" s="407">
        <f t="shared" si="37"/>
        <v>0</v>
      </c>
      <c r="R82" s="405">
        <f t="shared" si="38"/>
        <v>0</v>
      </c>
      <c r="S82" s="406">
        <f t="shared" si="39"/>
        <v>0</v>
      </c>
      <c r="T82" s="66">
        <f t="shared" si="26"/>
        <v>0</v>
      </c>
      <c r="U82" s="84">
        <f t="shared" si="27"/>
        <v>0</v>
      </c>
      <c r="V82" s="68">
        <f t="shared" si="28"/>
        <v>0</v>
      </c>
      <c r="W82" s="69">
        <f t="shared" si="40"/>
        <v>0</v>
      </c>
      <c r="X82" s="85">
        <f t="shared" si="29"/>
        <v>0</v>
      </c>
      <c r="Y82" s="71">
        <f t="shared" si="30"/>
        <v>0</v>
      </c>
      <c r="Z82" s="72">
        <f t="shared" si="31"/>
        <v>0</v>
      </c>
      <c r="AA82" s="86">
        <f t="shared" si="32"/>
        <v>0</v>
      </c>
      <c r="AB82" s="74">
        <f t="shared" si="33"/>
        <v>0</v>
      </c>
      <c r="AC82" s="216">
        <f t="shared" si="41"/>
        <v>0</v>
      </c>
      <c r="AD82" s="218">
        <f t="shared" si="43"/>
        <v>0</v>
      </c>
      <c r="AE82" s="79"/>
      <c r="AF82" s="51"/>
      <c r="AG82" s="90"/>
      <c r="AH82" s="215">
        <f t="shared" si="42"/>
        <v>0</v>
      </c>
      <c r="AI82" s="88">
        <v>77</v>
      </c>
    </row>
    <row r="83" spans="1:35" hidden="1" x14ac:dyDescent="0.35">
      <c r="A83" s="237"/>
      <c r="B83" s="79">
        <v>78</v>
      </c>
      <c r="C83" s="91" t="e">
        <f>VLOOKUP(B:B,'START_LIST_JUN-ELI'!C:F,2,FALSE)</f>
        <v>#N/A</v>
      </c>
      <c r="D83" s="115" t="e">
        <f>VLOOKUP(B:B,'START_LIST_JUN-ELI'!C:F,4,FALSE)</f>
        <v>#N/A</v>
      </c>
      <c r="E83" s="80"/>
      <c r="F83" s="81"/>
      <c r="G83" s="412"/>
      <c r="H83" s="82"/>
      <c r="I83" s="81"/>
      <c r="J83" s="81"/>
      <c r="K83" s="80"/>
      <c r="L83" s="81"/>
      <c r="M83" s="83"/>
      <c r="N83" s="404">
        <f t="shared" si="34"/>
        <v>0</v>
      </c>
      <c r="O83" s="405">
        <f t="shared" si="35"/>
        <v>0</v>
      </c>
      <c r="P83" s="406">
        <f t="shared" si="36"/>
        <v>0</v>
      </c>
      <c r="Q83" s="407">
        <f t="shared" si="37"/>
        <v>0</v>
      </c>
      <c r="R83" s="405">
        <f t="shared" si="38"/>
        <v>0</v>
      </c>
      <c r="S83" s="406">
        <f t="shared" si="39"/>
        <v>0</v>
      </c>
      <c r="T83" s="66">
        <f t="shared" si="26"/>
        <v>0</v>
      </c>
      <c r="U83" s="84">
        <f t="shared" si="27"/>
        <v>0</v>
      </c>
      <c r="V83" s="68">
        <f t="shared" si="28"/>
        <v>0</v>
      </c>
      <c r="W83" s="69">
        <f t="shared" si="40"/>
        <v>0</v>
      </c>
      <c r="X83" s="85">
        <f t="shared" si="29"/>
        <v>0</v>
      </c>
      <c r="Y83" s="71">
        <f t="shared" si="30"/>
        <v>0</v>
      </c>
      <c r="Z83" s="72">
        <f t="shared" si="31"/>
        <v>0</v>
      </c>
      <c r="AA83" s="86">
        <f t="shared" si="32"/>
        <v>0</v>
      </c>
      <c r="AB83" s="74">
        <f t="shared" si="33"/>
        <v>0</v>
      </c>
      <c r="AC83" s="216">
        <f t="shared" si="41"/>
        <v>0</v>
      </c>
      <c r="AD83" s="218">
        <f t="shared" si="43"/>
        <v>0</v>
      </c>
      <c r="AE83" s="79"/>
      <c r="AF83" s="51"/>
      <c r="AG83" s="90"/>
      <c r="AH83" s="215">
        <f t="shared" si="42"/>
        <v>0</v>
      </c>
      <c r="AI83" s="88">
        <v>78</v>
      </c>
    </row>
    <row r="84" spans="1:35" hidden="1" x14ac:dyDescent="0.35">
      <c r="A84" s="237"/>
      <c r="B84" s="79">
        <v>79</v>
      </c>
      <c r="C84" s="91" t="e">
        <f>VLOOKUP(B:B,'START_LIST_JUN-ELI'!C:F,2,FALSE)</f>
        <v>#N/A</v>
      </c>
      <c r="D84" s="115" t="e">
        <f>VLOOKUP(B:B,'START_LIST_JUN-ELI'!C:F,4,FALSE)</f>
        <v>#N/A</v>
      </c>
      <c r="E84" s="80"/>
      <c r="F84" s="81"/>
      <c r="G84" s="412"/>
      <c r="H84" s="82"/>
      <c r="I84" s="81"/>
      <c r="J84" s="81"/>
      <c r="K84" s="80"/>
      <c r="L84" s="81"/>
      <c r="M84" s="83"/>
      <c r="N84" s="404">
        <f t="shared" si="34"/>
        <v>0</v>
      </c>
      <c r="O84" s="405">
        <f t="shared" si="35"/>
        <v>0</v>
      </c>
      <c r="P84" s="406">
        <f t="shared" si="36"/>
        <v>0</v>
      </c>
      <c r="Q84" s="407">
        <f t="shared" si="37"/>
        <v>0</v>
      </c>
      <c r="R84" s="405">
        <f t="shared" si="38"/>
        <v>0</v>
      </c>
      <c r="S84" s="406">
        <f t="shared" si="39"/>
        <v>0</v>
      </c>
      <c r="T84" s="66">
        <f t="shared" si="26"/>
        <v>0</v>
      </c>
      <c r="U84" s="84">
        <f t="shared" si="27"/>
        <v>0</v>
      </c>
      <c r="V84" s="68">
        <f t="shared" si="28"/>
        <v>0</v>
      </c>
      <c r="W84" s="69">
        <f t="shared" si="40"/>
        <v>0</v>
      </c>
      <c r="X84" s="85">
        <f t="shared" si="29"/>
        <v>0</v>
      </c>
      <c r="Y84" s="71">
        <f t="shared" si="30"/>
        <v>0</v>
      </c>
      <c r="Z84" s="72">
        <f t="shared" si="31"/>
        <v>0</v>
      </c>
      <c r="AA84" s="86">
        <f t="shared" si="32"/>
        <v>0</v>
      </c>
      <c r="AB84" s="74">
        <f t="shared" si="33"/>
        <v>0</v>
      </c>
      <c r="AC84" s="216">
        <f t="shared" si="41"/>
        <v>0</v>
      </c>
      <c r="AD84" s="218">
        <f t="shared" si="43"/>
        <v>0</v>
      </c>
      <c r="AE84" s="79"/>
      <c r="AF84" s="51"/>
      <c r="AG84" s="90"/>
      <c r="AH84" s="215">
        <f t="shared" si="42"/>
        <v>0</v>
      </c>
      <c r="AI84" s="88">
        <v>79</v>
      </c>
    </row>
    <row r="85" spans="1:35" hidden="1" x14ac:dyDescent="0.35">
      <c r="A85" s="237"/>
      <c r="B85" s="79">
        <v>80</v>
      </c>
      <c r="C85" s="91" t="e">
        <f>VLOOKUP(B:B,'START_LIST_JUN-ELI'!C:F,2,FALSE)</f>
        <v>#N/A</v>
      </c>
      <c r="D85" s="115" t="e">
        <f>VLOOKUP(B:B,'START_LIST_JUN-ELI'!C:F,4,FALSE)</f>
        <v>#N/A</v>
      </c>
      <c r="E85" s="80"/>
      <c r="F85" s="81"/>
      <c r="G85" s="412"/>
      <c r="H85" s="82"/>
      <c r="I85" s="81"/>
      <c r="J85" s="81"/>
      <c r="K85" s="80"/>
      <c r="L85" s="81"/>
      <c r="M85" s="83"/>
      <c r="N85" s="404">
        <f t="shared" si="34"/>
        <v>0</v>
      </c>
      <c r="O85" s="405">
        <f t="shared" si="35"/>
        <v>0</v>
      </c>
      <c r="P85" s="406">
        <f t="shared" si="36"/>
        <v>0</v>
      </c>
      <c r="Q85" s="407">
        <f t="shared" si="37"/>
        <v>0</v>
      </c>
      <c r="R85" s="405">
        <f t="shared" si="38"/>
        <v>0</v>
      </c>
      <c r="S85" s="406">
        <f t="shared" si="39"/>
        <v>0</v>
      </c>
      <c r="T85" s="66">
        <f t="shared" si="26"/>
        <v>0</v>
      </c>
      <c r="U85" s="84">
        <f t="shared" si="27"/>
        <v>0</v>
      </c>
      <c r="V85" s="68">
        <f t="shared" si="28"/>
        <v>0</v>
      </c>
      <c r="W85" s="69">
        <f t="shared" si="40"/>
        <v>0</v>
      </c>
      <c r="X85" s="85">
        <f t="shared" si="29"/>
        <v>0</v>
      </c>
      <c r="Y85" s="71">
        <f t="shared" si="30"/>
        <v>0</v>
      </c>
      <c r="Z85" s="72">
        <f t="shared" si="31"/>
        <v>0</v>
      </c>
      <c r="AA85" s="86">
        <f t="shared" si="32"/>
        <v>0</v>
      </c>
      <c r="AB85" s="74">
        <f t="shared" si="33"/>
        <v>0</v>
      </c>
      <c r="AC85" s="216">
        <f t="shared" si="41"/>
        <v>0</v>
      </c>
      <c r="AD85" s="218">
        <f t="shared" si="43"/>
        <v>0</v>
      </c>
      <c r="AE85" s="79"/>
      <c r="AF85" s="51"/>
      <c r="AG85" s="90"/>
      <c r="AH85" s="215">
        <f t="shared" si="42"/>
        <v>0</v>
      </c>
      <c r="AI85" s="88">
        <v>80</v>
      </c>
    </row>
    <row r="86" spans="1:35" hidden="1" x14ac:dyDescent="0.35">
      <c r="A86" s="237"/>
      <c r="B86" s="79">
        <v>81</v>
      </c>
      <c r="C86" s="91" t="e">
        <f>VLOOKUP(B:B,'START_LIST_JUN-ELI'!C:F,2,FALSE)</f>
        <v>#N/A</v>
      </c>
      <c r="D86" s="115" t="e">
        <f>VLOOKUP(B:B,'START_LIST_JUN-ELI'!C:F,4,FALSE)</f>
        <v>#N/A</v>
      </c>
      <c r="E86" s="80"/>
      <c r="F86" s="81"/>
      <c r="G86" s="412"/>
      <c r="H86" s="82"/>
      <c r="I86" s="81"/>
      <c r="J86" s="81"/>
      <c r="K86" s="80"/>
      <c r="L86" s="81"/>
      <c r="M86" s="83"/>
      <c r="N86" s="404">
        <f t="shared" si="34"/>
        <v>0</v>
      </c>
      <c r="O86" s="405">
        <f t="shared" si="35"/>
        <v>0</v>
      </c>
      <c r="P86" s="406">
        <f t="shared" si="36"/>
        <v>0</v>
      </c>
      <c r="Q86" s="407">
        <f t="shared" si="37"/>
        <v>0</v>
      </c>
      <c r="R86" s="405">
        <f t="shared" si="38"/>
        <v>0</v>
      </c>
      <c r="S86" s="406">
        <f t="shared" si="39"/>
        <v>0</v>
      </c>
      <c r="T86" s="66">
        <f t="shared" si="26"/>
        <v>0</v>
      </c>
      <c r="U86" s="84">
        <f t="shared" si="27"/>
        <v>0</v>
      </c>
      <c r="V86" s="68">
        <f t="shared" si="28"/>
        <v>0</v>
      </c>
      <c r="W86" s="69">
        <f t="shared" si="40"/>
        <v>0</v>
      </c>
      <c r="X86" s="85">
        <f t="shared" si="29"/>
        <v>0</v>
      </c>
      <c r="Y86" s="71">
        <f t="shared" si="30"/>
        <v>0</v>
      </c>
      <c r="Z86" s="72">
        <f t="shared" si="31"/>
        <v>0</v>
      </c>
      <c r="AA86" s="86">
        <f t="shared" si="32"/>
        <v>0</v>
      </c>
      <c r="AB86" s="74">
        <f t="shared" si="33"/>
        <v>0</v>
      </c>
      <c r="AC86" s="216">
        <f t="shared" si="41"/>
        <v>0</v>
      </c>
      <c r="AD86" s="218">
        <f t="shared" si="43"/>
        <v>0</v>
      </c>
      <c r="AE86" s="79"/>
      <c r="AF86" s="51"/>
      <c r="AG86" s="90"/>
      <c r="AH86" s="215">
        <f t="shared" si="42"/>
        <v>0</v>
      </c>
      <c r="AI86" s="88">
        <v>81</v>
      </c>
    </row>
    <row r="87" spans="1:35" hidden="1" x14ac:dyDescent="0.35">
      <c r="A87" s="237"/>
      <c r="B87" s="79">
        <v>82</v>
      </c>
      <c r="C87" s="91" t="e">
        <f>VLOOKUP(B:B,'START_LIST_JUN-ELI'!C:F,2,FALSE)</f>
        <v>#N/A</v>
      </c>
      <c r="D87" s="115" t="e">
        <f>VLOOKUP(B:B,'START_LIST_JUN-ELI'!C:F,4,FALSE)</f>
        <v>#N/A</v>
      </c>
      <c r="E87" s="80"/>
      <c r="F87" s="81"/>
      <c r="G87" s="412"/>
      <c r="H87" s="82"/>
      <c r="I87" s="81"/>
      <c r="J87" s="81"/>
      <c r="K87" s="80"/>
      <c r="L87" s="81"/>
      <c r="M87" s="83"/>
      <c r="N87" s="404">
        <f t="shared" si="34"/>
        <v>0</v>
      </c>
      <c r="O87" s="405">
        <f t="shared" si="35"/>
        <v>0</v>
      </c>
      <c r="P87" s="406">
        <f t="shared" si="36"/>
        <v>0</v>
      </c>
      <c r="Q87" s="407">
        <f t="shared" si="37"/>
        <v>0</v>
      </c>
      <c r="R87" s="405">
        <f t="shared" si="38"/>
        <v>0</v>
      </c>
      <c r="S87" s="406">
        <f t="shared" si="39"/>
        <v>0</v>
      </c>
      <c r="T87" s="66">
        <f t="shared" si="26"/>
        <v>0</v>
      </c>
      <c r="U87" s="84">
        <f t="shared" si="27"/>
        <v>0</v>
      </c>
      <c r="V87" s="68">
        <f t="shared" si="28"/>
        <v>0</v>
      </c>
      <c r="W87" s="69">
        <f t="shared" si="40"/>
        <v>0</v>
      </c>
      <c r="X87" s="85">
        <f t="shared" si="29"/>
        <v>0</v>
      </c>
      <c r="Y87" s="71">
        <f t="shared" si="30"/>
        <v>0</v>
      </c>
      <c r="Z87" s="72">
        <f t="shared" si="31"/>
        <v>0</v>
      </c>
      <c r="AA87" s="86">
        <f t="shared" si="32"/>
        <v>0</v>
      </c>
      <c r="AB87" s="74">
        <f t="shared" si="33"/>
        <v>0</v>
      </c>
      <c r="AC87" s="216">
        <f t="shared" si="41"/>
        <v>0</v>
      </c>
      <c r="AD87" s="218">
        <f t="shared" si="43"/>
        <v>0</v>
      </c>
      <c r="AE87" s="79"/>
      <c r="AF87" s="51"/>
      <c r="AG87" s="90"/>
      <c r="AH87" s="215">
        <f t="shared" si="42"/>
        <v>0</v>
      </c>
      <c r="AI87" s="88">
        <v>82</v>
      </c>
    </row>
    <row r="88" spans="1:35" s="63" customFormat="1" ht="15.75" hidden="1" customHeight="1" thickBot="1" x14ac:dyDescent="0.4">
      <c r="A88" s="237"/>
      <c r="B88" s="79">
        <v>83</v>
      </c>
      <c r="C88" s="91" t="e">
        <f>VLOOKUP(B:B,'START_LIST_JUN-ELI'!C:F,2,FALSE)</f>
        <v>#N/A</v>
      </c>
      <c r="D88" s="115" t="e">
        <f>VLOOKUP(B:B,'START_LIST_JUN-ELI'!C:F,4,FALSE)</f>
        <v>#N/A</v>
      </c>
      <c r="E88" s="80"/>
      <c r="F88" s="81"/>
      <c r="G88" s="412"/>
      <c r="H88" s="82"/>
      <c r="I88" s="81"/>
      <c r="J88" s="81"/>
      <c r="K88" s="80"/>
      <c r="L88" s="81"/>
      <c r="M88" s="83"/>
      <c r="N88" s="404">
        <f t="shared" si="34"/>
        <v>0</v>
      </c>
      <c r="O88" s="405">
        <f t="shared" si="35"/>
        <v>0</v>
      </c>
      <c r="P88" s="406">
        <f t="shared" si="36"/>
        <v>0</v>
      </c>
      <c r="Q88" s="407">
        <f t="shared" si="37"/>
        <v>0</v>
      </c>
      <c r="R88" s="405">
        <f t="shared" si="38"/>
        <v>0</v>
      </c>
      <c r="S88" s="406">
        <f t="shared" si="39"/>
        <v>0</v>
      </c>
      <c r="T88" s="66">
        <f t="shared" si="26"/>
        <v>0</v>
      </c>
      <c r="U88" s="84">
        <f t="shared" si="27"/>
        <v>0</v>
      </c>
      <c r="V88" s="68">
        <f t="shared" si="28"/>
        <v>0</v>
      </c>
      <c r="W88" s="69">
        <f t="shared" si="40"/>
        <v>0</v>
      </c>
      <c r="X88" s="85">
        <f t="shared" si="29"/>
        <v>0</v>
      </c>
      <c r="Y88" s="71">
        <f t="shared" si="30"/>
        <v>0</v>
      </c>
      <c r="Z88" s="72">
        <f t="shared" si="31"/>
        <v>0</v>
      </c>
      <c r="AA88" s="86">
        <f t="shared" si="32"/>
        <v>0</v>
      </c>
      <c r="AB88" s="74">
        <f t="shared" si="33"/>
        <v>0</v>
      </c>
      <c r="AC88" s="216">
        <f t="shared" si="41"/>
        <v>0</v>
      </c>
      <c r="AD88" s="218">
        <f t="shared" si="43"/>
        <v>0</v>
      </c>
      <c r="AE88" s="79"/>
      <c r="AF88" s="51"/>
      <c r="AG88" s="90"/>
      <c r="AH88" s="215">
        <f t="shared" si="42"/>
        <v>0</v>
      </c>
      <c r="AI88" s="88">
        <v>83</v>
      </c>
    </row>
    <row r="89" spans="1:35" hidden="1" x14ac:dyDescent="0.35">
      <c r="A89" s="237"/>
      <c r="B89" s="79">
        <v>84</v>
      </c>
      <c r="C89" s="91" t="e">
        <f>VLOOKUP(B:B,'START_LIST_JUN-ELI'!C:F,2,FALSE)</f>
        <v>#N/A</v>
      </c>
      <c r="D89" s="115" t="e">
        <f>VLOOKUP(B:B,'START_LIST_JUN-ELI'!C:F,4,FALSE)</f>
        <v>#N/A</v>
      </c>
      <c r="E89" s="80"/>
      <c r="F89" s="81"/>
      <c r="G89" s="412"/>
      <c r="H89" s="82"/>
      <c r="I89" s="81"/>
      <c r="J89" s="81"/>
      <c r="K89" s="80"/>
      <c r="L89" s="81"/>
      <c r="M89" s="83"/>
      <c r="N89" s="404">
        <f t="shared" si="34"/>
        <v>0</v>
      </c>
      <c r="O89" s="405">
        <f t="shared" si="35"/>
        <v>0</v>
      </c>
      <c r="P89" s="406">
        <f t="shared" si="36"/>
        <v>0</v>
      </c>
      <c r="Q89" s="407">
        <f t="shared" si="37"/>
        <v>0</v>
      </c>
      <c r="R89" s="405">
        <f t="shared" si="38"/>
        <v>0</v>
      </c>
      <c r="S89" s="406">
        <f t="shared" si="39"/>
        <v>0</v>
      </c>
      <c r="T89" s="66">
        <f t="shared" si="26"/>
        <v>0</v>
      </c>
      <c r="U89" s="84">
        <f t="shared" si="27"/>
        <v>0</v>
      </c>
      <c r="V89" s="68">
        <f t="shared" si="28"/>
        <v>0</v>
      </c>
      <c r="W89" s="69">
        <f t="shared" si="40"/>
        <v>0</v>
      </c>
      <c r="X89" s="85">
        <f t="shared" si="29"/>
        <v>0</v>
      </c>
      <c r="Y89" s="71">
        <f t="shared" si="30"/>
        <v>0</v>
      </c>
      <c r="Z89" s="72">
        <f t="shared" si="31"/>
        <v>0</v>
      </c>
      <c r="AA89" s="86">
        <f t="shared" si="32"/>
        <v>0</v>
      </c>
      <c r="AB89" s="74">
        <f t="shared" si="33"/>
        <v>0</v>
      </c>
      <c r="AC89" s="216">
        <f t="shared" si="41"/>
        <v>0</v>
      </c>
      <c r="AD89" s="218">
        <f t="shared" si="43"/>
        <v>0</v>
      </c>
      <c r="AE89" s="79"/>
      <c r="AF89" s="51"/>
      <c r="AG89" s="90"/>
      <c r="AH89" s="215">
        <f t="shared" si="42"/>
        <v>0</v>
      </c>
      <c r="AI89" s="88">
        <v>84</v>
      </c>
    </row>
    <row r="90" spans="1:35" hidden="1" x14ac:dyDescent="0.35">
      <c r="A90" s="237"/>
      <c r="B90" s="79">
        <v>85</v>
      </c>
      <c r="C90" s="91" t="e">
        <f>VLOOKUP(B:B,'START_LIST_JUN-ELI'!C:F,2,FALSE)</f>
        <v>#N/A</v>
      </c>
      <c r="D90" s="115" t="e">
        <f>VLOOKUP(B:B,'START_LIST_JUN-ELI'!C:F,4,FALSE)</f>
        <v>#N/A</v>
      </c>
      <c r="E90" s="80"/>
      <c r="F90" s="81"/>
      <c r="G90" s="412"/>
      <c r="H90" s="82"/>
      <c r="I90" s="81"/>
      <c r="J90" s="81"/>
      <c r="K90" s="80"/>
      <c r="L90" s="81"/>
      <c r="M90" s="83"/>
      <c r="N90" s="404">
        <f t="shared" si="34"/>
        <v>0</v>
      </c>
      <c r="O90" s="405">
        <f t="shared" si="35"/>
        <v>0</v>
      </c>
      <c r="P90" s="406">
        <f t="shared" si="36"/>
        <v>0</v>
      </c>
      <c r="Q90" s="407">
        <f t="shared" si="37"/>
        <v>0</v>
      </c>
      <c r="R90" s="405">
        <f t="shared" si="38"/>
        <v>0</v>
      </c>
      <c r="S90" s="406">
        <f t="shared" si="39"/>
        <v>0</v>
      </c>
      <c r="T90" s="66">
        <f t="shared" si="26"/>
        <v>0</v>
      </c>
      <c r="U90" s="84">
        <f t="shared" si="27"/>
        <v>0</v>
      </c>
      <c r="V90" s="68">
        <f t="shared" si="28"/>
        <v>0</v>
      </c>
      <c r="W90" s="69">
        <f t="shared" si="40"/>
        <v>0</v>
      </c>
      <c r="X90" s="85">
        <f t="shared" si="29"/>
        <v>0</v>
      </c>
      <c r="Y90" s="71">
        <f t="shared" si="30"/>
        <v>0</v>
      </c>
      <c r="Z90" s="72">
        <f t="shared" si="31"/>
        <v>0</v>
      </c>
      <c r="AA90" s="86">
        <f t="shared" si="32"/>
        <v>0</v>
      </c>
      <c r="AB90" s="74">
        <f t="shared" si="33"/>
        <v>0</v>
      </c>
      <c r="AC90" s="216">
        <f t="shared" si="41"/>
        <v>0</v>
      </c>
      <c r="AD90" s="218">
        <f t="shared" si="43"/>
        <v>0</v>
      </c>
      <c r="AE90" s="79"/>
      <c r="AF90" s="51"/>
      <c r="AG90" s="90"/>
      <c r="AH90" s="215">
        <f t="shared" si="42"/>
        <v>0</v>
      </c>
      <c r="AI90" s="88">
        <v>85</v>
      </c>
    </row>
    <row r="91" spans="1:35" hidden="1" x14ac:dyDescent="0.35">
      <c r="A91" s="237"/>
      <c r="B91" s="79">
        <v>86</v>
      </c>
      <c r="C91" s="91" t="e">
        <f>VLOOKUP(B:B,'START_LIST_JUN-ELI'!C:F,2,FALSE)</f>
        <v>#N/A</v>
      </c>
      <c r="D91" s="115" t="e">
        <f>VLOOKUP(B:B,'START_LIST_JUN-ELI'!C:F,4,FALSE)</f>
        <v>#N/A</v>
      </c>
      <c r="E91" s="80"/>
      <c r="F91" s="81"/>
      <c r="G91" s="412"/>
      <c r="H91" s="82"/>
      <c r="I91" s="81"/>
      <c r="J91" s="81"/>
      <c r="K91" s="80"/>
      <c r="L91" s="81"/>
      <c r="M91" s="83"/>
      <c r="N91" s="404">
        <f t="shared" ref="N91:N154" si="44">+(E91+H91+K91)/3</f>
        <v>0</v>
      </c>
      <c r="O91" s="405">
        <f t="shared" ref="O91:O154" si="45">+(F91+I91+L91)/3</f>
        <v>0</v>
      </c>
      <c r="P91" s="406">
        <f t="shared" ref="P91:P154" si="46">+(G91+J91+M91)/3</f>
        <v>0</v>
      </c>
      <c r="Q91" s="407">
        <f t="shared" ref="Q91:Q154" si="47">(+E91+H91+K91+N91)/4</f>
        <v>0</v>
      </c>
      <c r="R91" s="405">
        <f t="shared" ref="R91:R154" si="48">(+F91+I91+L91+O91)/4</f>
        <v>0</v>
      </c>
      <c r="S91" s="406">
        <f t="shared" ref="S91:S154" si="49">(+G91+J91+M91+P91)/4</f>
        <v>0</v>
      </c>
      <c r="T91" s="66">
        <f t="shared" ref="T91:T154" si="50">MAX(E91,H91,K91,N91,Q91)</f>
        <v>0</v>
      </c>
      <c r="U91" s="84">
        <f t="shared" ref="U91:U154" si="51">MIN(E91,H91,K91,N91,Q91)</f>
        <v>0</v>
      </c>
      <c r="V91" s="68">
        <f t="shared" ref="V91:V154" si="52">(SUM(E91,H91,K91,N91,Q91)-T91-U91)/3</f>
        <v>0</v>
      </c>
      <c r="W91" s="69">
        <f t="shared" si="40"/>
        <v>0</v>
      </c>
      <c r="X91" s="85">
        <f t="shared" ref="X91:X154" si="53">MIN(F91,I91,L91,O91,R91)</f>
        <v>0</v>
      </c>
      <c r="Y91" s="71">
        <f t="shared" ref="Y91:Y154" si="54">(SUM(F91,I91,L91,O91,R91)-W91-X91)/3</f>
        <v>0</v>
      </c>
      <c r="Z91" s="72">
        <f t="shared" ref="Z91:Z154" si="55">MAX(G91,J91,M91,P91,S91)</f>
        <v>0</v>
      </c>
      <c r="AA91" s="86">
        <f t="shared" ref="AA91:AA154" si="56">MIN(G91,J91,M91,P91,S91)</f>
        <v>0</v>
      </c>
      <c r="AB91" s="74">
        <f t="shared" ref="AB91:AB154" si="57">(SUM(G91,J91,M91,P91,S91)-Z91-AA91)/3</f>
        <v>0</v>
      </c>
      <c r="AC91" s="216">
        <f t="shared" ref="AC91:AC154" si="58">AVERAGE(V91,Y91,AB91)</f>
        <v>0</v>
      </c>
      <c r="AD91" s="218">
        <f t="shared" si="43"/>
        <v>0</v>
      </c>
      <c r="AE91" s="79"/>
      <c r="AF91" s="51"/>
      <c r="AG91" s="90"/>
      <c r="AH91" s="215">
        <f t="shared" ref="AH91:AH154" si="59">AD91+AE91+AF91+AG91</f>
        <v>0</v>
      </c>
      <c r="AI91" s="88">
        <v>86</v>
      </c>
    </row>
    <row r="92" spans="1:35" hidden="1" x14ac:dyDescent="0.35">
      <c r="A92" s="237"/>
      <c r="B92" s="79">
        <v>87</v>
      </c>
      <c r="C92" s="91" t="e">
        <f>VLOOKUP(B:B,'START_LIST_JUN-ELI'!C:F,2,FALSE)</f>
        <v>#N/A</v>
      </c>
      <c r="D92" s="115" t="e">
        <f>VLOOKUP(B:B,'START_LIST_JUN-ELI'!C:F,4,FALSE)</f>
        <v>#N/A</v>
      </c>
      <c r="E92" s="80"/>
      <c r="F92" s="81"/>
      <c r="G92" s="412"/>
      <c r="H92" s="82"/>
      <c r="I92" s="81"/>
      <c r="J92" s="81"/>
      <c r="K92" s="80"/>
      <c r="L92" s="81"/>
      <c r="M92" s="83"/>
      <c r="N92" s="404">
        <f t="shared" si="44"/>
        <v>0</v>
      </c>
      <c r="O92" s="405">
        <f t="shared" si="45"/>
        <v>0</v>
      </c>
      <c r="P92" s="406">
        <f t="shared" si="46"/>
        <v>0</v>
      </c>
      <c r="Q92" s="407">
        <f t="shared" si="47"/>
        <v>0</v>
      </c>
      <c r="R92" s="405">
        <f t="shared" si="48"/>
        <v>0</v>
      </c>
      <c r="S92" s="406">
        <f t="shared" si="49"/>
        <v>0</v>
      </c>
      <c r="T92" s="66">
        <f t="shared" si="50"/>
        <v>0</v>
      </c>
      <c r="U92" s="84">
        <f t="shared" si="51"/>
        <v>0</v>
      </c>
      <c r="V92" s="68">
        <f t="shared" si="52"/>
        <v>0</v>
      </c>
      <c r="W92" s="69">
        <f t="shared" si="40"/>
        <v>0</v>
      </c>
      <c r="X92" s="85">
        <f t="shared" si="53"/>
        <v>0</v>
      </c>
      <c r="Y92" s="71">
        <f t="shared" si="54"/>
        <v>0</v>
      </c>
      <c r="Z92" s="72">
        <f t="shared" si="55"/>
        <v>0</v>
      </c>
      <c r="AA92" s="86">
        <f t="shared" si="56"/>
        <v>0</v>
      </c>
      <c r="AB92" s="74">
        <f t="shared" si="57"/>
        <v>0</v>
      </c>
      <c r="AC92" s="216">
        <f t="shared" si="58"/>
        <v>0</v>
      </c>
      <c r="AD92" s="218">
        <f t="shared" si="43"/>
        <v>0</v>
      </c>
      <c r="AE92" s="79"/>
      <c r="AF92" s="51"/>
      <c r="AG92" s="90"/>
      <c r="AH92" s="215">
        <f t="shared" si="59"/>
        <v>0</v>
      </c>
      <c r="AI92" s="88">
        <v>87</v>
      </c>
    </row>
    <row r="93" spans="1:35" hidden="1" x14ac:dyDescent="0.35">
      <c r="A93" s="237"/>
      <c r="B93" s="79">
        <v>88</v>
      </c>
      <c r="C93" s="91" t="e">
        <f>VLOOKUP(B:B,'START_LIST_JUN-ELI'!C:F,2,FALSE)</f>
        <v>#N/A</v>
      </c>
      <c r="D93" s="115" t="e">
        <f>VLOOKUP(B:B,'START_LIST_JUN-ELI'!C:F,4,FALSE)</f>
        <v>#N/A</v>
      </c>
      <c r="E93" s="80"/>
      <c r="F93" s="81"/>
      <c r="G93" s="412"/>
      <c r="H93" s="82"/>
      <c r="I93" s="81"/>
      <c r="J93" s="81"/>
      <c r="K93" s="80"/>
      <c r="L93" s="81"/>
      <c r="M93" s="83"/>
      <c r="N93" s="404">
        <f t="shared" si="44"/>
        <v>0</v>
      </c>
      <c r="O93" s="405">
        <f t="shared" si="45"/>
        <v>0</v>
      </c>
      <c r="P93" s="406">
        <f t="shared" si="46"/>
        <v>0</v>
      </c>
      <c r="Q93" s="407">
        <f t="shared" si="47"/>
        <v>0</v>
      </c>
      <c r="R93" s="405">
        <f t="shared" si="48"/>
        <v>0</v>
      </c>
      <c r="S93" s="406">
        <f t="shared" si="49"/>
        <v>0</v>
      </c>
      <c r="T93" s="66">
        <f t="shared" si="50"/>
        <v>0</v>
      </c>
      <c r="U93" s="84">
        <f t="shared" si="51"/>
        <v>0</v>
      </c>
      <c r="V93" s="68">
        <f t="shared" si="52"/>
        <v>0</v>
      </c>
      <c r="W93" s="69">
        <f t="shared" si="40"/>
        <v>0</v>
      </c>
      <c r="X93" s="85">
        <f t="shared" si="53"/>
        <v>0</v>
      </c>
      <c r="Y93" s="71">
        <f t="shared" si="54"/>
        <v>0</v>
      </c>
      <c r="Z93" s="72">
        <f t="shared" si="55"/>
        <v>0</v>
      </c>
      <c r="AA93" s="86">
        <f t="shared" si="56"/>
        <v>0</v>
      </c>
      <c r="AB93" s="74">
        <f t="shared" si="57"/>
        <v>0</v>
      </c>
      <c r="AC93" s="216">
        <f t="shared" si="58"/>
        <v>0</v>
      </c>
      <c r="AD93" s="218">
        <f t="shared" si="43"/>
        <v>0</v>
      </c>
      <c r="AE93" s="79"/>
      <c r="AF93" s="51"/>
      <c r="AG93" s="90"/>
      <c r="AH93" s="215">
        <f t="shared" si="59"/>
        <v>0</v>
      </c>
      <c r="AI93" s="88">
        <v>88</v>
      </c>
    </row>
    <row r="94" spans="1:35" hidden="1" x14ac:dyDescent="0.35">
      <c r="A94" s="237"/>
      <c r="B94" s="79">
        <v>89</v>
      </c>
      <c r="C94" s="91" t="e">
        <f>VLOOKUP(B:B,'START_LIST_JUN-ELI'!C:F,2,FALSE)</f>
        <v>#N/A</v>
      </c>
      <c r="D94" s="115" t="e">
        <f>VLOOKUP(B:B,'START_LIST_JUN-ELI'!C:F,4,FALSE)</f>
        <v>#N/A</v>
      </c>
      <c r="E94" s="80"/>
      <c r="F94" s="81"/>
      <c r="G94" s="412"/>
      <c r="H94" s="82"/>
      <c r="I94" s="81"/>
      <c r="J94" s="81"/>
      <c r="K94" s="80"/>
      <c r="L94" s="81"/>
      <c r="M94" s="83"/>
      <c r="N94" s="404">
        <f t="shared" si="44"/>
        <v>0</v>
      </c>
      <c r="O94" s="405">
        <f t="shared" si="45"/>
        <v>0</v>
      </c>
      <c r="P94" s="406">
        <f t="shared" si="46"/>
        <v>0</v>
      </c>
      <c r="Q94" s="407">
        <f t="shared" si="47"/>
        <v>0</v>
      </c>
      <c r="R94" s="405">
        <f t="shared" si="48"/>
        <v>0</v>
      </c>
      <c r="S94" s="406">
        <f t="shared" si="49"/>
        <v>0</v>
      </c>
      <c r="T94" s="66">
        <f t="shared" si="50"/>
        <v>0</v>
      </c>
      <c r="U94" s="84">
        <f t="shared" si="51"/>
        <v>0</v>
      </c>
      <c r="V94" s="68">
        <f t="shared" si="52"/>
        <v>0</v>
      </c>
      <c r="W94" s="69">
        <f t="shared" si="40"/>
        <v>0</v>
      </c>
      <c r="X94" s="85">
        <f t="shared" si="53"/>
        <v>0</v>
      </c>
      <c r="Y94" s="71">
        <f t="shared" si="54"/>
        <v>0</v>
      </c>
      <c r="Z94" s="72">
        <f t="shared" si="55"/>
        <v>0</v>
      </c>
      <c r="AA94" s="86">
        <f t="shared" si="56"/>
        <v>0</v>
      </c>
      <c r="AB94" s="74">
        <f t="shared" si="57"/>
        <v>0</v>
      </c>
      <c r="AC94" s="216">
        <f t="shared" si="58"/>
        <v>0</v>
      </c>
      <c r="AD94" s="218">
        <f t="shared" si="43"/>
        <v>0</v>
      </c>
      <c r="AE94" s="79"/>
      <c r="AF94" s="51"/>
      <c r="AG94" s="90"/>
      <c r="AH94" s="215">
        <f t="shared" si="59"/>
        <v>0</v>
      </c>
      <c r="AI94" s="88">
        <v>89</v>
      </c>
    </row>
    <row r="95" spans="1:35" hidden="1" x14ac:dyDescent="0.35">
      <c r="A95" s="237"/>
      <c r="B95" s="79">
        <v>90</v>
      </c>
      <c r="C95" s="91" t="e">
        <f>VLOOKUP(B:B,'START_LIST_JUN-ELI'!C:F,2,FALSE)</f>
        <v>#N/A</v>
      </c>
      <c r="D95" s="115" t="e">
        <f>VLOOKUP(B:B,'START_LIST_JUN-ELI'!C:F,4,FALSE)</f>
        <v>#N/A</v>
      </c>
      <c r="E95" s="80"/>
      <c r="F95" s="81"/>
      <c r="G95" s="412"/>
      <c r="H95" s="82"/>
      <c r="I95" s="81"/>
      <c r="J95" s="81"/>
      <c r="K95" s="80"/>
      <c r="L95" s="81"/>
      <c r="M95" s="83"/>
      <c r="N95" s="404">
        <f t="shared" si="44"/>
        <v>0</v>
      </c>
      <c r="O95" s="405">
        <f t="shared" si="45"/>
        <v>0</v>
      </c>
      <c r="P95" s="406">
        <f t="shared" si="46"/>
        <v>0</v>
      </c>
      <c r="Q95" s="407">
        <f t="shared" si="47"/>
        <v>0</v>
      </c>
      <c r="R95" s="405">
        <f t="shared" si="48"/>
        <v>0</v>
      </c>
      <c r="S95" s="406">
        <f t="shared" si="49"/>
        <v>0</v>
      </c>
      <c r="T95" s="66">
        <f t="shared" si="50"/>
        <v>0</v>
      </c>
      <c r="U95" s="84">
        <f t="shared" si="51"/>
        <v>0</v>
      </c>
      <c r="V95" s="68">
        <f t="shared" si="52"/>
        <v>0</v>
      </c>
      <c r="W95" s="69">
        <f t="shared" si="40"/>
        <v>0</v>
      </c>
      <c r="X95" s="85">
        <f t="shared" si="53"/>
        <v>0</v>
      </c>
      <c r="Y95" s="71">
        <f t="shared" si="54"/>
        <v>0</v>
      </c>
      <c r="Z95" s="72">
        <f t="shared" si="55"/>
        <v>0</v>
      </c>
      <c r="AA95" s="86">
        <f t="shared" si="56"/>
        <v>0</v>
      </c>
      <c r="AB95" s="74">
        <f t="shared" si="57"/>
        <v>0</v>
      </c>
      <c r="AC95" s="216">
        <f t="shared" si="58"/>
        <v>0</v>
      </c>
      <c r="AD95" s="218">
        <f t="shared" si="43"/>
        <v>0</v>
      </c>
      <c r="AE95" s="79"/>
      <c r="AF95" s="51"/>
      <c r="AG95" s="90"/>
      <c r="AH95" s="215">
        <f t="shared" si="59"/>
        <v>0</v>
      </c>
      <c r="AI95" s="88">
        <v>90</v>
      </c>
    </row>
    <row r="96" spans="1:35" hidden="1" x14ac:dyDescent="0.35">
      <c r="A96" s="237"/>
      <c r="B96" s="79">
        <v>91</v>
      </c>
      <c r="C96" s="91" t="e">
        <f>VLOOKUP(B:B,'START_LIST_JUN-ELI'!C:F,2,FALSE)</f>
        <v>#N/A</v>
      </c>
      <c r="D96" s="115" t="e">
        <f>VLOOKUP(B:B,'START_LIST_JUN-ELI'!C:F,4,FALSE)</f>
        <v>#N/A</v>
      </c>
      <c r="E96" s="80"/>
      <c r="F96" s="81"/>
      <c r="G96" s="412"/>
      <c r="H96" s="82"/>
      <c r="I96" s="81"/>
      <c r="J96" s="81"/>
      <c r="K96" s="80"/>
      <c r="L96" s="81"/>
      <c r="M96" s="83"/>
      <c r="N96" s="404">
        <f t="shared" si="44"/>
        <v>0</v>
      </c>
      <c r="O96" s="405">
        <f t="shared" si="45"/>
        <v>0</v>
      </c>
      <c r="P96" s="406">
        <f t="shared" si="46"/>
        <v>0</v>
      </c>
      <c r="Q96" s="407">
        <f t="shared" si="47"/>
        <v>0</v>
      </c>
      <c r="R96" s="405">
        <f t="shared" si="48"/>
        <v>0</v>
      </c>
      <c r="S96" s="406">
        <f t="shared" si="49"/>
        <v>0</v>
      </c>
      <c r="T96" s="66">
        <f t="shared" si="50"/>
        <v>0</v>
      </c>
      <c r="U96" s="84">
        <f t="shared" si="51"/>
        <v>0</v>
      </c>
      <c r="V96" s="68">
        <f t="shared" si="52"/>
        <v>0</v>
      </c>
      <c r="W96" s="69">
        <f t="shared" si="40"/>
        <v>0</v>
      </c>
      <c r="X96" s="85">
        <f t="shared" si="53"/>
        <v>0</v>
      </c>
      <c r="Y96" s="71">
        <f t="shared" si="54"/>
        <v>0</v>
      </c>
      <c r="Z96" s="72">
        <f t="shared" si="55"/>
        <v>0</v>
      </c>
      <c r="AA96" s="86">
        <f t="shared" si="56"/>
        <v>0</v>
      </c>
      <c r="AB96" s="74">
        <f t="shared" si="57"/>
        <v>0</v>
      </c>
      <c r="AC96" s="216">
        <f t="shared" si="58"/>
        <v>0</v>
      </c>
      <c r="AD96" s="218">
        <f t="shared" si="43"/>
        <v>0</v>
      </c>
      <c r="AE96" s="79"/>
      <c r="AF96" s="51"/>
      <c r="AG96" s="90"/>
      <c r="AH96" s="215">
        <f t="shared" si="59"/>
        <v>0</v>
      </c>
      <c r="AI96" s="88">
        <v>91</v>
      </c>
    </row>
    <row r="97" spans="1:35" hidden="1" x14ac:dyDescent="0.35">
      <c r="A97" s="237"/>
      <c r="B97" s="79">
        <v>92</v>
      </c>
      <c r="C97" s="91" t="e">
        <f>VLOOKUP(B:B,'START_LIST_JUN-ELI'!C:F,2,FALSE)</f>
        <v>#N/A</v>
      </c>
      <c r="D97" s="115" t="e">
        <f>VLOOKUP(B:B,'START_LIST_JUN-ELI'!C:F,4,FALSE)</f>
        <v>#N/A</v>
      </c>
      <c r="E97" s="80"/>
      <c r="F97" s="81"/>
      <c r="G97" s="412"/>
      <c r="H97" s="82"/>
      <c r="I97" s="81"/>
      <c r="J97" s="81"/>
      <c r="K97" s="80"/>
      <c r="L97" s="81"/>
      <c r="M97" s="83"/>
      <c r="N97" s="404">
        <f t="shared" si="44"/>
        <v>0</v>
      </c>
      <c r="O97" s="405">
        <f t="shared" si="45"/>
        <v>0</v>
      </c>
      <c r="P97" s="406">
        <f t="shared" si="46"/>
        <v>0</v>
      </c>
      <c r="Q97" s="407">
        <f t="shared" si="47"/>
        <v>0</v>
      </c>
      <c r="R97" s="405">
        <f t="shared" si="48"/>
        <v>0</v>
      </c>
      <c r="S97" s="406">
        <f t="shared" si="49"/>
        <v>0</v>
      </c>
      <c r="T97" s="66">
        <f t="shared" si="50"/>
        <v>0</v>
      </c>
      <c r="U97" s="84">
        <f t="shared" si="51"/>
        <v>0</v>
      </c>
      <c r="V97" s="68">
        <f t="shared" si="52"/>
        <v>0</v>
      </c>
      <c r="W97" s="69">
        <f t="shared" si="40"/>
        <v>0</v>
      </c>
      <c r="X97" s="85">
        <f t="shared" si="53"/>
        <v>0</v>
      </c>
      <c r="Y97" s="71">
        <f t="shared" si="54"/>
        <v>0</v>
      </c>
      <c r="Z97" s="72">
        <f t="shared" si="55"/>
        <v>0</v>
      </c>
      <c r="AA97" s="86">
        <f t="shared" si="56"/>
        <v>0</v>
      </c>
      <c r="AB97" s="74">
        <f t="shared" si="57"/>
        <v>0</v>
      </c>
      <c r="AC97" s="216">
        <f t="shared" si="58"/>
        <v>0</v>
      </c>
      <c r="AD97" s="218">
        <f t="shared" si="43"/>
        <v>0</v>
      </c>
      <c r="AE97" s="79"/>
      <c r="AF97" s="51"/>
      <c r="AG97" s="90"/>
      <c r="AH97" s="215">
        <f t="shared" si="59"/>
        <v>0</v>
      </c>
      <c r="AI97" s="88">
        <v>92</v>
      </c>
    </row>
    <row r="98" spans="1:35" hidden="1" x14ac:dyDescent="0.35">
      <c r="A98" s="237"/>
      <c r="B98" s="79">
        <v>93</v>
      </c>
      <c r="C98" s="91" t="e">
        <f>VLOOKUP(B:B,'START_LIST_JUN-ELI'!C:F,2,FALSE)</f>
        <v>#N/A</v>
      </c>
      <c r="D98" s="115" t="e">
        <f>VLOOKUP(B:B,'START_LIST_JUN-ELI'!C:F,4,FALSE)</f>
        <v>#N/A</v>
      </c>
      <c r="E98" s="80"/>
      <c r="F98" s="81"/>
      <c r="G98" s="412"/>
      <c r="H98" s="82"/>
      <c r="I98" s="81"/>
      <c r="J98" s="81"/>
      <c r="K98" s="80"/>
      <c r="L98" s="81"/>
      <c r="M98" s="83"/>
      <c r="N98" s="404">
        <f t="shared" si="44"/>
        <v>0</v>
      </c>
      <c r="O98" s="405">
        <f t="shared" si="45"/>
        <v>0</v>
      </c>
      <c r="P98" s="406">
        <f t="shared" si="46"/>
        <v>0</v>
      </c>
      <c r="Q98" s="407">
        <f t="shared" si="47"/>
        <v>0</v>
      </c>
      <c r="R98" s="405">
        <f t="shared" si="48"/>
        <v>0</v>
      </c>
      <c r="S98" s="406">
        <f t="shared" si="49"/>
        <v>0</v>
      </c>
      <c r="T98" s="66">
        <f t="shared" si="50"/>
        <v>0</v>
      </c>
      <c r="U98" s="84">
        <f t="shared" si="51"/>
        <v>0</v>
      </c>
      <c r="V98" s="68">
        <f t="shared" si="52"/>
        <v>0</v>
      </c>
      <c r="W98" s="69">
        <f t="shared" si="40"/>
        <v>0</v>
      </c>
      <c r="X98" s="85">
        <f t="shared" si="53"/>
        <v>0</v>
      </c>
      <c r="Y98" s="71">
        <f t="shared" si="54"/>
        <v>0</v>
      </c>
      <c r="Z98" s="72">
        <f t="shared" si="55"/>
        <v>0</v>
      </c>
      <c r="AA98" s="86">
        <f t="shared" si="56"/>
        <v>0</v>
      </c>
      <c r="AB98" s="74">
        <f t="shared" si="57"/>
        <v>0</v>
      </c>
      <c r="AC98" s="216">
        <f t="shared" si="58"/>
        <v>0</v>
      </c>
      <c r="AD98" s="218">
        <f t="shared" si="43"/>
        <v>0</v>
      </c>
      <c r="AE98" s="79"/>
      <c r="AF98" s="51"/>
      <c r="AG98" s="90"/>
      <c r="AH98" s="215">
        <f t="shared" si="59"/>
        <v>0</v>
      </c>
      <c r="AI98" s="88">
        <v>93</v>
      </c>
    </row>
    <row r="99" spans="1:35" hidden="1" x14ac:dyDescent="0.35">
      <c r="A99" s="237"/>
      <c r="B99" s="79">
        <v>94</v>
      </c>
      <c r="C99" s="91" t="e">
        <f>VLOOKUP(B:B,'START_LIST_JUN-ELI'!C:F,2,FALSE)</f>
        <v>#N/A</v>
      </c>
      <c r="D99" s="115" t="e">
        <f>VLOOKUP(B:B,'START_LIST_JUN-ELI'!C:F,4,FALSE)</f>
        <v>#N/A</v>
      </c>
      <c r="E99" s="80"/>
      <c r="F99" s="81"/>
      <c r="G99" s="412"/>
      <c r="H99" s="82"/>
      <c r="I99" s="81"/>
      <c r="J99" s="81"/>
      <c r="K99" s="80"/>
      <c r="L99" s="81"/>
      <c r="M99" s="83"/>
      <c r="N99" s="404">
        <f t="shared" si="44"/>
        <v>0</v>
      </c>
      <c r="O99" s="405">
        <f t="shared" si="45"/>
        <v>0</v>
      </c>
      <c r="P99" s="406">
        <f t="shared" si="46"/>
        <v>0</v>
      </c>
      <c r="Q99" s="407">
        <f t="shared" si="47"/>
        <v>0</v>
      </c>
      <c r="R99" s="405">
        <f t="shared" si="48"/>
        <v>0</v>
      </c>
      <c r="S99" s="406">
        <f t="shared" si="49"/>
        <v>0</v>
      </c>
      <c r="T99" s="66">
        <f t="shared" si="50"/>
        <v>0</v>
      </c>
      <c r="U99" s="84">
        <f t="shared" si="51"/>
        <v>0</v>
      </c>
      <c r="V99" s="68">
        <f t="shared" si="52"/>
        <v>0</v>
      </c>
      <c r="W99" s="69">
        <f t="shared" si="40"/>
        <v>0</v>
      </c>
      <c r="X99" s="85">
        <f t="shared" si="53"/>
        <v>0</v>
      </c>
      <c r="Y99" s="71">
        <f t="shared" si="54"/>
        <v>0</v>
      </c>
      <c r="Z99" s="72">
        <f t="shared" si="55"/>
        <v>0</v>
      </c>
      <c r="AA99" s="86">
        <f t="shared" si="56"/>
        <v>0</v>
      </c>
      <c r="AB99" s="74">
        <f t="shared" si="57"/>
        <v>0</v>
      </c>
      <c r="AC99" s="216">
        <f t="shared" si="58"/>
        <v>0</v>
      </c>
      <c r="AD99" s="218">
        <f t="shared" si="43"/>
        <v>0</v>
      </c>
      <c r="AE99" s="79"/>
      <c r="AF99" s="51"/>
      <c r="AG99" s="90"/>
      <c r="AH99" s="215">
        <f t="shared" si="59"/>
        <v>0</v>
      </c>
      <c r="AI99" s="88">
        <v>94</v>
      </c>
    </row>
    <row r="100" spans="1:35" hidden="1" x14ac:dyDescent="0.35">
      <c r="A100" s="237"/>
      <c r="B100" s="79">
        <v>95</v>
      </c>
      <c r="C100" s="91" t="e">
        <f>VLOOKUP(B:B,'START_LIST_JUN-ELI'!C:F,2,FALSE)</f>
        <v>#N/A</v>
      </c>
      <c r="D100" s="115" t="e">
        <f>VLOOKUP(B:B,'START_LIST_JUN-ELI'!C:F,4,FALSE)</f>
        <v>#N/A</v>
      </c>
      <c r="E100" s="80"/>
      <c r="F100" s="81"/>
      <c r="G100" s="412"/>
      <c r="H100" s="82"/>
      <c r="I100" s="81"/>
      <c r="J100" s="81"/>
      <c r="K100" s="80"/>
      <c r="L100" s="81"/>
      <c r="M100" s="83"/>
      <c r="N100" s="404">
        <f t="shared" si="44"/>
        <v>0</v>
      </c>
      <c r="O100" s="405">
        <f t="shared" si="45"/>
        <v>0</v>
      </c>
      <c r="P100" s="406">
        <f t="shared" si="46"/>
        <v>0</v>
      </c>
      <c r="Q100" s="407">
        <f t="shared" si="47"/>
        <v>0</v>
      </c>
      <c r="R100" s="405">
        <f t="shared" si="48"/>
        <v>0</v>
      </c>
      <c r="S100" s="406">
        <f t="shared" si="49"/>
        <v>0</v>
      </c>
      <c r="T100" s="66">
        <f t="shared" si="50"/>
        <v>0</v>
      </c>
      <c r="U100" s="84">
        <f t="shared" si="51"/>
        <v>0</v>
      </c>
      <c r="V100" s="68">
        <f t="shared" si="52"/>
        <v>0</v>
      </c>
      <c r="W100" s="69">
        <f t="shared" si="40"/>
        <v>0</v>
      </c>
      <c r="X100" s="85">
        <f t="shared" si="53"/>
        <v>0</v>
      </c>
      <c r="Y100" s="71">
        <f t="shared" si="54"/>
        <v>0</v>
      </c>
      <c r="Z100" s="72">
        <f t="shared" si="55"/>
        <v>0</v>
      </c>
      <c r="AA100" s="86">
        <f t="shared" si="56"/>
        <v>0</v>
      </c>
      <c r="AB100" s="74">
        <f t="shared" si="57"/>
        <v>0</v>
      </c>
      <c r="AC100" s="216">
        <f t="shared" si="58"/>
        <v>0</v>
      </c>
      <c r="AD100" s="218">
        <f t="shared" si="43"/>
        <v>0</v>
      </c>
      <c r="AE100" s="79"/>
      <c r="AF100" s="51"/>
      <c r="AG100" s="90"/>
      <c r="AH100" s="215">
        <f t="shared" si="59"/>
        <v>0</v>
      </c>
      <c r="AI100" s="88">
        <v>95</v>
      </c>
    </row>
    <row r="101" spans="1:35" hidden="1" x14ac:dyDescent="0.35">
      <c r="A101" s="237"/>
      <c r="B101" s="79">
        <v>96</v>
      </c>
      <c r="C101" s="91" t="e">
        <f>VLOOKUP(B:B,'START_LIST_JUN-ELI'!C:F,2,FALSE)</f>
        <v>#N/A</v>
      </c>
      <c r="D101" s="115" t="e">
        <f>VLOOKUP(B:B,'START_LIST_JUN-ELI'!C:F,4,FALSE)</f>
        <v>#N/A</v>
      </c>
      <c r="E101" s="80"/>
      <c r="F101" s="81"/>
      <c r="G101" s="412"/>
      <c r="H101" s="82"/>
      <c r="I101" s="81"/>
      <c r="J101" s="81"/>
      <c r="K101" s="80"/>
      <c r="L101" s="81"/>
      <c r="M101" s="83"/>
      <c r="N101" s="404">
        <f t="shared" si="44"/>
        <v>0</v>
      </c>
      <c r="O101" s="405">
        <f t="shared" si="45"/>
        <v>0</v>
      </c>
      <c r="P101" s="406">
        <f t="shared" si="46"/>
        <v>0</v>
      </c>
      <c r="Q101" s="407">
        <f t="shared" si="47"/>
        <v>0</v>
      </c>
      <c r="R101" s="405">
        <f t="shared" si="48"/>
        <v>0</v>
      </c>
      <c r="S101" s="406">
        <f t="shared" si="49"/>
        <v>0</v>
      </c>
      <c r="T101" s="66">
        <f t="shared" si="50"/>
        <v>0</v>
      </c>
      <c r="U101" s="84">
        <f t="shared" si="51"/>
        <v>0</v>
      </c>
      <c r="V101" s="68">
        <f t="shared" si="52"/>
        <v>0</v>
      </c>
      <c r="W101" s="69">
        <f t="shared" si="40"/>
        <v>0</v>
      </c>
      <c r="X101" s="85">
        <f t="shared" si="53"/>
        <v>0</v>
      </c>
      <c r="Y101" s="71">
        <f t="shared" si="54"/>
        <v>0</v>
      </c>
      <c r="Z101" s="72">
        <f t="shared" si="55"/>
        <v>0</v>
      </c>
      <c r="AA101" s="86">
        <f t="shared" si="56"/>
        <v>0</v>
      </c>
      <c r="AB101" s="74">
        <f t="shared" si="57"/>
        <v>0</v>
      </c>
      <c r="AC101" s="216">
        <f t="shared" si="58"/>
        <v>0</v>
      </c>
      <c r="AD101" s="218">
        <f t="shared" si="43"/>
        <v>0</v>
      </c>
      <c r="AE101" s="79"/>
      <c r="AF101" s="51"/>
      <c r="AG101" s="90"/>
      <c r="AH101" s="215">
        <f t="shared" si="59"/>
        <v>0</v>
      </c>
      <c r="AI101" s="88">
        <v>96</v>
      </c>
    </row>
    <row r="102" spans="1:35" hidden="1" x14ac:dyDescent="0.35">
      <c r="A102" s="237"/>
      <c r="B102" s="79">
        <v>97</v>
      </c>
      <c r="C102" s="91" t="e">
        <f>VLOOKUP(B:B,'START_LIST_JUN-ELI'!C:F,2,FALSE)</f>
        <v>#N/A</v>
      </c>
      <c r="D102" s="115" t="e">
        <f>VLOOKUP(B:B,'START_LIST_JUN-ELI'!C:F,4,FALSE)</f>
        <v>#N/A</v>
      </c>
      <c r="E102" s="80"/>
      <c r="F102" s="81"/>
      <c r="G102" s="412"/>
      <c r="H102" s="82"/>
      <c r="I102" s="81"/>
      <c r="J102" s="81"/>
      <c r="K102" s="80"/>
      <c r="L102" s="81"/>
      <c r="M102" s="83"/>
      <c r="N102" s="404">
        <f t="shared" si="44"/>
        <v>0</v>
      </c>
      <c r="O102" s="405">
        <f t="shared" si="45"/>
        <v>0</v>
      </c>
      <c r="P102" s="406">
        <f t="shared" si="46"/>
        <v>0</v>
      </c>
      <c r="Q102" s="407">
        <f t="shared" si="47"/>
        <v>0</v>
      </c>
      <c r="R102" s="405">
        <f t="shared" si="48"/>
        <v>0</v>
      </c>
      <c r="S102" s="406">
        <f t="shared" si="49"/>
        <v>0</v>
      </c>
      <c r="T102" s="66">
        <f t="shared" si="50"/>
        <v>0</v>
      </c>
      <c r="U102" s="84">
        <f t="shared" si="51"/>
        <v>0</v>
      </c>
      <c r="V102" s="68">
        <f t="shared" si="52"/>
        <v>0</v>
      </c>
      <c r="W102" s="69">
        <f t="shared" si="40"/>
        <v>0</v>
      </c>
      <c r="X102" s="85">
        <f t="shared" si="53"/>
        <v>0</v>
      </c>
      <c r="Y102" s="71">
        <f t="shared" si="54"/>
        <v>0</v>
      </c>
      <c r="Z102" s="72">
        <f t="shared" si="55"/>
        <v>0</v>
      </c>
      <c r="AA102" s="86">
        <f t="shared" si="56"/>
        <v>0</v>
      </c>
      <c r="AB102" s="74">
        <f t="shared" si="57"/>
        <v>0</v>
      </c>
      <c r="AC102" s="216">
        <f t="shared" si="58"/>
        <v>0</v>
      </c>
      <c r="AD102" s="218">
        <f t="shared" si="43"/>
        <v>0</v>
      </c>
      <c r="AE102" s="79"/>
      <c r="AF102" s="51"/>
      <c r="AG102" s="90"/>
      <c r="AH102" s="215">
        <f t="shared" si="59"/>
        <v>0</v>
      </c>
      <c r="AI102" s="88">
        <v>97</v>
      </c>
    </row>
    <row r="103" spans="1:35" hidden="1" x14ac:dyDescent="0.35">
      <c r="A103" s="237"/>
      <c r="B103" s="79">
        <v>98</v>
      </c>
      <c r="C103" s="91" t="e">
        <f>VLOOKUP(B:B,'START_LIST_JUN-ELI'!C:F,2,FALSE)</f>
        <v>#N/A</v>
      </c>
      <c r="D103" s="115" t="e">
        <f>VLOOKUP(B:B,'START_LIST_JUN-ELI'!C:F,4,FALSE)</f>
        <v>#N/A</v>
      </c>
      <c r="E103" s="80"/>
      <c r="F103" s="81"/>
      <c r="G103" s="412"/>
      <c r="H103" s="82"/>
      <c r="I103" s="81"/>
      <c r="J103" s="81"/>
      <c r="K103" s="80"/>
      <c r="L103" s="81"/>
      <c r="M103" s="83"/>
      <c r="N103" s="404">
        <f t="shared" si="44"/>
        <v>0</v>
      </c>
      <c r="O103" s="405">
        <f t="shared" si="45"/>
        <v>0</v>
      </c>
      <c r="P103" s="406">
        <f t="shared" si="46"/>
        <v>0</v>
      </c>
      <c r="Q103" s="407">
        <f t="shared" si="47"/>
        <v>0</v>
      </c>
      <c r="R103" s="405">
        <f t="shared" si="48"/>
        <v>0</v>
      </c>
      <c r="S103" s="406">
        <f t="shared" si="49"/>
        <v>0</v>
      </c>
      <c r="T103" s="66">
        <f t="shared" si="50"/>
        <v>0</v>
      </c>
      <c r="U103" s="84">
        <f t="shared" si="51"/>
        <v>0</v>
      </c>
      <c r="V103" s="68">
        <f t="shared" si="52"/>
        <v>0</v>
      </c>
      <c r="W103" s="69">
        <f t="shared" si="40"/>
        <v>0</v>
      </c>
      <c r="X103" s="85">
        <f t="shared" si="53"/>
        <v>0</v>
      </c>
      <c r="Y103" s="71">
        <f t="shared" si="54"/>
        <v>0</v>
      </c>
      <c r="Z103" s="72">
        <f t="shared" si="55"/>
        <v>0</v>
      </c>
      <c r="AA103" s="86">
        <f t="shared" si="56"/>
        <v>0</v>
      </c>
      <c r="AB103" s="74">
        <f t="shared" si="57"/>
        <v>0</v>
      </c>
      <c r="AC103" s="216">
        <f t="shared" si="58"/>
        <v>0</v>
      </c>
      <c r="AD103" s="218">
        <f t="shared" si="43"/>
        <v>0</v>
      </c>
      <c r="AE103" s="79"/>
      <c r="AF103" s="51"/>
      <c r="AG103" s="90"/>
      <c r="AH103" s="215">
        <f t="shared" si="59"/>
        <v>0</v>
      </c>
      <c r="AI103" s="88">
        <v>98</v>
      </c>
    </row>
    <row r="104" spans="1:35" hidden="1" x14ac:dyDescent="0.35">
      <c r="A104" s="237"/>
      <c r="B104" s="79">
        <v>99</v>
      </c>
      <c r="C104" s="91" t="e">
        <f>VLOOKUP(B:B,'START_LIST_JUN-ELI'!C:F,2,FALSE)</f>
        <v>#N/A</v>
      </c>
      <c r="D104" s="115" t="e">
        <f>VLOOKUP(B:B,'START_LIST_JUN-ELI'!C:F,4,FALSE)</f>
        <v>#N/A</v>
      </c>
      <c r="E104" s="80"/>
      <c r="F104" s="81"/>
      <c r="G104" s="412"/>
      <c r="H104" s="82"/>
      <c r="I104" s="81"/>
      <c r="J104" s="81"/>
      <c r="K104" s="80"/>
      <c r="L104" s="81"/>
      <c r="M104" s="83"/>
      <c r="N104" s="404">
        <f t="shared" si="44"/>
        <v>0</v>
      </c>
      <c r="O104" s="405">
        <f t="shared" si="45"/>
        <v>0</v>
      </c>
      <c r="P104" s="406">
        <f t="shared" si="46"/>
        <v>0</v>
      </c>
      <c r="Q104" s="407">
        <f t="shared" si="47"/>
        <v>0</v>
      </c>
      <c r="R104" s="405">
        <f t="shared" si="48"/>
        <v>0</v>
      </c>
      <c r="S104" s="406">
        <f t="shared" si="49"/>
        <v>0</v>
      </c>
      <c r="T104" s="66">
        <f t="shared" si="50"/>
        <v>0</v>
      </c>
      <c r="U104" s="84">
        <f t="shared" si="51"/>
        <v>0</v>
      </c>
      <c r="V104" s="68">
        <f t="shared" si="52"/>
        <v>0</v>
      </c>
      <c r="W104" s="69">
        <f t="shared" si="40"/>
        <v>0</v>
      </c>
      <c r="X104" s="85">
        <f t="shared" si="53"/>
        <v>0</v>
      </c>
      <c r="Y104" s="71">
        <f t="shared" si="54"/>
        <v>0</v>
      </c>
      <c r="Z104" s="72">
        <f t="shared" si="55"/>
        <v>0</v>
      </c>
      <c r="AA104" s="86">
        <f t="shared" si="56"/>
        <v>0</v>
      </c>
      <c r="AB104" s="74">
        <f t="shared" si="57"/>
        <v>0</v>
      </c>
      <c r="AC104" s="216">
        <f t="shared" si="58"/>
        <v>0</v>
      </c>
      <c r="AD104" s="218">
        <f t="shared" si="43"/>
        <v>0</v>
      </c>
      <c r="AE104" s="79"/>
      <c r="AF104" s="51"/>
      <c r="AG104" s="90"/>
      <c r="AH104" s="215">
        <f t="shared" si="59"/>
        <v>0</v>
      </c>
      <c r="AI104" s="88">
        <v>99</v>
      </c>
    </row>
    <row r="105" spans="1:35" hidden="1" x14ac:dyDescent="0.35">
      <c r="A105" s="237"/>
      <c r="B105" s="79">
        <v>100</v>
      </c>
      <c r="C105" s="91" t="e">
        <f>VLOOKUP(B:B,'START_LIST_JUN-ELI'!C:F,2,FALSE)</f>
        <v>#N/A</v>
      </c>
      <c r="D105" s="115" t="e">
        <f>VLOOKUP(B:B,'START_LIST_JUN-ELI'!C:F,4,FALSE)</f>
        <v>#N/A</v>
      </c>
      <c r="E105" s="80"/>
      <c r="F105" s="81"/>
      <c r="G105" s="412"/>
      <c r="H105" s="82"/>
      <c r="I105" s="81"/>
      <c r="J105" s="81"/>
      <c r="K105" s="80"/>
      <c r="L105" s="81"/>
      <c r="M105" s="83"/>
      <c r="N105" s="404">
        <f t="shared" si="44"/>
        <v>0</v>
      </c>
      <c r="O105" s="405">
        <f t="shared" si="45"/>
        <v>0</v>
      </c>
      <c r="P105" s="406">
        <f t="shared" si="46"/>
        <v>0</v>
      </c>
      <c r="Q105" s="407">
        <f t="shared" si="47"/>
        <v>0</v>
      </c>
      <c r="R105" s="405">
        <f t="shared" si="48"/>
        <v>0</v>
      </c>
      <c r="S105" s="406">
        <f t="shared" si="49"/>
        <v>0</v>
      </c>
      <c r="T105" s="66">
        <f t="shared" si="50"/>
        <v>0</v>
      </c>
      <c r="U105" s="84">
        <f t="shared" si="51"/>
        <v>0</v>
      </c>
      <c r="V105" s="68">
        <f t="shared" si="52"/>
        <v>0</v>
      </c>
      <c r="W105" s="69">
        <f t="shared" si="40"/>
        <v>0</v>
      </c>
      <c r="X105" s="85">
        <f t="shared" si="53"/>
        <v>0</v>
      </c>
      <c r="Y105" s="71">
        <f t="shared" si="54"/>
        <v>0</v>
      </c>
      <c r="Z105" s="72">
        <f t="shared" si="55"/>
        <v>0</v>
      </c>
      <c r="AA105" s="86">
        <f t="shared" si="56"/>
        <v>0</v>
      </c>
      <c r="AB105" s="74">
        <f t="shared" si="57"/>
        <v>0</v>
      </c>
      <c r="AC105" s="216">
        <f t="shared" si="58"/>
        <v>0</v>
      </c>
      <c r="AD105" s="218">
        <f t="shared" si="43"/>
        <v>0</v>
      </c>
      <c r="AE105" s="79"/>
      <c r="AF105" s="51"/>
      <c r="AG105" s="90"/>
      <c r="AH105" s="215">
        <f t="shared" si="59"/>
        <v>0</v>
      </c>
      <c r="AI105" s="88">
        <v>100</v>
      </c>
    </row>
    <row r="106" spans="1:35" hidden="1" x14ac:dyDescent="0.35">
      <c r="A106" s="237"/>
      <c r="B106" s="79">
        <v>101</v>
      </c>
      <c r="C106" s="91" t="e">
        <f>VLOOKUP(B:B,'START_LIST_JUN-ELI'!C:F,2,FALSE)</f>
        <v>#N/A</v>
      </c>
      <c r="D106" s="115" t="e">
        <f>VLOOKUP(B:B,'START_LIST_JUN-ELI'!C:F,4,FALSE)</f>
        <v>#N/A</v>
      </c>
      <c r="E106" s="80"/>
      <c r="F106" s="81"/>
      <c r="G106" s="412"/>
      <c r="H106" s="82"/>
      <c r="I106" s="81"/>
      <c r="J106" s="81"/>
      <c r="K106" s="80"/>
      <c r="L106" s="81"/>
      <c r="M106" s="83"/>
      <c r="N106" s="404">
        <f t="shared" si="44"/>
        <v>0</v>
      </c>
      <c r="O106" s="405">
        <f t="shared" si="45"/>
        <v>0</v>
      </c>
      <c r="P106" s="406">
        <f t="shared" si="46"/>
        <v>0</v>
      </c>
      <c r="Q106" s="407">
        <f t="shared" si="47"/>
        <v>0</v>
      </c>
      <c r="R106" s="405">
        <f t="shared" si="48"/>
        <v>0</v>
      </c>
      <c r="S106" s="406">
        <f t="shared" si="49"/>
        <v>0</v>
      </c>
      <c r="T106" s="66">
        <f t="shared" si="50"/>
        <v>0</v>
      </c>
      <c r="U106" s="84">
        <f t="shared" si="51"/>
        <v>0</v>
      </c>
      <c r="V106" s="68">
        <f t="shared" si="52"/>
        <v>0</v>
      </c>
      <c r="W106" s="69">
        <f t="shared" si="40"/>
        <v>0</v>
      </c>
      <c r="X106" s="85">
        <f t="shared" si="53"/>
        <v>0</v>
      </c>
      <c r="Y106" s="71">
        <f t="shared" si="54"/>
        <v>0</v>
      </c>
      <c r="Z106" s="72">
        <f t="shared" si="55"/>
        <v>0</v>
      </c>
      <c r="AA106" s="86">
        <f t="shared" si="56"/>
        <v>0</v>
      </c>
      <c r="AB106" s="74">
        <f t="shared" si="57"/>
        <v>0</v>
      </c>
      <c r="AC106" s="216">
        <f t="shared" si="58"/>
        <v>0</v>
      </c>
      <c r="AD106" s="218">
        <f t="shared" si="43"/>
        <v>0</v>
      </c>
      <c r="AE106" s="79"/>
      <c r="AF106" s="51"/>
      <c r="AG106" s="90"/>
      <c r="AH106" s="215">
        <f t="shared" si="59"/>
        <v>0</v>
      </c>
      <c r="AI106" s="88">
        <v>101</v>
      </c>
    </row>
    <row r="107" spans="1:35" hidden="1" x14ac:dyDescent="0.35">
      <c r="A107" s="237"/>
      <c r="B107" s="79">
        <v>102</v>
      </c>
      <c r="C107" s="91" t="e">
        <f>VLOOKUP(B:B,'START_LIST_JUN-ELI'!C:F,2,FALSE)</f>
        <v>#N/A</v>
      </c>
      <c r="D107" s="115" t="e">
        <f>VLOOKUP(B:B,'START_LIST_JUN-ELI'!C:F,4,FALSE)</f>
        <v>#N/A</v>
      </c>
      <c r="E107" s="80"/>
      <c r="F107" s="81"/>
      <c r="G107" s="412"/>
      <c r="H107" s="82"/>
      <c r="I107" s="81"/>
      <c r="J107" s="81"/>
      <c r="K107" s="80"/>
      <c r="L107" s="81"/>
      <c r="M107" s="83"/>
      <c r="N107" s="404">
        <f t="shared" si="44"/>
        <v>0</v>
      </c>
      <c r="O107" s="405">
        <f t="shared" si="45"/>
        <v>0</v>
      </c>
      <c r="P107" s="406">
        <f t="shared" si="46"/>
        <v>0</v>
      </c>
      <c r="Q107" s="407">
        <f t="shared" si="47"/>
        <v>0</v>
      </c>
      <c r="R107" s="405">
        <f t="shared" si="48"/>
        <v>0</v>
      </c>
      <c r="S107" s="406">
        <f t="shared" si="49"/>
        <v>0</v>
      </c>
      <c r="T107" s="66">
        <f t="shared" si="50"/>
        <v>0</v>
      </c>
      <c r="U107" s="84">
        <f t="shared" si="51"/>
        <v>0</v>
      </c>
      <c r="V107" s="68">
        <f t="shared" si="52"/>
        <v>0</v>
      </c>
      <c r="W107" s="69">
        <f t="shared" si="40"/>
        <v>0</v>
      </c>
      <c r="X107" s="85">
        <f t="shared" si="53"/>
        <v>0</v>
      </c>
      <c r="Y107" s="71">
        <f t="shared" si="54"/>
        <v>0</v>
      </c>
      <c r="Z107" s="72">
        <f t="shared" si="55"/>
        <v>0</v>
      </c>
      <c r="AA107" s="86">
        <f t="shared" si="56"/>
        <v>0</v>
      </c>
      <c r="AB107" s="74">
        <f t="shared" si="57"/>
        <v>0</v>
      </c>
      <c r="AC107" s="216">
        <f t="shared" si="58"/>
        <v>0</v>
      </c>
      <c r="AD107" s="218">
        <f t="shared" si="43"/>
        <v>0</v>
      </c>
      <c r="AE107" s="79"/>
      <c r="AF107" s="51"/>
      <c r="AG107" s="90"/>
      <c r="AH107" s="215">
        <f t="shared" si="59"/>
        <v>0</v>
      </c>
      <c r="AI107" s="88">
        <v>102</v>
      </c>
    </row>
    <row r="108" spans="1:35" hidden="1" x14ac:dyDescent="0.35">
      <c r="A108" s="237"/>
      <c r="B108" s="79">
        <v>103</v>
      </c>
      <c r="C108" s="91" t="e">
        <f>VLOOKUP(B:B,'START_LIST_JUN-ELI'!C:F,2,FALSE)</f>
        <v>#N/A</v>
      </c>
      <c r="D108" s="115" t="e">
        <f>VLOOKUP(B:B,'START_LIST_JUN-ELI'!C:F,4,FALSE)</f>
        <v>#N/A</v>
      </c>
      <c r="E108" s="80"/>
      <c r="F108" s="81"/>
      <c r="G108" s="412"/>
      <c r="H108" s="82"/>
      <c r="I108" s="81"/>
      <c r="J108" s="81"/>
      <c r="K108" s="80"/>
      <c r="L108" s="81"/>
      <c r="M108" s="83"/>
      <c r="N108" s="404">
        <f t="shared" si="44"/>
        <v>0</v>
      </c>
      <c r="O108" s="405">
        <f t="shared" si="45"/>
        <v>0</v>
      </c>
      <c r="P108" s="406">
        <f t="shared" si="46"/>
        <v>0</v>
      </c>
      <c r="Q108" s="407">
        <f t="shared" si="47"/>
        <v>0</v>
      </c>
      <c r="R108" s="405">
        <f t="shared" si="48"/>
        <v>0</v>
      </c>
      <c r="S108" s="406">
        <f t="shared" si="49"/>
        <v>0</v>
      </c>
      <c r="T108" s="66">
        <f t="shared" si="50"/>
        <v>0</v>
      </c>
      <c r="U108" s="84">
        <f t="shared" si="51"/>
        <v>0</v>
      </c>
      <c r="V108" s="68">
        <f t="shared" si="52"/>
        <v>0</v>
      </c>
      <c r="W108" s="69">
        <f t="shared" si="40"/>
        <v>0</v>
      </c>
      <c r="X108" s="85">
        <f t="shared" si="53"/>
        <v>0</v>
      </c>
      <c r="Y108" s="71">
        <f t="shared" si="54"/>
        <v>0</v>
      </c>
      <c r="Z108" s="72">
        <f t="shared" si="55"/>
        <v>0</v>
      </c>
      <c r="AA108" s="86">
        <f t="shared" si="56"/>
        <v>0</v>
      </c>
      <c r="AB108" s="74">
        <f t="shared" si="57"/>
        <v>0</v>
      </c>
      <c r="AC108" s="216">
        <f t="shared" si="58"/>
        <v>0</v>
      </c>
      <c r="AD108" s="218">
        <f t="shared" si="43"/>
        <v>0</v>
      </c>
      <c r="AE108" s="79"/>
      <c r="AF108" s="51"/>
      <c r="AG108" s="90"/>
      <c r="AH108" s="215">
        <f t="shared" si="59"/>
        <v>0</v>
      </c>
      <c r="AI108" s="88">
        <v>103</v>
      </c>
    </row>
    <row r="109" spans="1:35" hidden="1" x14ac:dyDescent="0.35">
      <c r="A109" s="237"/>
      <c r="B109" s="79">
        <v>104</v>
      </c>
      <c r="C109" s="91" t="e">
        <f>VLOOKUP(B:B,'START_LIST_JUN-ELI'!C:F,2,FALSE)</f>
        <v>#N/A</v>
      </c>
      <c r="D109" s="115" t="e">
        <f>VLOOKUP(B:B,'START_LIST_JUN-ELI'!C:F,4,FALSE)</f>
        <v>#N/A</v>
      </c>
      <c r="E109" s="80"/>
      <c r="F109" s="81"/>
      <c r="G109" s="412"/>
      <c r="H109" s="82"/>
      <c r="I109" s="81"/>
      <c r="J109" s="81"/>
      <c r="K109" s="80"/>
      <c r="L109" s="81"/>
      <c r="M109" s="83"/>
      <c r="N109" s="404">
        <f t="shared" si="44"/>
        <v>0</v>
      </c>
      <c r="O109" s="405">
        <f t="shared" si="45"/>
        <v>0</v>
      </c>
      <c r="P109" s="406">
        <f t="shared" si="46"/>
        <v>0</v>
      </c>
      <c r="Q109" s="407">
        <f t="shared" si="47"/>
        <v>0</v>
      </c>
      <c r="R109" s="405">
        <f t="shared" si="48"/>
        <v>0</v>
      </c>
      <c r="S109" s="406">
        <f t="shared" si="49"/>
        <v>0</v>
      </c>
      <c r="T109" s="66">
        <f t="shared" si="50"/>
        <v>0</v>
      </c>
      <c r="U109" s="84">
        <f t="shared" si="51"/>
        <v>0</v>
      </c>
      <c r="V109" s="68">
        <f t="shared" si="52"/>
        <v>0</v>
      </c>
      <c r="W109" s="69">
        <f t="shared" si="40"/>
        <v>0</v>
      </c>
      <c r="X109" s="85">
        <f t="shared" si="53"/>
        <v>0</v>
      </c>
      <c r="Y109" s="71">
        <f t="shared" si="54"/>
        <v>0</v>
      </c>
      <c r="Z109" s="72">
        <f t="shared" si="55"/>
        <v>0</v>
      </c>
      <c r="AA109" s="86">
        <f t="shared" si="56"/>
        <v>0</v>
      </c>
      <c r="AB109" s="74">
        <f t="shared" si="57"/>
        <v>0</v>
      </c>
      <c r="AC109" s="216">
        <f t="shared" si="58"/>
        <v>0</v>
      </c>
      <c r="AD109" s="218">
        <f t="shared" si="43"/>
        <v>0</v>
      </c>
      <c r="AE109" s="79"/>
      <c r="AF109" s="51"/>
      <c r="AG109" s="90"/>
      <c r="AH109" s="215">
        <f t="shared" si="59"/>
        <v>0</v>
      </c>
      <c r="AI109" s="88">
        <v>104</v>
      </c>
    </row>
    <row r="110" spans="1:35" hidden="1" x14ac:dyDescent="0.35">
      <c r="A110" s="237"/>
      <c r="B110" s="79">
        <v>105</v>
      </c>
      <c r="C110" s="91" t="e">
        <f>VLOOKUP(B:B,'START_LIST_JUN-ELI'!C:F,2,FALSE)</f>
        <v>#N/A</v>
      </c>
      <c r="D110" s="115" t="e">
        <f>VLOOKUP(B:B,'START_LIST_JUN-ELI'!C:F,4,FALSE)</f>
        <v>#N/A</v>
      </c>
      <c r="E110" s="80"/>
      <c r="F110" s="81"/>
      <c r="G110" s="412"/>
      <c r="H110" s="82"/>
      <c r="I110" s="81"/>
      <c r="J110" s="81"/>
      <c r="K110" s="80"/>
      <c r="L110" s="81"/>
      <c r="M110" s="83"/>
      <c r="N110" s="404">
        <f t="shared" si="44"/>
        <v>0</v>
      </c>
      <c r="O110" s="405">
        <f t="shared" si="45"/>
        <v>0</v>
      </c>
      <c r="P110" s="406">
        <f t="shared" si="46"/>
        <v>0</v>
      </c>
      <c r="Q110" s="407">
        <f t="shared" si="47"/>
        <v>0</v>
      </c>
      <c r="R110" s="405">
        <f t="shared" si="48"/>
        <v>0</v>
      </c>
      <c r="S110" s="406">
        <f t="shared" si="49"/>
        <v>0</v>
      </c>
      <c r="T110" s="66">
        <f t="shared" si="50"/>
        <v>0</v>
      </c>
      <c r="U110" s="84">
        <f t="shared" si="51"/>
        <v>0</v>
      </c>
      <c r="V110" s="68">
        <f t="shared" si="52"/>
        <v>0</v>
      </c>
      <c r="W110" s="69">
        <f t="shared" si="40"/>
        <v>0</v>
      </c>
      <c r="X110" s="85">
        <f t="shared" si="53"/>
        <v>0</v>
      </c>
      <c r="Y110" s="71">
        <f t="shared" si="54"/>
        <v>0</v>
      </c>
      <c r="Z110" s="72">
        <f t="shared" si="55"/>
        <v>0</v>
      </c>
      <c r="AA110" s="86">
        <f t="shared" si="56"/>
        <v>0</v>
      </c>
      <c r="AB110" s="74">
        <f t="shared" si="57"/>
        <v>0</v>
      </c>
      <c r="AC110" s="216">
        <f t="shared" si="58"/>
        <v>0</v>
      </c>
      <c r="AD110" s="218">
        <f t="shared" si="43"/>
        <v>0</v>
      </c>
      <c r="AE110" s="79"/>
      <c r="AF110" s="51"/>
      <c r="AG110" s="90"/>
      <c r="AH110" s="215">
        <f t="shared" si="59"/>
        <v>0</v>
      </c>
      <c r="AI110" s="88">
        <v>105</v>
      </c>
    </row>
    <row r="111" spans="1:35" hidden="1" x14ac:dyDescent="0.35">
      <c r="A111" s="237"/>
      <c r="B111" s="79">
        <v>106</v>
      </c>
      <c r="C111" s="91" t="e">
        <f>VLOOKUP(B:B,'START_LIST_JUN-ELI'!C:F,2,FALSE)</f>
        <v>#N/A</v>
      </c>
      <c r="D111" s="115" t="e">
        <f>VLOOKUP(B:B,'START_LIST_JUN-ELI'!C:F,4,FALSE)</f>
        <v>#N/A</v>
      </c>
      <c r="E111" s="80"/>
      <c r="F111" s="81"/>
      <c r="G111" s="412"/>
      <c r="H111" s="82"/>
      <c r="I111" s="81"/>
      <c r="J111" s="81"/>
      <c r="K111" s="80"/>
      <c r="L111" s="81"/>
      <c r="M111" s="83"/>
      <c r="N111" s="404">
        <f t="shared" si="44"/>
        <v>0</v>
      </c>
      <c r="O111" s="405">
        <f t="shared" si="45"/>
        <v>0</v>
      </c>
      <c r="P111" s="406">
        <f t="shared" si="46"/>
        <v>0</v>
      </c>
      <c r="Q111" s="407">
        <f t="shared" si="47"/>
        <v>0</v>
      </c>
      <c r="R111" s="405">
        <f t="shared" si="48"/>
        <v>0</v>
      </c>
      <c r="S111" s="406">
        <f t="shared" si="49"/>
        <v>0</v>
      </c>
      <c r="T111" s="66">
        <f t="shared" si="50"/>
        <v>0</v>
      </c>
      <c r="U111" s="84">
        <f t="shared" si="51"/>
        <v>0</v>
      </c>
      <c r="V111" s="68">
        <f t="shared" si="52"/>
        <v>0</v>
      </c>
      <c r="W111" s="69">
        <f t="shared" si="40"/>
        <v>0</v>
      </c>
      <c r="X111" s="85">
        <f t="shared" si="53"/>
        <v>0</v>
      </c>
      <c r="Y111" s="71">
        <f t="shared" si="54"/>
        <v>0</v>
      </c>
      <c r="Z111" s="72">
        <f t="shared" si="55"/>
        <v>0</v>
      </c>
      <c r="AA111" s="86">
        <f t="shared" si="56"/>
        <v>0</v>
      </c>
      <c r="AB111" s="74">
        <f t="shared" si="57"/>
        <v>0</v>
      </c>
      <c r="AC111" s="216">
        <f t="shared" si="58"/>
        <v>0</v>
      </c>
      <c r="AD111" s="218">
        <f t="shared" si="43"/>
        <v>0</v>
      </c>
      <c r="AE111" s="79"/>
      <c r="AF111" s="51"/>
      <c r="AG111" s="90"/>
      <c r="AH111" s="215">
        <f t="shared" si="59"/>
        <v>0</v>
      </c>
      <c r="AI111" s="88">
        <v>106</v>
      </c>
    </row>
    <row r="112" spans="1:35" hidden="1" x14ac:dyDescent="0.35">
      <c r="A112" s="237"/>
      <c r="B112" s="79">
        <v>107</v>
      </c>
      <c r="C112" s="91" t="e">
        <f>VLOOKUP(B:B,'START_LIST_JUN-ELI'!C:F,2,FALSE)</f>
        <v>#N/A</v>
      </c>
      <c r="D112" s="115" t="e">
        <f>VLOOKUP(B:B,'START_LIST_JUN-ELI'!C:F,4,FALSE)</f>
        <v>#N/A</v>
      </c>
      <c r="E112" s="80"/>
      <c r="F112" s="81"/>
      <c r="G112" s="412"/>
      <c r="H112" s="82"/>
      <c r="I112" s="81"/>
      <c r="J112" s="81"/>
      <c r="K112" s="80"/>
      <c r="L112" s="81"/>
      <c r="M112" s="83"/>
      <c r="N112" s="404">
        <f t="shared" si="44"/>
        <v>0</v>
      </c>
      <c r="O112" s="405">
        <f t="shared" si="45"/>
        <v>0</v>
      </c>
      <c r="P112" s="406">
        <f t="shared" si="46"/>
        <v>0</v>
      </c>
      <c r="Q112" s="407">
        <f t="shared" si="47"/>
        <v>0</v>
      </c>
      <c r="R112" s="405">
        <f t="shared" si="48"/>
        <v>0</v>
      </c>
      <c r="S112" s="406">
        <f t="shared" si="49"/>
        <v>0</v>
      </c>
      <c r="T112" s="66">
        <f t="shared" si="50"/>
        <v>0</v>
      </c>
      <c r="U112" s="84">
        <f t="shared" si="51"/>
        <v>0</v>
      </c>
      <c r="V112" s="68">
        <f t="shared" si="52"/>
        <v>0</v>
      </c>
      <c r="W112" s="69">
        <f t="shared" si="40"/>
        <v>0</v>
      </c>
      <c r="X112" s="85">
        <f t="shared" si="53"/>
        <v>0</v>
      </c>
      <c r="Y112" s="71">
        <f t="shared" si="54"/>
        <v>0</v>
      </c>
      <c r="Z112" s="72">
        <f t="shared" si="55"/>
        <v>0</v>
      </c>
      <c r="AA112" s="86">
        <f t="shared" si="56"/>
        <v>0</v>
      </c>
      <c r="AB112" s="74">
        <f t="shared" si="57"/>
        <v>0</v>
      </c>
      <c r="AC112" s="216">
        <f t="shared" si="58"/>
        <v>0</v>
      </c>
      <c r="AD112" s="218">
        <f t="shared" si="43"/>
        <v>0</v>
      </c>
      <c r="AE112" s="79"/>
      <c r="AF112" s="51"/>
      <c r="AG112" s="90"/>
      <c r="AH112" s="215">
        <f t="shared" si="59"/>
        <v>0</v>
      </c>
      <c r="AI112" s="88">
        <v>107</v>
      </c>
    </row>
    <row r="113" spans="1:35" hidden="1" x14ac:dyDescent="0.35">
      <c r="A113" s="237"/>
      <c r="B113" s="79">
        <v>108</v>
      </c>
      <c r="C113" s="91" t="e">
        <f>VLOOKUP(B:B,'START_LIST_JUN-ELI'!C:F,2,FALSE)</f>
        <v>#N/A</v>
      </c>
      <c r="D113" s="115" t="e">
        <f>VLOOKUP(B:B,'START_LIST_JUN-ELI'!C:F,4,FALSE)</f>
        <v>#N/A</v>
      </c>
      <c r="E113" s="80"/>
      <c r="F113" s="81"/>
      <c r="G113" s="412"/>
      <c r="H113" s="82"/>
      <c r="I113" s="81"/>
      <c r="J113" s="81"/>
      <c r="K113" s="80"/>
      <c r="L113" s="81"/>
      <c r="M113" s="83"/>
      <c r="N113" s="404">
        <f t="shared" si="44"/>
        <v>0</v>
      </c>
      <c r="O113" s="405">
        <f t="shared" si="45"/>
        <v>0</v>
      </c>
      <c r="P113" s="406">
        <f t="shared" si="46"/>
        <v>0</v>
      </c>
      <c r="Q113" s="407">
        <f t="shared" si="47"/>
        <v>0</v>
      </c>
      <c r="R113" s="405">
        <f t="shared" si="48"/>
        <v>0</v>
      </c>
      <c r="S113" s="406">
        <f t="shared" si="49"/>
        <v>0</v>
      </c>
      <c r="T113" s="66">
        <f t="shared" si="50"/>
        <v>0</v>
      </c>
      <c r="U113" s="84">
        <f t="shared" si="51"/>
        <v>0</v>
      </c>
      <c r="V113" s="68">
        <f t="shared" si="52"/>
        <v>0</v>
      </c>
      <c r="W113" s="69">
        <f t="shared" si="40"/>
        <v>0</v>
      </c>
      <c r="X113" s="85">
        <f t="shared" si="53"/>
        <v>0</v>
      </c>
      <c r="Y113" s="71">
        <f t="shared" si="54"/>
        <v>0</v>
      </c>
      <c r="Z113" s="72">
        <f t="shared" si="55"/>
        <v>0</v>
      </c>
      <c r="AA113" s="86">
        <f t="shared" si="56"/>
        <v>0</v>
      </c>
      <c r="AB113" s="74">
        <f t="shared" si="57"/>
        <v>0</v>
      </c>
      <c r="AC113" s="216">
        <f t="shared" si="58"/>
        <v>0</v>
      </c>
      <c r="AD113" s="218">
        <f t="shared" si="43"/>
        <v>0</v>
      </c>
      <c r="AE113" s="79"/>
      <c r="AF113" s="51"/>
      <c r="AG113" s="90"/>
      <c r="AH113" s="215">
        <f t="shared" si="59"/>
        <v>0</v>
      </c>
      <c r="AI113" s="88">
        <v>108</v>
      </c>
    </row>
    <row r="114" spans="1:35" hidden="1" x14ac:dyDescent="0.35">
      <c r="A114" s="237"/>
      <c r="B114" s="79">
        <v>109</v>
      </c>
      <c r="C114" s="91" t="e">
        <f>VLOOKUP(B:B,'START_LIST_JUN-ELI'!C:F,2,FALSE)</f>
        <v>#N/A</v>
      </c>
      <c r="D114" s="115" t="e">
        <f>VLOOKUP(B:B,'START_LIST_JUN-ELI'!C:F,4,FALSE)</f>
        <v>#N/A</v>
      </c>
      <c r="E114" s="80"/>
      <c r="F114" s="81"/>
      <c r="G114" s="412"/>
      <c r="H114" s="82"/>
      <c r="I114" s="81"/>
      <c r="J114" s="81"/>
      <c r="K114" s="80"/>
      <c r="L114" s="81"/>
      <c r="M114" s="83"/>
      <c r="N114" s="404">
        <f t="shared" si="44"/>
        <v>0</v>
      </c>
      <c r="O114" s="405">
        <f t="shared" si="45"/>
        <v>0</v>
      </c>
      <c r="P114" s="406">
        <f t="shared" si="46"/>
        <v>0</v>
      </c>
      <c r="Q114" s="407">
        <f t="shared" si="47"/>
        <v>0</v>
      </c>
      <c r="R114" s="405">
        <f t="shared" si="48"/>
        <v>0</v>
      </c>
      <c r="S114" s="406">
        <f t="shared" si="49"/>
        <v>0</v>
      </c>
      <c r="T114" s="66">
        <f t="shared" si="50"/>
        <v>0</v>
      </c>
      <c r="U114" s="84">
        <f t="shared" si="51"/>
        <v>0</v>
      </c>
      <c r="V114" s="68">
        <f t="shared" si="52"/>
        <v>0</v>
      </c>
      <c r="W114" s="69">
        <f t="shared" si="40"/>
        <v>0</v>
      </c>
      <c r="X114" s="85">
        <f t="shared" si="53"/>
        <v>0</v>
      </c>
      <c r="Y114" s="71">
        <f t="shared" si="54"/>
        <v>0</v>
      </c>
      <c r="Z114" s="72">
        <f t="shared" si="55"/>
        <v>0</v>
      </c>
      <c r="AA114" s="86">
        <f t="shared" si="56"/>
        <v>0</v>
      </c>
      <c r="AB114" s="74">
        <f t="shared" si="57"/>
        <v>0</v>
      </c>
      <c r="AC114" s="216">
        <f t="shared" si="58"/>
        <v>0</v>
      </c>
      <c r="AD114" s="218">
        <f t="shared" si="43"/>
        <v>0</v>
      </c>
      <c r="AE114" s="79"/>
      <c r="AF114" s="51"/>
      <c r="AG114" s="90"/>
      <c r="AH114" s="215">
        <f t="shared" si="59"/>
        <v>0</v>
      </c>
      <c r="AI114" s="88">
        <v>109</v>
      </c>
    </row>
    <row r="115" spans="1:35" hidden="1" x14ac:dyDescent="0.35">
      <c r="A115" s="237"/>
      <c r="B115" s="79">
        <v>110</v>
      </c>
      <c r="C115" s="91" t="e">
        <f>VLOOKUP(B:B,'START_LIST_JUN-ELI'!C:F,2,FALSE)</f>
        <v>#N/A</v>
      </c>
      <c r="D115" s="115" t="e">
        <f>VLOOKUP(B:B,'START_LIST_JUN-ELI'!C:F,4,FALSE)</f>
        <v>#N/A</v>
      </c>
      <c r="E115" s="80"/>
      <c r="F115" s="81"/>
      <c r="G115" s="412"/>
      <c r="H115" s="82"/>
      <c r="I115" s="81"/>
      <c r="J115" s="81"/>
      <c r="K115" s="80"/>
      <c r="L115" s="81"/>
      <c r="M115" s="83"/>
      <c r="N115" s="404">
        <f t="shared" si="44"/>
        <v>0</v>
      </c>
      <c r="O115" s="405">
        <f t="shared" si="45"/>
        <v>0</v>
      </c>
      <c r="P115" s="406">
        <f t="shared" si="46"/>
        <v>0</v>
      </c>
      <c r="Q115" s="407">
        <f t="shared" si="47"/>
        <v>0</v>
      </c>
      <c r="R115" s="405">
        <f t="shared" si="48"/>
        <v>0</v>
      </c>
      <c r="S115" s="406">
        <f t="shared" si="49"/>
        <v>0</v>
      </c>
      <c r="T115" s="66">
        <f t="shared" si="50"/>
        <v>0</v>
      </c>
      <c r="U115" s="84">
        <f t="shared" si="51"/>
        <v>0</v>
      </c>
      <c r="V115" s="68">
        <f t="shared" si="52"/>
        <v>0</v>
      </c>
      <c r="W115" s="69">
        <f t="shared" si="40"/>
        <v>0</v>
      </c>
      <c r="X115" s="85">
        <f t="shared" si="53"/>
        <v>0</v>
      </c>
      <c r="Y115" s="71">
        <f t="shared" si="54"/>
        <v>0</v>
      </c>
      <c r="Z115" s="72">
        <f t="shared" si="55"/>
        <v>0</v>
      </c>
      <c r="AA115" s="86">
        <f t="shared" si="56"/>
        <v>0</v>
      </c>
      <c r="AB115" s="74">
        <f t="shared" si="57"/>
        <v>0</v>
      </c>
      <c r="AC115" s="216">
        <f t="shared" si="58"/>
        <v>0</v>
      </c>
      <c r="AD115" s="218">
        <f t="shared" si="43"/>
        <v>0</v>
      </c>
      <c r="AE115" s="79"/>
      <c r="AF115" s="51"/>
      <c r="AG115" s="90"/>
      <c r="AH115" s="215">
        <f t="shared" si="59"/>
        <v>0</v>
      </c>
      <c r="AI115" s="88">
        <v>110</v>
      </c>
    </row>
    <row r="116" spans="1:35" hidden="1" x14ac:dyDescent="0.35">
      <c r="A116" s="237"/>
      <c r="B116" s="79">
        <v>111</v>
      </c>
      <c r="C116" s="91" t="e">
        <f>VLOOKUP(B:B,'START_LIST_JUN-ELI'!C:F,2,FALSE)</f>
        <v>#N/A</v>
      </c>
      <c r="D116" s="115" t="e">
        <f>VLOOKUP(B:B,'START_LIST_JUN-ELI'!C:F,4,FALSE)</f>
        <v>#N/A</v>
      </c>
      <c r="E116" s="80"/>
      <c r="F116" s="81"/>
      <c r="G116" s="412"/>
      <c r="H116" s="82"/>
      <c r="I116" s="81"/>
      <c r="J116" s="81"/>
      <c r="K116" s="80"/>
      <c r="L116" s="81"/>
      <c r="M116" s="83"/>
      <c r="N116" s="404">
        <f t="shared" si="44"/>
        <v>0</v>
      </c>
      <c r="O116" s="405">
        <f t="shared" si="45"/>
        <v>0</v>
      </c>
      <c r="P116" s="406">
        <f t="shared" si="46"/>
        <v>0</v>
      </c>
      <c r="Q116" s="407">
        <f t="shared" si="47"/>
        <v>0</v>
      </c>
      <c r="R116" s="405">
        <f t="shared" si="48"/>
        <v>0</v>
      </c>
      <c r="S116" s="406">
        <f t="shared" si="49"/>
        <v>0</v>
      </c>
      <c r="T116" s="66">
        <f t="shared" si="50"/>
        <v>0</v>
      </c>
      <c r="U116" s="84">
        <f t="shared" si="51"/>
        <v>0</v>
      </c>
      <c r="V116" s="68">
        <f t="shared" si="52"/>
        <v>0</v>
      </c>
      <c r="W116" s="69">
        <f t="shared" si="40"/>
        <v>0</v>
      </c>
      <c r="X116" s="85">
        <f t="shared" si="53"/>
        <v>0</v>
      </c>
      <c r="Y116" s="71">
        <f t="shared" si="54"/>
        <v>0</v>
      </c>
      <c r="Z116" s="72">
        <f t="shared" si="55"/>
        <v>0</v>
      </c>
      <c r="AA116" s="86">
        <f t="shared" si="56"/>
        <v>0</v>
      </c>
      <c r="AB116" s="74">
        <f t="shared" si="57"/>
        <v>0</v>
      </c>
      <c r="AC116" s="216">
        <f t="shared" si="58"/>
        <v>0</v>
      </c>
      <c r="AD116" s="218">
        <f t="shared" si="43"/>
        <v>0</v>
      </c>
      <c r="AE116" s="79"/>
      <c r="AF116" s="51"/>
      <c r="AG116" s="90"/>
      <c r="AH116" s="215">
        <f t="shared" si="59"/>
        <v>0</v>
      </c>
      <c r="AI116" s="88">
        <v>111</v>
      </c>
    </row>
    <row r="117" spans="1:35" hidden="1" x14ac:dyDescent="0.35">
      <c r="A117" s="237"/>
      <c r="B117" s="79">
        <v>112</v>
      </c>
      <c r="C117" s="91" t="e">
        <f>VLOOKUP(B:B,'START_LIST_JUN-ELI'!C:F,2,FALSE)</f>
        <v>#N/A</v>
      </c>
      <c r="D117" s="115" t="e">
        <f>VLOOKUP(B:B,'START_LIST_JUN-ELI'!C:F,4,FALSE)</f>
        <v>#N/A</v>
      </c>
      <c r="E117" s="80"/>
      <c r="F117" s="81"/>
      <c r="G117" s="412"/>
      <c r="H117" s="82"/>
      <c r="I117" s="81"/>
      <c r="J117" s="81"/>
      <c r="K117" s="80"/>
      <c r="L117" s="81"/>
      <c r="M117" s="83"/>
      <c r="N117" s="404">
        <f t="shared" si="44"/>
        <v>0</v>
      </c>
      <c r="O117" s="405">
        <f t="shared" si="45"/>
        <v>0</v>
      </c>
      <c r="P117" s="406">
        <f t="shared" si="46"/>
        <v>0</v>
      </c>
      <c r="Q117" s="407">
        <f t="shared" si="47"/>
        <v>0</v>
      </c>
      <c r="R117" s="405">
        <f t="shared" si="48"/>
        <v>0</v>
      </c>
      <c r="S117" s="406">
        <f t="shared" si="49"/>
        <v>0</v>
      </c>
      <c r="T117" s="66">
        <f t="shared" si="50"/>
        <v>0</v>
      </c>
      <c r="U117" s="84">
        <f t="shared" si="51"/>
        <v>0</v>
      </c>
      <c r="V117" s="68">
        <f t="shared" si="52"/>
        <v>0</v>
      </c>
      <c r="W117" s="69">
        <f t="shared" si="40"/>
        <v>0</v>
      </c>
      <c r="X117" s="85">
        <f t="shared" si="53"/>
        <v>0</v>
      </c>
      <c r="Y117" s="71">
        <f t="shared" si="54"/>
        <v>0</v>
      </c>
      <c r="Z117" s="72">
        <f t="shared" si="55"/>
        <v>0</v>
      </c>
      <c r="AA117" s="86">
        <f t="shared" si="56"/>
        <v>0</v>
      </c>
      <c r="AB117" s="74">
        <f t="shared" si="57"/>
        <v>0</v>
      </c>
      <c r="AC117" s="216">
        <f t="shared" si="58"/>
        <v>0</v>
      </c>
      <c r="AD117" s="218">
        <f t="shared" si="43"/>
        <v>0</v>
      </c>
      <c r="AE117" s="79"/>
      <c r="AF117" s="51"/>
      <c r="AG117" s="90"/>
      <c r="AH117" s="215">
        <f t="shared" si="59"/>
        <v>0</v>
      </c>
      <c r="AI117" s="88">
        <v>112</v>
      </c>
    </row>
    <row r="118" spans="1:35" hidden="1" x14ac:dyDescent="0.35">
      <c r="A118" s="237"/>
      <c r="B118" s="79">
        <v>113</v>
      </c>
      <c r="C118" s="91" t="e">
        <f>VLOOKUP(B:B,'START_LIST_JUN-ELI'!C:F,2,FALSE)</f>
        <v>#N/A</v>
      </c>
      <c r="D118" s="115" t="e">
        <f>VLOOKUP(B:B,'START_LIST_JUN-ELI'!C:F,4,FALSE)</f>
        <v>#N/A</v>
      </c>
      <c r="E118" s="80"/>
      <c r="F118" s="81"/>
      <c r="G118" s="412"/>
      <c r="H118" s="82"/>
      <c r="I118" s="81"/>
      <c r="J118" s="81"/>
      <c r="K118" s="80"/>
      <c r="L118" s="81"/>
      <c r="M118" s="83"/>
      <c r="N118" s="404">
        <f t="shared" si="44"/>
        <v>0</v>
      </c>
      <c r="O118" s="405">
        <f t="shared" si="45"/>
        <v>0</v>
      </c>
      <c r="P118" s="406">
        <f t="shared" si="46"/>
        <v>0</v>
      </c>
      <c r="Q118" s="407">
        <f t="shared" si="47"/>
        <v>0</v>
      </c>
      <c r="R118" s="405">
        <f t="shared" si="48"/>
        <v>0</v>
      </c>
      <c r="S118" s="406">
        <f t="shared" si="49"/>
        <v>0</v>
      </c>
      <c r="T118" s="66">
        <f t="shared" si="50"/>
        <v>0</v>
      </c>
      <c r="U118" s="84">
        <f t="shared" si="51"/>
        <v>0</v>
      </c>
      <c r="V118" s="68">
        <f t="shared" si="52"/>
        <v>0</v>
      </c>
      <c r="W118" s="69">
        <f t="shared" si="40"/>
        <v>0</v>
      </c>
      <c r="X118" s="85">
        <f t="shared" si="53"/>
        <v>0</v>
      </c>
      <c r="Y118" s="71">
        <f t="shared" si="54"/>
        <v>0</v>
      </c>
      <c r="Z118" s="72">
        <f t="shared" si="55"/>
        <v>0</v>
      </c>
      <c r="AA118" s="86">
        <f t="shared" si="56"/>
        <v>0</v>
      </c>
      <c r="AB118" s="74">
        <f t="shared" si="57"/>
        <v>0</v>
      </c>
      <c r="AC118" s="216">
        <f t="shared" si="58"/>
        <v>0</v>
      </c>
      <c r="AD118" s="218">
        <f t="shared" si="43"/>
        <v>0</v>
      </c>
      <c r="AE118" s="79"/>
      <c r="AF118" s="51"/>
      <c r="AG118" s="90"/>
      <c r="AH118" s="215">
        <f t="shared" si="59"/>
        <v>0</v>
      </c>
      <c r="AI118" s="88">
        <v>113</v>
      </c>
    </row>
    <row r="119" spans="1:35" hidden="1" x14ac:dyDescent="0.35">
      <c r="A119" s="237"/>
      <c r="B119" s="79">
        <v>114</v>
      </c>
      <c r="C119" s="91" t="e">
        <f>VLOOKUP(B:B,'START_LIST_JUN-ELI'!C:F,2,FALSE)</f>
        <v>#N/A</v>
      </c>
      <c r="D119" s="115" t="e">
        <f>VLOOKUP(B:B,'START_LIST_JUN-ELI'!C:F,4,FALSE)</f>
        <v>#N/A</v>
      </c>
      <c r="E119" s="80"/>
      <c r="F119" s="81"/>
      <c r="G119" s="412"/>
      <c r="H119" s="82"/>
      <c r="I119" s="81"/>
      <c r="J119" s="81"/>
      <c r="K119" s="80"/>
      <c r="L119" s="81"/>
      <c r="M119" s="83"/>
      <c r="N119" s="404">
        <f t="shared" si="44"/>
        <v>0</v>
      </c>
      <c r="O119" s="405">
        <f t="shared" si="45"/>
        <v>0</v>
      </c>
      <c r="P119" s="406">
        <f t="shared" si="46"/>
        <v>0</v>
      </c>
      <c r="Q119" s="407">
        <f t="shared" si="47"/>
        <v>0</v>
      </c>
      <c r="R119" s="405">
        <f t="shared" si="48"/>
        <v>0</v>
      </c>
      <c r="S119" s="406">
        <f t="shared" si="49"/>
        <v>0</v>
      </c>
      <c r="T119" s="66">
        <f t="shared" si="50"/>
        <v>0</v>
      </c>
      <c r="U119" s="84">
        <f t="shared" si="51"/>
        <v>0</v>
      </c>
      <c r="V119" s="68">
        <f t="shared" si="52"/>
        <v>0</v>
      </c>
      <c r="W119" s="69">
        <f t="shared" si="40"/>
        <v>0</v>
      </c>
      <c r="X119" s="85">
        <f t="shared" si="53"/>
        <v>0</v>
      </c>
      <c r="Y119" s="71">
        <f t="shared" si="54"/>
        <v>0</v>
      </c>
      <c r="Z119" s="72">
        <f t="shared" si="55"/>
        <v>0</v>
      </c>
      <c r="AA119" s="86">
        <f t="shared" si="56"/>
        <v>0</v>
      </c>
      <c r="AB119" s="74">
        <f t="shared" si="57"/>
        <v>0</v>
      </c>
      <c r="AC119" s="216">
        <f t="shared" si="58"/>
        <v>0</v>
      </c>
      <c r="AD119" s="218">
        <f t="shared" si="43"/>
        <v>0</v>
      </c>
      <c r="AE119" s="79"/>
      <c r="AF119" s="51"/>
      <c r="AG119" s="90"/>
      <c r="AH119" s="215">
        <f t="shared" si="59"/>
        <v>0</v>
      </c>
      <c r="AI119" s="88">
        <v>114</v>
      </c>
    </row>
    <row r="120" spans="1:35" hidden="1" x14ac:dyDescent="0.35">
      <c r="A120" s="237"/>
      <c r="B120" s="79">
        <v>115</v>
      </c>
      <c r="C120" s="91" t="e">
        <f>VLOOKUP(B:B,'START_LIST_JUN-ELI'!C:F,2,FALSE)</f>
        <v>#N/A</v>
      </c>
      <c r="D120" s="115" t="e">
        <f>VLOOKUP(B:B,'START_LIST_JUN-ELI'!C:F,4,FALSE)</f>
        <v>#N/A</v>
      </c>
      <c r="E120" s="80"/>
      <c r="F120" s="81"/>
      <c r="G120" s="412"/>
      <c r="H120" s="82"/>
      <c r="I120" s="81"/>
      <c r="J120" s="81"/>
      <c r="K120" s="80"/>
      <c r="L120" s="81"/>
      <c r="M120" s="83"/>
      <c r="N120" s="404">
        <f t="shared" si="44"/>
        <v>0</v>
      </c>
      <c r="O120" s="405">
        <f t="shared" si="45"/>
        <v>0</v>
      </c>
      <c r="P120" s="406">
        <f t="shared" si="46"/>
        <v>0</v>
      </c>
      <c r="Q120" s="407">
        <f t="shared" si="47"/>
        <v>0</v>
      </c>
      <c r="R120" s="405">
        <f t="shared" si="48"/>
        <v>0</v>
      </c>
      <c r="S120" s="406">
        <f t="shared" si="49"/>
        <v>0</v>
      </c>
      <c r="T120" s="66">
        <f t="shared" si="50"/>
        <v>0</v>
      </c>
      <c r="U120" s="84">
        <f t="shared" si="51"/>
        <v>0</v>
      </c>
      <c r="V120" s="68">
        <f t="shared" si="52"/>
        <v>0</v>
      </c>
      <c r="W120" s="69">
        <f t="shared" si="40"/>
        <v>0</v>
      </c>
      <c r="X120" s="85">
        <f t="shared" si="53"/>
        <v>0</v>
      </c>
      <c r="Y120" s="71">
        <f t="shared" si="54"/>
        <v>0</v>
      </c>
      <c r="Z120" s="72">
        <f t="shared" si="55"/>
        <v>0</v>
      </c>
      <c r="AA120" s="86">
        <f t="shared" si="56"/>
        <v>0</v>
      </c>
      <c r="AB120" s="74">
        <f t="shared" si="57"/>
        <v>0</v>
      </c>
      <c r="AC120" s="216">
        <f t="shared" si="58"/>
        <v>0</v>
      </c>
      <c r="AD120" s="218">
        <f t="shared" si="43"/>
        <v>0</v>
      </c>
      <c r="AE120" s="79"/>
      <c r="AF120" s="51"/>
      <c r="AG120" s="90"/>
      <c r="AH120" s="215">
        <f t="shared" si="59"/>
        <v>0</v>
      </c>
      <c r="AI120" s="88">
        <v>115</v>
      </c>
    </row>
    <row r="121" spans="1:35" hidden="1" x14ac:dyDescent="0.35">
      <c r="A121" s="237"/>
      <c r="B121" s="79">
        <v>116</v>
      </c>
      <c r="C121" s="91" t="e">
        <f>VLOOKUP(B:B,'START_LIST_JUN-ELI'!C:F,2,FALSE)</f>
        <v>#N/A</v>
      </c>
      <c r="D121" s="115" t="e">
        <f>VLOOKUP(B:B,'START_LIST_JUN-ELI'!C:F,4,FALSE)</f>
        <v>#N/A</v>
      </c>
      <c r="E121" s="80"/>
      <c r="F121" s="81"/>
      <c r="G121" s="412"/>
      <c r="H121" s="82"/>
      <c r="I121" s="81"/>
      <c r="J121" s="81"/>
      <c r="K121" s="80"/>
      <c r="L121" s="81"/>
      <c r="M121" s="83"/>
      <c r="N121" s="404">
        <f t="shared" si="44"/>
        <v>0</v>
      </c>
      <c r="O121" s="405">
        <f t="shared" si="45"/>
        <v>0</v>
      </c>
      <c r="P121" s="406">
        <f t="shared" si="46"/>
        <v>0</v>
      </c>
      <c r="Q121" s="407">
        <f t="shared" si="47"/>
        <v>0</v>
      </c>
      <c r="R121" s="405">
        <f t="shared" si="48"/>
        <v>0</v>
      </c>
      <c r="S121" s="406">
        <f t="shared" si="49"/>
        <v>0</v>
      </c>
      <c r="T121" s="66">
        <f t="shared" si="50"/>
        <v>0</v>
      </c>
      <c r="U121" s="84">
        <f t="shared" si="51"/>
        <v>0</v>
      </c>
      <c r="V121" s="68">
        <f t="shared" si="52"/>
        <v>0</v>
      </c>
      <c r="W121" s="69">
        <f t="shared" si="40"/>
        <v>0</v>
      </c>
      <c r="X121" s="85">
        <f t="shared" si="53"/>
        <v>0</v>
      </c>
      <c r="Y121" s="71">
        <f t="shared" si="54"/>
        <v>0</v>
      </c>
      <c r="Z121" s="72">
        <f t="shared" si="55"/>
        <v>0</v>
      </c>
      <c r="AA121" s="86">
        <f t="shared" si="56"/>
        <v>0</v>
      </c>
      <c r="AB121" s="74">
        <f t="shared" si="57"/>
        <v>0</v>
      </c>
      <c r="AC121" s="216">
        <f t="shared" si="58"/>
        <v>0</v>
      </c>
      <c r="AD121" s="218">
        <f t="shared" si="43"/>
        <v>0</v>
      </c>
      <c r="AE121" s="79"/>
      <c r="AF121" s="51"/>
      <c r="AG121" s="90"/>
      <c r="AH121" s="215">
        <f t="shared" si="59"/>
        <v>0</v>
      </c>
      <c r="AI121" s="88">
        <v>116</v>
      </c>
    </row>
    <row r="122" spans="1:35" hidden="1" x14ac:dyDescent="0.35">
      <c r="A122" s="237"/>
      <c r="B122" s="79">
        <v>117</v>
      </c>
      <c r="C122" s="91" t="e">
        <f>VLOOKUP(B:B,'START_LIST_JUN-ELI'!C:F,2,FALSE)</f>
        <v>#N/A</v>
      </c>
      <c r="D122" s="115" t="e">
        <f>VLOOKUP(B:B,'START_LIST_JUN-ELI'!C:F,4,FALSE)</f>
        <v>#N/A</v>
      </c>
      <c r="E122" s="80"/>
      <c r="F122" s="81"/>
      <c r="G122" s="412"/>
      <c r="H122" s="82"/>
      <c r="I122" s="81"/>
      <c r="J122" s="81"/>
      <c r="K122" s="80"/>
      <c r="L122" s="81"/>
      <c r="M122" s="83"/>
      <c r="N122" s="404">
        <f t="shared" si="44"/>
        <v>0</v>
      </c>
      <c r="O122" s="405">
        <f t="shared" si="45"/>
        <v>0</v>
      </c>
      <c r="P122" s="406">
        <f t="shared" si="46"/>
        <v>0</v>
      </c>
      <c r="Q122" s="407">
        <f t="shared" si="47"/>
        <v>0</v>
      </c>
      <c r="R122" s="405">
        <f t="shared" si="48"/>
        <v>0</v>
      </c>
      <c r="S122" s="406">
        <f t="shared" si="49"/>
        <v>0</v>
      </c>
      <c r="T122" s="66">
        <f t="shared" si="50"/>
        <v>0</v>
      </c>
      <c r="U122" s="84">
        <f t="shared" si="51"/>
        <v>0</v>
      </c>
      <c r="V122" s="68">
        <f t="shared" si="52"/>
        <v>0</v>
      </c>
      <c r="W122" s="69">
        <f t="shared" si="40"/>
        <v>0</v>
      </c>
      <c r="X122" s="85">
        <f t="shared" si="53"/>
        <v>0</v>
      </c>
      <c r="Y122" s="71">
        <f t="shared" si="54"/>
        <v>0</v>
      </c>
      <c r="Z122" s="72">
        <f t="shared" si="55"/>
        <v>0</v>
      </c>
      <c r="AA122" s="86">
        <f t="shared" si="56"/>
        <v>0</v>
      </c>
      <c r="AB122" s="74">
        <f t="shared" si="57"/>
        <v>0</v>
      </c>
      <c r="AC122" s="216">
        <f t="shared" si="58"/>
        <v>0</v>
      </c>
      <c r="AD122" s="218">
        <f t="shared" si="43"/>
        <v>0</v>
      </c>
      <c r="AE122" s="79"/>
      <c r="AF122" s="51"/>
      <c r="AG122" s="90"/>
      <c r="AH122" s="215">
        <f t="shared" si="59"/>
        <v>0</v>
      </c>
      <c r="AI122" s="88">
        <v>117</v>
      </c>
    </row>
    <row r="123" spans="1:35" hidden="1" x14ac:dyDescent="0.35">
      <c r="A123" s="237"/>
      <c r="B123" s="79">
        <v>118</v>
      </c>
      <c r="C123" s="91" t="e">
        <f>VLOOKUP(B:B,'START_LIST_JUN-ELI'!C:F,2,FALSE)</f>
        <v>#N/A</v>
      </c>
      <c r="D123" s="115" t="e">
        <f>VLOOKUP(B:B,'START_LIST_JUN-ELI'!C:F,4,FALSE)</f>
        <v>#N/A</v>
      </c>
      <c r="E123" s="80"/>
      <c r="F123" s="81"/>
      <c r="G123" s="412"/>
      <c r="H123" s="82"/>
      <c r="I123" s="81"/>
      <c r="J123" s="81"/>
      <c r="K123" s="80"/>
      <c r="L123" s="81"/>
      <c r="M123" s="83"/>
      <c r="N123" s="404">
        <f t="shared" si="44"/>
        <v>0</v>
      </c>
      <c r="O123" s="405">
        <f t="shared" si="45"/>
        <v>0</v>
      </c>
      <c r="P123" s="406">
        <f t="shared" si="46"/>
        <v>0</v>
      </c>
      <c r="Q123" s="407">
        <f t="shared" si="47"/>
        <v>0</v>
      </c>
      <c r="R123" s="405">
        <f t="shared" si="48"/>
        <v>0</v>
      </c>
      <c r="S123" s="406">
        <f t="shared" si="49"/>
        <v>0</v>
      </c>
      <c r="T123" s="66">
        <f t="shared" si="50"/>
        <v>0</v>
      </c>
      <c r="U123" s="84">
        <f t="shared" si="51"/>
        <v>0</v>
      </c>
      <c r="V123" s="68">
        <f t="shared" si="52"/>
        <v>0</v>
      </c>
      <c r="W123" s="69">
        <f t="shared" si="40"/>
        <v>0</v>
      </c>
      <c r="X123" s="85">
        <f t="shared" si="53"/>
        <v>0</v>
      </c>
      <c r="Y123" s="71">
        <f t="shared" si="54"/>
        <v>0</v>
      </c>
      <c r="Z123" s="72">
        <f t="shared" si="55"/>
        <v>0</v>
      </c>
      <c r="AA123" s="86">
        <f t="shared" si="56"/>
        <v>0</v>
      </c>
      <c r="AB123" s="74">
        <f t="shared" si="57"/>
        <v>0</v>
      </c>
      <c r="AC123" s="216">
        <f t="shared" si="58"/>
        <v>0</v>
      </c>
      <c r="AD123" s="218">
        <f t="shared" si="43"/>
        <v>0</v>
      </c>
      <c r="AE123" s="79"/>
      <c r="AF123" s="51"/>
      <c r="AG123" s="90"/>
      <c r="AH123" s="215">
        <f t="shared" si="59"/>
        <v>0</v>
      </c>
      <c r="AI123" s="88">
        <v>118</v>
      </c>
    </row>
    <row r="124" spans="1:35" hidden="1" x14ac:dyDescent="0.35">
      <c r="A124" s="237"/>
      <c r="B124" s="79">
        <v>119</v>
      </c>
      <c r="C124" s="91" t="e">
        <f>VLOOKUP(B:B,'START_LIST_JUN-ELI'!C:F,2,FALSE)</f>
        <v>#N/A</v>
      </c>
      <c r="D124" s="115" t="e">
        <f>VLOOKUP(B:B,'START_LIST_JUN-ELI'!C:F,4,FALSE)</f>
        <v>#N/A</v>
      </c>
      <c r="E124" s="80"/>
      <c r="F124" s="81"/>
      <c r="G124" s="412"/>
      <c r="H124" s="82"/>
      <c r="I124" s="81"/>
      <c r="J124" s="81"/>
      <c r="K124" s="80"/>
      <c r="L124" s="81"/>
      <c r="M124" s="83"/>
      <c r="N124" s="404">
        <f t="shared" si="44"/>
        <v>0</v>
      </c>
      <c r="O124" s="405">
        <f t="shared" si="45"/>
        <v>0</v>
      </c>
      <c r="P124" s="406">
        <f t="shared" si="46"/>
        <v>0</v>
      </c>
      <c r="Q124" s="407">
        <f t="shared" si="47"/>
        <v>0</v>
      </c>
      <c r="R124" s="405">
        <f t="shared" si="48"/>
        <v>0</v>
      </c>
      <c r="S124" s="406">
        <f t="shared" si="49"/>
        <v>0</v>
      </c>
      <c r="T124" s="66">
        <f t="shared" si="50"/>
        <v>0</v>
      </c>
      <c r="U124" s="84">
        <f t="shared" si="51"/>
        <v>0</v>
      </c>
      <c r="V124" s="68">
        <f t="shared" si="52"/>
        <v>0</v>
      </c>
      <c r="W124" s="69">
        <f t="shared" si="40"/>
        <v>0</v>
      </c>
      <c r="X124" s="85">
        <f t="shared" si="53"/>
        <v>0</v>
      </c>
      <c r="Y124" s="71">
        <f t="shared" si="54"/>
        <v>0</v>
      </c>
      <c r="Z124" s="72">
        <f t="shared" si="55"/>
        <v>0</v>
      </c>
      <c r="AA124" s="86">
        <f t="shared" si="56"/>
        <v>0</v>
      </c>
      <c r="AB124" s="74">
        <f t="shared" si="57"/>
        <v>0</v>
      </c>
      <c r="AC124" s="216">
        <f t="shared" si="58"/>
        <v>0</v>
      </c>
      <c r="AD124" s="218">
        <f t="shared" si="43"/>
        <v>0</v>
      </c>
      <c r="AE124" s="79"/>
      <c r="AF124" s="51"/>
      <c r="AG124" s="90"/>
      <c r="AH124" s="215">
        <f t="shared" si="59"/>
        <v>0</v>
      </c>
      <c r="AI124" s="88">
        <v>119</v>
      </c>
    </row>
    <row r="125" spans="1:35" hidden="1" x14ac:dyDescent="0.35">
      <c r="A125" s="237"/>
      <c r="B125" s="79">
        <v>120</v>
      </c>
      <c r="C125" s="91" t="e">
        <f>VLOOKUP(B:B,'START_LIST_JUN-ELI'!C:F,2,FALSE)</f>
        <v>#N/A</v>
      </c>
      <c r="D125" s="115" t="e">
        <f>VLOOKUP(B:B,'START_LIST_JUN-ELI'!C:F,4,FALSE)</f>
        <v>#N/A</v>
      </c>
      <c r="E125" s="80"/>
      <c r="F125" s="81"/>
      <c r="G125" s="412"/>
      <c r="H125" s="82"/>
      <c r="I125" s="81"/>
      <c r="J125" s="81"/>
      <c r="K125" s="80"/>
      <c r="L125" s="81"/>
      <c r="M125" s="83"/>
      <c r="N125" s="404">
        <f t="shared" si="44"/>
        <v>0</v>
      </c>
      <c r="O125" s="405">
        <f t="shared" si="45"/>
        <v>0</v>
      </c>
      <c r="P125" s="406">
        <f t="shared" si="46"/>
        <v>0</v>
      </c>
      <c r="Q125" s="407">
        <f t="shared" si="47"/>
        <v>0</v>
      </c>
      <c r="R125" s="405">
        <f t="shared" si="48"/>
        <v>0</v>
      </c>
      <c r="S125" s="406">
        <f t="shared" si="49"/>
        <v>0</v>
      </c>
      <c r="T125" s="66">
        <f t="shared" si="50"/>
        <v>0</v>
      </c>
      <c r="U125" s="84">
        <f t="shared" si="51"/>
        <v>0</v>
      </c>
      <c r="V125" s="68">
        <f t="shared" si="52"/>
        <v>0</v>
      </c>
      <c r="W125" s="69">
        <f t="shared" si="40"/>
        <v>0</v>
      </c>
      <c r="X125" s="85">
        <f t="shared" si="53"/>
        <v>0</v>
      </c>
      <c r="Y125" s="71">
        <f t="shared" si="54"/>
        <v>0</v>
      </c>
      <c r="Z125" s="72">
        <f t="shared" si="55"/>
        <v>0</v>
      </c>
      <c r="AA125" s="86">
        <f t="shared" si="56"/>
        <v>0</v>
      </c>
      <c r="AB125" s="74">
        <f t="shared" si="57"/>
        <v>0</v>
      </c>
      <c r="AC125" s="216">
        <f t="shared" si="58"/>
        <v>0</v>
      </c>
      <c r="AD125" s="218">
        <f t="shared" si="43"/>
        <v>0</v>
      </c>
      <c r="AE125" s="79"/>
      <c r="AF125" s="51"/>
      <c r="AG125" s="90"/>
      <c r="AH125" s="215">
        <f t="shared" si="59"/>
        <v>0</v>
      </c>
      <c r="AI125" s="88">
        <v>120</v>
      </c>
    </row>
    <row r="126" spans="1:35" hidden="1" x14ac:dyDescent="0.35">
      <c r="A126" s="237"/>
      <c r="B126" s="79">
        <v>121</v>
      </c>
      <c r="C126" s="91" t="e">
        <f>VLOOKUP(B:B,'START_LIST_JUN-ELI'!C:F,2,FALSE)</f>
        <v>#N/A</v>
      </c>
      <c r="D126" s="115" t="e">
        <f>VLOOKUP(B:B,'START_LIST_JUN-ELI'!C:F,4,FALSE)</f>
        <v>#N/A</v>
      </c>
      <c r="E126" s="80"/>
      <c r="F126" s="81"/>
      <c r="G126" s="412"/>
      <c r="H126" s="82"/>
      <c r="I126" s="81"/>
      <c r="J126" s="81"/>
      <c r="K126" s="80"/>
      <c r="L126" s="81"/>
      <c r="M126" s="83"/>
      <c r="N126" s="404">
        <f t="shared" si="44"/>
        <v>0</v>
      </c>
      <c r="O126" s="405">
        <f t="shared" si="45"/>
        <v>0</v>
      </c>
      <c r="P126" s="406">
        <f t="shared" si="46"/>
        <v>0</v>
      </c>
      <c r="Q126" s="407">
        <f t="shared" si="47"/>
        <v>0</v>
      </c>
      <c r="R126" s="405">
        <f t="shared" si="48"/>
        <v>0</v>
      </c>
      <c r="S126" s="406">
        <f t="shared" si="49"/>
        <v>0</v>
      </c>
      <c r="T126" s="66">
        <f t="shared" si="50"/>
        <v>0</v>
      </c>
      <c r="U126" s="84">
        <f t="shared" si="51"/>
        <v>0</v>
      </c>
      <c r="V126" s="68">
        <f t="shared" si="52"/>
        <v>0</v>
      </c>
      <c r="W126" s="69">
        <f t="shared" si="40"/>
        <v>0</v>
      </c>
      <c r="X126" s="85">
        <f t="shared" si="53"/>
        <v>0</v>
      </c>
      <c r="Y126" s="71">
        <f t="shared" si="54"/>
        <v>0</v>
      </c>
      <c r="Z126" s="72">
        <f t="shared" si="55"/>
        <v>0</v>
      </c>
      <c r="AA126" s="86">
        <f t="shared" si="56"/>
        <v>0</v>
      </c>
      <c r="AB126" s="74">
        <f t="shared" si="57"/>
        <v>0</v>
      </c>
      <c r="AC126" s="216">
        <f t="shared" si="58"/>
        <v>0</v>
      </c>
      <c r="AD126" s="218">
        <f t="shared" si="43"/>
        <v>0</v>
      </c>
      <c r="AE126" s="79"/>
      <c r="AF126" s="51"/>
      <c r="AG126" s="90"/>
      <c r="AH126" s="215">
        <f t="shared" si="59"/>
        <v>0</v>
      </c>
      <c r="AI126" s="88">
        <v>121</v>
      </c>
    </row>
    <row r="127" spans="1:35" hidden="1" x14ac:dyDescent="0.35">
      <c r="A127" s="237"/>
      <c r="B127" s="79">
        <v>122</v>
      </c>
      <c r="C127" s="91" t="e">
        <f>VLOOKUP(B:B,'START_LIST_JUN-ELI'!C:F,2,FALSE)</f>
        <v>#N/A</v>
      </c>
      <c r="D127" s="115" t="e">
        <f>VLOOKUP(B:B,'START_LIST_JUN-ELI'!C:F,4,FALSE)</f>
        <v>#N/A</v>
      </c>
      <c r="E127" s="80"/>
      <c r="F127" s="81"/>
      <c r="G127" s="412"/>
      <c r="H127" s="82"/>
      <c r="I127" s="81"/>
      <c r="J127" s="81"/>
      <c r="K127" s="80"/>
      <c r="L127" s="81"/>
      <c r="M127" s="83"/>
      <c r="N127" s="404">
        <f t="shared" si="44"/>
        <v>0</v>
      </c>
      <c r="O127" s="405">
        <f t="shared" si="45"/>
        <v>0</v>
      </c>
      <c r="P127" s="406">
        <f t="shared" si="46"/>
        <v>0</v>
      </c>
      <c r="Q127" s="407">
        <f t="shared" si="47"/>
        <v>0</v>
      </c>
      <c r="R127" s="405">
        <f t="shared" si="48"/>
        <v>0</v>
      </c>
      <c r="S127" s="406">
        <f t="shared" si="49"/>
        <v>0</v>
      </c>
      <c r="T127" s="66">
        <f t="shared" si="50"/>
        <v>0</v>
      </c>
      <c r="U127" s="84">
        <f t="shared" si="51"/>
        <v>0</v>
      </c>
      <c r="V127" s="68">
        <f t="shared" si="52"/>
        <v>0</v>
      </c>
      <c r="W127" s="69">
        <f t="shared" si="40"/>
        <v>0</v>
      </c>
      <c r="X127" s="85">
        <f t="shared" si="53"/>
        <v>0</v>
      </c>
      <c r="Y127" s="71">
        <f t="shared" si="54"/>
        <v>0</v>
      </c>
      <c r="Z127" s="72">
        <f t="shared" si="55"/>
        <v>0</v>
      </c>
      <c r="AA127" s="86">
        <f t="shared" si="56"/>
        <v>0</v>
      </c>
      <c r="AB127" s="74">
        <f t="shared" si="57"/>
        <v>0</v>
      </c>
      <c r="AC127" s="216">
        <f t="shared" si="58"/>
        <v>0</v>
      </c>
      <c r="AD127" s="218">
        <f t="shared" si="43"/>
        <v>0</v>
      </c>
      <c r="AE127" s="79"/>
      <c r="AF127" s="51"/>
      <c r="AG127" s="90"/>
      <c r="AH127" s="215">
        <f t="shared" si="59"/>
        <v>0</v>
      </c>
      <c r="AI127" s="88">
        <v>122</v>
      </c>
    </row>
    <row r="128" spans="1:35" hidden="1" x14ac:dyDescent="0.35">
      <c r="A128" s="237"/>
      <c r="B128" s="79">
        <v>123</v>
      </c>
      <c r="C128" s="91" t="e">
        <f>VLOOKUP(B:B,'START_LIST_JUN-ELI'!C:F,2,FALSE)</f>
        <v>#N/A</v>
      </c>
      <c r="D128" s="115" t="e">
        <f>VLOOKUP(B:B,'START_LIST_JUN-ELI'!C:F,4,FALSE)</f>
        <v>#N/A</v>
      </c>
      <c r="E128" s="80"/>
      <c r="F128" s="81"/>
      <c r="G128" s="412"/>
      <c r="H128" s="82"/>
      <c r="I128" s="81"/>
      <c r="J128" s="81"/>
      <c r="K128" s="80"/>
      <c r="L128" s="81"/>
      <c r="M128" s="83"/>
      <c r="N128" s="404">
        <f t="shared" si="44"/>
        <v>0</v>
      </c>
      <c r="O128" s="405">
        <f t="shared" si="45"/>
        <v>0</v>
      </c>
      <c r="P128" s="406">
        <f t="shared" si="46"/>
        <v>0</v>
      </c>
      <c r="Q128" s="407">
        <f t="shared" si="47"/>
        <v>0</v>
      </c>
      <c r="R128" s="405">
        <f t="shared" si="48"/>
        <v>0</v>
      </c>
      <c r="S128" s="406">
        <f t="shared" si="49"/>
        <v>0</v>
      </c>
      <c r="T128" s="66">
        <f t="shared" si="50"/>
        <v>0</v>
      </c>
      <c r="U128" s="84">
        <f t="shared" si="51"/>
        <v>0</v>
      </c>
      <c r="V128" s="68">
        <f t="shared" si="52"/>
        <v>0</v>
      </c>
      <c r="W128" s="69">
        <f t="shared" si="40"/>
        <v>0</v>
      </c>
      <c r="X128" s="85">
        <f t="shared" si="53"/>
        <v>0</v>
      </c>
      <c r="Y128" s="71">
        <f t="shared" si="54"/>
        <v>0</v>
      </c>
      <c r="Z128" s="72">
        <f t="shared" si="55"/>
        <v>0</v>
      </c>
      <c r="AA128" s="86">
        <f t="shared" si="56"/>
        <v>0</v>
      </c>
      <c r="AB128" s="74">
        <f t="shared" si="57"/>
        <v>0</v>
      </c>
      <c r="AC128" s="216">
        <f t="shared" si="58"/>
        <v>0</v>
      </c>
      <c r="AD128" s="218">
        <f t="shared" si="43"/>
        <v>0</v>
      </c>
      <c r="AE128" s="79"/>
      <c r="AF128" s="51"/>
      <c r="AG128" s="90"/>
      <c r="AH128" s="215">
        <f t="shared" si="59"/>
        <v>0</v>
      </c>
      <c r="AI128" s="88">
        <v>123</v>
      </c>
    </row>
    <row r="129" spans="1:35" hidden="1" x14ac:dyDescent="0.35">
      <c r="A129" s="237"/>
      <c r="B129" s="79">
        <v>124</v>
      </c>
      <c r="C129" s="91" t="e">
        <f>VLOOKUP(B:B,'START_LIST_JUN-ELI'!C:F,2,FALSE)</f>
        <v>#N/A</v>
      </c>
      <c r="D129" s="115" t="e">
        <f>VLOOKUP(B:B,'START_LIST_JUN-ELI'!C:F,4,FALSE)</f>
        <v>#N/A</v>
      </c>
      <c r="E129" s="80"/>
      <c r="F129" s="81"/>
      <c r="G129" s="412"/>
      <c r="H129" s="82"/>
      <c r="I129" s="81"/>
      <c r="J129" s="81"/>
      <c r="K129" s="80"/>
      <c r="L129" s="81"/>
      <c r="M129" s="83"/>
      <c r="N129" s="404">
        <f t="shared" si="44"/>
        <v>0</v>
      </c>
      <c r="O129" s="405">
        <f t="shared" si="45"/>
        <v>0</v>
      </c>
      <c r="P129" s="406">
        <f t="shared" si="46"/>
        <v>0</v>
      </c>
      <c r="Q129" s="407">
        <f t="shared" si="47"/>
        <v>0</v>
      </c>
      <c r="R129" s="405">
        <f t="shared" si="48"/>
        <v>0</v>
      </c>
      <c r="S129" s="406">
        <f t="shared" si="49"/>
        <v>0</v>
      </c>
      <c r="T129" s="66">
        <f t="shared" si="50"/>
        <v>0</v>
      </c>
      <c r="U129" s="84">
        <f t="shared" si="51"/>
        <v>0</v>
      </c>
      <c r="V129" s="68">
        <f t="shared" si="52"/>
        <v>0</v>
      </c>
      <c r="W129" s="69">
        <f t="shared" si="40"/>
        <v>0</v>
      </c>
      <c r="X129" s="85">
        <f t="shared" si="53"/>
        <v>0</v>
      </c>
      <c r="Y129" s="71">
        <f t="shared" si="54"/>
        <v>0</v>
      </c>
      <c r="Z129" s="72">
        <f t="shared" si="55"/>
        <v>0</v>
      </c>
      <c r="AA129" s="86">
        <f t="shared" si="56"/>
        <v>0</v>
      </c>
      <c r="AB129" s="74">
        <f t="shared" si="57"/>
        <v>0</v>
      </c>
      <c r="AC129" s="216">
        <f t="shared" si="58"/>
        <v>0</v>
      </c>
      <c r="AD129" s="218">
        <f t="shared" si="43"/>
        <v>0</v>
      </c>
      <c r="AE129" s="79"/>
      <c r="AF129" s="51"/>
      <c r="AG129" s="90"/>
      <c r="AH129" s="215">
        <f t="shared" si="59"/>
        <v>0</v>
      </c>
      <c r="AI129" s="88">
        <v>124</v>
      </c>
    </row>
    <row r="130" spans="1:35" hidden="1" x14ac:dyDescent="0.35">
      <c r="A130" s="237"/>
      <c r="B130" s="79">
        <v>125</v>
      </c>
      <c r="C130" s="91" t="e">
        <f>VLOOKUP(B:B,'START_LIST_JUN-ELI'!C:F,2,FALSE)</f>
        <v>#N/A</v>
      </c>
      <c r="D130" s="115" t="e">
        <f>VLOOKUP(B:B,'START_LIST_JUN-ELI'!C:F,4,FALSE)</f>
        <v>#N/A</v>
      </c>
      <c r="E130" s="80"/>
      <c r="F130" s="81"/>
      <c r="G130" s="412"/>
      <c r="H130" s="82"/>
      <c r="I130" s="81"/>
      <c r="J130" s="81"/>
      <c r="K130" s="80"/>
      <c r="L130" s="81"/>
      <c r="M130" s="83"/>
      <c r="N130" s="404">
        <f t="shared" si="44"/>
        <v>0</v>
      </c>
      <c r="O130" s="405">
        <f t="shared" si="45"/>
        <v>0</v>
      </c>
      <c r="P130" s="406">
        <f t="shared" si="46"/>
        <v>0</v>
      </c>
      <c r="Q130" s="407">
        <f t="shared" si="47"/>
        <v>0</v>
      </c>
      <c r="R130" s="405">
        <f t="shared" si="48"/>
        <v>0</v>
      </c>
      <c r="S130" s="406">
        <f t="shared" si="49"/>
        <v>0</v>
      </c>
      <c r="T130" s="66">
        <f t="shared" si="50"/>
        <v>0</v>
      </c>
      <c r="U130" s="84">
        <f t="shared" si="51"/>
        <v>0</v>
      </c>
      <c r="V130" s="68">
        <f t="shared" si="52"/>
        <v>0</v>
      </c>
      <c r="W130" s="69">
        <f t="shared" si="40"/>
        <v>0</v>
      </c>
      <c r="X130" s="85">
        <f t="shared" si="53"/>
        <v>0</v>
      </c>
      <c r="Y130" s="71">
        <f t="shared" si="54"/>
        <v>0</v>
      </c>
      <c r="Z130" s="72">
        <f t="shared" si="55"/>
        <v>0</v>
      </c>
      <c r="AA130" s="86">
        <f t="shared" si="56"/>
        <v>0</v>
      </c>
      <c r="AB130" s="74">
        <f t="shared" si="57"/>
        <v>0</v>
      </c>
      <c r="AC130" s="216">
        <f t="shared" si="58"/>
        <v>0</v>
      </c>
      <c r="AD130" s="218">
        <f t="shared" si="43"/>
        <v>0</v>
      </c>
      <c r="AE130" s="79"/>
      <c r="AF130" s="51"/>
      <c r="AG130" s="90"/>
      <c r="AH130" s="215">
        <f t="shared" si="59"/>
        <v>0</v>
      </c>
      <c r="AI130" s="88">
        <v>125</v>
      </c>
    </row>
    <row r="131" spans="1:35" hidden="1" x14ac:dyDescent="0.35">
      <c r="A131" s="237"/>
      <c r="B131" s="79">
        <v>126</v>
      </c>
      <c r="C131" s="91" t="e">
        <f>VLOOKUP(B:B,'START_LIST_JUN-ELI'!C:F,2,FALSE)</f>
        <v>#N/A</v>
      </c>
      <c r="D131" s="115" t="e">
        <f>VLOOKUP(B:B,'START_LIST_JUN-ELI'!C:F,4,FALSE)</f>
        <v>#N/A</v>
      </c>
      <c r="E131" s="80"/>
      <c r="F131" s="81"/>
      <c r="G131" s="412"/>
      <c r="H131" s="82"/>
      <c r="I131" s="81"/>
      <c r="J131" s="81"/>
      <c r="K131" s="80"/>
      <c r="L131" s="81"/>
      <c r="M131" s="83"/>
      <c r="N131" s="404">
        <f t="shared" si="44"/>
        <v>0</v>
      </c>
      <c r="O131" s="405">
        <f t="shared" si="45"/>
        <v>0</v>
      </c>
      <c r="P131" s="406">
        <f t="shared" si="46"/>
        <v>0</v>
      </c>
      <c r="Q131" s="407">
        <f t="shared" si="47"/>
        <v>0</v>
      </c>
      <c r="R131" s="405">
        <f t="shared" si="48"/>
        <v>0</v>
      </c>
      <c r="S131" s="406">
        <f t="shared" si="49"/>
        <v>0</v>
      </c>
      <c r="T131" s="66">
        <f t="shared" si="50"/>
        <v>0</v>
      </c>
      <c r="U131" s="84">
        <f t="shared" si="51"/>
        <v>0</v>
      </c>
      <c r="V131" s="68">
        <f t="shared" si="52"/>
        <v>0</v>
      </c>
      <c r="W131" s="69">
        <f t="shared" si="40"/>
        <v>0</v>
      </c>
      <c r="X131" s="85">
        <f t="shared" si="53"/>
        <v>0</v>
      </c>
      <c r="Y131" s="71">
        <f t="shared" si="54"/>
        <v>0</v>
      </c>
      <c r="Z131" s="72">
        <f t="shared" si="55"/>
        <v>0</v>
      </c>
      <c r="AA131" s="86">
        <f t="shared" si="56"/>
        <v>0</v>
      </c>
      <c r="AB131" s="74">
        <f t="shared" si="57"/>
        <v>0</v>
      </c>
      <c r="AC131" s="216">
        <f t="shared" si="58"/>
        <v>0</v>
      </c>
      <c r="AD131" s="218">
        <f t="shared" si="43"/>
        <v>0</v>
      </c>
      <c r="AE131" s="79"/>
      <c r="AF131" s="51"/>
      <c r="AG131" s="90"/>
      <c r="AH131" s="215">
        <f t="shared" si="59"/>
        <v>0</v>
      </c>
      <c r="AI131" s="88">
        <v>126</v>
      </c>
    </row>
    <row r="132" spans="1:35" hidden="1" x14ac:dyDescent="0.35">
      <c r="A132" s="237"/>
      <c r="B132" s="79">
        <v>127</v>
      </c>
      <c r="C132" s="91" t="e">
        <f>VLOOKUP(B:B,'START_LIST_JUN-ELI'!C:F,2,FALSE)</f>
        <v>#N/A</v>
      </c>
      <c r="D132" s="115" t="e">
        <f>VLOOKUP(B:B,'START_LIST_JUN-ELI'!C:F,4,FALSE)</f>
        <v>#N/A</v>
      </c>
      <c r="E132" s="80"/>
      <c r="F132" s="81"/>
      <c r="G132" s="412"/>
      <c r="H132" s="82"/>
      <c r="I132" s="81"/>
      <c r="J132" s="81"/>
      <c r="K132" s="80"/>
      <c r="L132" s="81"/>
      <c r="M132" s="83"/>
      <c r="N132" s="404">
        <f t="shared" si="44"/>
        <v>0</v>
      </c>
      <c r="O132" s="405">
        <f t="shared" si="45"/>
        <v>0</v>
      </c>
      <c r="P132" s="406">
        <f t="shared" si="46"/>
        <v>0</v>
      </c>
      <c r="Q132" s="407">
        <f t="shared" si="47"/>
        <v>0</v>
      </c>
      <c r="R132" s="405">
        <f t="shared" si="48"/>
        <v>0</v>
      </c>
      <c r="S132" s="406">
        <f t="shared" si="49"/>
        <v>0</v>
      </c>
      <c r="T132" s="66">
        <f t="shared" si="50"/>
        <v>0</v>
      </c>
      <c r="U132" s="84">
        <f t="shared" si="51"/>
        <v>0</v>
      </c>
      <c r="V132" s="68">
        <f t="shared" si="52"/>
        <v>0</v>
      </c>
      <c r="W132" s="69">
        <f t="shared" si="40"/>
        <v>0</v>
      </c>
      <c r="X132" s="85">
        <f t="shared" si="53"/>
        <v>0</v>
      </c>
      <c r="Y132" s="71">
        <f t="shared" si="54"/>
        <v>0</v>
      </c>
      <c r="Z132" s="72">
        <f t="shared" si="55"/>
        <v>0</v>
      </c>
      <c r="AA132" s="86">
        <f t="shared" si="56"/>
        <v>0</v>
      </c>
      <c r="AB132" s="74">
        <f t="shared" si="57"/>
        <v>0</v>
      </c>
      <c r="AC132" s="216">
        <f t="shared" si="58"/>
        <v>0</v>
      </c>
      <c r="AD132" s="218">
        <f t="shared" si="43"/>
        <v>0</v>
      </c>
      <c r="AE132" s="79"/>
      <c r="AF132" s="51"/>
      <c r="AG132" s="90"/>
      <c r="AH132" s="215">
        <f t="shared" si="59"/>
        <v>0</v>
      </c>
      <c r="AI132" s="88">
        <v>127</v>
      </c>
    </row>
    <row r="133" spans="1:35" hidden="1" x14ac:dyDescent="0.35">
      <c r="A133" s="237"/>
      <c r="B133" s="79">
        <v>128</v>
      </c>
      <c r="C133" s="91" t="e">
        <f>VLOOKUP(B:B,'START_LIST_JUN-ELI'!C:F,2,FALSE)</f>
        <v>#N/A</v>
      </c>
      <c r="D133" s="115" t="e">
        <f>VLOOKUP(B:B,'START_LIST_JUN-ELI'!C:F,4,FALSE)</f>
        <v>#N/A</v>
      </c>
      <c r="E133" s="80"/>
      <c r="F133" s="81"/>
      <c r="G133" s="412"/>
      <c r="H133" s="82"/>
      <c r="I133" s="81"/>
      <c r="J133" s="81"/>
      <c r="K133" s="80"/>
      <c r="L133" s="81"/>
      <c r="M133" s="83"/>
      <c r="N133" s="404">
        <f t="shared" si="44"/>
        <v>0</v>
      </c>
      <c r="O133" s="405">
        <f t="shared" si="45"/>
        <v>0</v>
      </c>
      <c r="P133" s="406">
        <f t="shared" si="46"/>
        <v>0</v>
      </c>
      <c r="Q133" s="407">
        <f t="shared" si="47"/>
        <v>0</v>
      </c>
      <c r="R133" s="405">
        <f t="shared" si="48"/>
        <v>0</v>
      </c>
      <c r="S133" s="406">
        <f t="shared" si="49"/>
        <v>0</v>
      </c>
      <c r="T133" s="66">
        <f t="shared" si="50"/>
        <v>0</v>
      </c>
      <c r="U133" s="84">
        <f t="shared" si="51"/>
        <v>0</v>
      </c>
      <c r="V133" s="68">
        <f t="shared" si="52"/>
        <v>0</v>
      </c>
      <c r="W133" s="69">
        <f t="shared" si="40"/>
        <v>0</v>
      </c>
      <c r="X133" s="85">
        <f t="shared" si="53"/>
        <v>0</v>
      </c>
      <c r="Y133" s="71">
        <f t="shared" si="54"/>
        <v>0</v>
      </c>
      <c r="Z133" s="72">
        <f t="shared" si="55"/>
        <v>0</v>
      </c>
      <c r="AA133" s="86">
        <f t="shared" si="56"/>
        <v>0</v>
      </c>
      <c r="AB133" s="74">
        <f t="shared" si="57"/>
        <v>0</v>
      </c>
      <c r="AC133" s="216">
        <f t="shared" si="58"/>
        <v>0</v>
      </c>
      <c r="AD133" s="218">
        <f t="shared" si="43"/>
        <v>0</v>
      </c>
      <c r="AE133" s="79"/>
      <c r="AF133" s="51"/>
      <c r="AG133" s="90"/>
      <c r="AH133" s="215">
        <f t="shared" si="59"/>
        <v>0</v>
      </c>
      <c r="AI133" s="88">
        <v>128</v>
      </c>
    </row>
    <row r="134" spans="1:35" hidden="1" x14ac:dyDescent="0.35">
      <c r="A134" s="237"/>
      <c r="B134" s="79">
        <v>129</v>
      </c>
      <c r="C134" s="91" t="e">
        <f>VLOOKUP(B:B,'START_LIST_JUN-ELI'!C:F,2,FALSE)</f>
        <v>#N/A</v>
      </c>
      <c r="D134" s="115" t="e">
        <f>VLOOKUP(B:B,'START_LIST_JUN-ELI'!C:F,4,FALSE)</f>
        <v>#N/A</v>
      </c>
      <c r="E134" s="80"/>
      <c r="F134" s="81"/>
      <c r="G134" s="412"/>
      <c r="H134" s="82"/>
      <c r="I134" s="81"/>
      <c r="J134" s="81"/>
      <c r="K134" s="80"/>
      <c r="L134" s="81"/>
      <c r="M134" s="83"/>
      <c r="N134" s="404">
        <f t="shared" si="44"/>
        <v>0</v>
      </c>
      <c r="O134" s="405">
        <f t="shared" si="45"/>
        <v>0</v>
      </c>
      <c r="P134" s="406">
        <f t="shared" si="46"/>
        <v>0</v>
      </c>
      <c r="Q134" s="407">
        <f t="shared" si="47"/>
        <v>0</v>
      </c>
      <c r="R134" s="405">
        <f t="shared" si="48"/>
        <v>0</v>
      </c>
      <c r="S134" s="406">
        <f t="shared" si="49"/>
        <v>0</v>
      </c>
      <c r="T134" s="66">
        <f t="shared" si="50"/>
        <v>0</v>
      </c>
      <c r="U134" s="84">
        <f t="shared" si="51"/>
        <v>0</v>
      </c>
      <c r="V134" s="68">
        <f t="shared" si="52"/>
        <v>0</v>
      </c>
      <c r="W134" s="69">
        <f t="shared" si="40"/>
        <v>0</v>
      </c>
      <c r="X134" s="85">
        <f t="shared" si="53"/>
        <v>0</v>
      </c>
      <c r="Y134" s="71">
        <f t="shared" si="54"/>
        <v>0</v>
      </c>
      <c r="Z134" s="72">
        <f t="shared" si="55"/>
        <v>0</v>
      </c>
      <c r="AA134" s="86">
        <f t="shared" si="56"/>
        <v>0</v>
      </c>
      <c r="AB134" s="74">
        <f t="shared" si="57"/>
        <v>0</v>
      </c>
      <c r="AC134" s="216">
        <f t="shared" si="58"/>
        <v>0</v>
      </c>
      <c r="AD134" s="218">
        <f t="shared" si="43"/>
        <v>0</v>
      </c>
      <c r="AE134" s="79"/>
      <c r="AF134" s="51"/>
      <c r="AG134" s="90"/>
      <c r="AH134" s="215">
        <f t="shared" si="59"/>
        <v>0</v>
      </c>
      <c r="AI134" s="88">
        <v>129</v>
      </c>
    </row>
    <row r="135" spans="1:35" hidden="1" x14ac:dyDescent="0.35">
      <c r="A135" s="237"/>
      <c r="B135" s="79">
        <v>130</v>
      </c>
      <c r="C135" s="91" t="e">
        <f>VLOOKUP(B:B,'START_LIST_JUN-ELI'!C:F,2,FALSE)</f>
        <v>#N/A</v>
      </c>
      <c r="D135" s="115" t="e">
        <f>VLOOKUP(B:B,'START_LIST_JUN-ELI'!C:F,4,FALSE)</f>
        <v>#N/A</v>
      </c>
      <c r="E135" s="80"/>
      <c r="F135" s="81"/>
      <c r="G135" s="412"/>
      <c r="H135" s="82"/>
      <c r="I135" s="81"/>
      <c r="J135" s="81"/>
      <c r="K135" s="80"/>
      <c r="L135" s="81"/>
      <c r="M135" s="83"/>
      <c r="N135" s="404">
        <f t="shared" si="44"/>
        <v>0</v>
      </c>
      <c r="O135" s="405">
        <f t="shared" si="45"/>
        <v>0</v>
      </c>
      <c r="P135" s="406">
        <f t="shared" si="46"/>
        <v>0</v>
      </c>
      <c r="Q135" s="407">
        <f t="shared" si="47"/>
        <v>0</v>
      </c>
      <c r="R135" s="405">
        <f t="shared" si="48"/>
        <v>0</v>
      </c>
      <c r="S135" s="406">
        <f t="shared" si="49"/>
        <v>0</v>
      </c>
      <c r="T135" s="66">
        <f t="shared" si="50"/>
        <v>0</v>
      </c>
      <c r="U135" s="84">
        <f t="shared" si="51"/>
        <v>0</v>
      </c>
      <c r="V135" s="68">
        <f t="shared" si="52"/>
        <v>0</v>
      </c>
      <c r="W135" s="69">
        <f t="shared" ref="W135:W154" si="60">MAX(F135,I135,L135,O135,R135)</f>
        <v>0</v>
      </c>
      <c r="X135" s="85">
        <f t="shared" si="53"/>
        <v>0</v>
      </c>
      <c r="Y135" s="71">
        <f t="shared" si="54"/>
        <v>0</v>
      </c>
      <c r="Z135" s="72">
        <f t="shared" si="55"/>
        <v>0</v>
      </c>
      <c r="AA135" s="86">
        <f t="shared" si="56"/>
        <v>0</v>
      </c>
      <c r="AB135" s="74">
        <f t="shared" si="57"/>
        <v>0</v>
      </c>
      <c r="AC135" s="216">
        <f t="shared" si="58"/>
        <v>0</v>
      </c>
      <c r="AD135" s="218">
        <f t="shared" si="43"/>
        <v>0</v>
      </c>
      <c r="AE135" s="79"/>
      <c r="AF135" s="51"/>
      <c r="AG135" s="90"/>
      <c r="AH135" s="215">
        <f t="shared" si="59"/>
        <v>0</v>
      </c>
      <c r="AI135" s="88">
        <v>130</v>
      </c>
    </row>
    <row r="136" spans="1:35" hidden="1" x14ac:dyDescent="0.35">
      <c r="A136" s="237"/>
      <c r="B136" s="79">
        <v>131</v>
      </c>
      <c r="C136" s="91" t="e">
        <f>VLOOKUP(B:B,'START_LIST_JUN-ELI'!C:F,2,FALSE)</f>
        <v>#N/A</v>
      </c>
      <c r="D136" s="115" t="e">
        <f>VLOOKUP(B:B,'START_LIST_JUN-ELI'!C:F,4,FALSE)</f>
        <v>#N/A</v>
      </c>
      <c r="E136" s="80"/>
      <c r="F136" s="81"/>
      <c r="G136" s="412"/>
      <c r="H136" s="82"/>
      <c r="I136" s="81"/>
      <c r="J136" s="81"/>
      <c r="K136" s="80"/>
      <c r="L136" s="81"/>
      <c r="M136" s="83"/>
      <c r="N136" s="404">
        <f t="shared" si="44"/>
        <v>0</v>
      </c>
      <c r="O136" s="405">
        <f t="shared" si="45"/>
        <v>0</v>
      </c>
      <c r="P136" s="406">
        <f t="shared" si="46"/>
        <v>0</v>
      </c>
      <c r="Q136" s="407">
        <f t="shared" si="47"/>
        <v>0</v>
      </c>
      <c r="R136" s="405">
        <f t="shared" si="48"/>
        <v>0</v>
      </c>
      <c r="S136" s="406">
        <f t="shared" si="49"/>
        <v>0</v>
      </c>
      <c r="T136" s="66">
        <f t="shared" si="50"/>
        <v>0</v>
      </c>
      <c r="U136" s="84">
        <f t="shared" si="51"/>
        <v>0</v>
      </c>
      <c r="V136" s="68">
        <f t="shared" si="52"/>
        <v>0</v>
      </c>
      <c r="W136" s="69">
        <f t="shared" si="60"/>
        <v>0</v>
      </c>
      <c r="X136" s="85">
        <f t="shared" si="53"/>
        <v>0</v>
      </c>
      <c r="Y136" s="71">
        <f t="shared" si="54"/>
        <v>0</v>
      </c>
      <c r="Z136" s="72">
        <f t="shared" si="55"/>
        <v>0</v>
      </c>
      <c r="AA136" s="86">
        <f t="shared" si="56"/>
        <v>0</v>
      </c>
      <c r="AB136" s="74">
        <f t="shared" si="57"/>
        <v>0</v>
      </c>
      <c r="AC136" s="216">
        <f t="shared" si="58"/>
        <v>0</v>
      </c>
      <c r="AD136" s="218">
        <f t="shared" ref="AD136:AD154" si="61">AC136/$AD$5</f>
        <v>0</v>
      </c>
      <c r="AE136" s="79"/>
      <c r="AF136" s="51"/>
      <c r="AG136" s="90"/>
      <c r="AH136" s="215">
        <f t="shared" si="59"/>
        <v>0</v>
      </c>
      <c r="AI136" s="88">
        <v>131</v>
      </c>
    </row>
    <row r="137" spans="1:35" hidden="1" x14ac:dyDescent="0.35">
      <c r="A137" s="237"/>
      <c r="B137" s="79">
        <v>132</v>
      </c>
      <c r="C137" s="91" t="e">
        <f>VLOOKUP(B:B,'START_LIST_JUN-ELI'!C:F,2,FALSE)</f>
        <v>#N/A</v>
      </c>
      <c r="D137" s="115" t="e">
        <f>VLOOKUP(B:B,'START_LIST_JUN-ELI'!C:F,4,FALSE)</f>
        <v>#N/A</v>
      </c>
      <c r="E137" s="80"/>
      <c r="F137" s="81"/>
      <c r="G137" s="412"/>
      <c r="H137" s="82"/>
      <c r="I137" s="81"/>
      <c r="J137" s="81"/>
      <c r="K137" s="80"/>
      <c r="L137" s="81"/>
      <c r="M137" s="83"/>
      <c r="N137" s="404">
        <f t="shared" si="44"/>
        <v>0</v>
      </c>
      <c r="O137" s="405">
        <f t="shared" si="45"/>
        <v>0</v>
      </c>
      <c r="P137" s="406">
        <f t="shared" si="46"/>
        <v>0</v>
      </c>
      <c r="Q137" s="407">
        <f t="shared" si="47"/>
        <v>0</v>
      </c>
      <c r="R137" s="405">
        <f t="shared" si="48"/>
        <v>0</v>
      </c>
      <c r="S137" s="406">
        <f t="shared" si="49"/>
        <v>0</v>
      </c>
      <c r="T137" s="66">
        <f t="shared" si="50"/>
        <v>0</v>
      </c>
      <c r="U137" s="84">
        <f t="shared" si="51"/>
        <v>0</v>
      </c>
      <c r="V137" s="68">
        <f t="shared" si="52"/>
        <v>0</v>
      </c>
      <c r="W137" s="69">
        <f t="shared" si="60"/>
        <v>0</v>
      </c>
      <c r="X137" s="85">
        <f t="shared" si="53"/>
        <v>0</v>
      </c>
      <c r="Y137" s="71">
        <f t="shared" si="54"/>
        <v>0</v>
      </c>
      <c r="Z137" s="72">
        <f t="shared" si="55"/>
        <v>0</v>
      </c>
      <c r="AA137" s="86">
        <f t="shared" si="56"/>
        <v>0</v>
      </c>
      <c r="AB137" s="74">
        <f t="shared" si="57"/>
        <v>0</v>
      </c>
      <c r="AC137" s="216">
        <f t="shared" si="58"/>
        <v>0</v>
      </c>
      <c r="AD137" s="218">
        <f t="shared" si="61"/>
        <v>0</v>
      </c>
      <c r="AE137" s="79"/>
      <c r="AF137" s="51"/>
      <c r="AG137" s="90"/>
      <c r="AH137" s="215">
        <f t="shared" si="59"/>
        <v>0</v>
      </c>
      <c r="AI137" s="88">
        <v>132</v>
      </c>
    </row>
    <row r="138" spans="1:35" hidden="1" x14ac:dyDescent="0.35">
      <c r="A138" s="237"/>
      <c r="B138" s="79">
        <v>133</v>
      </c>
      <c r="C138" s="91" t="e">
        <f>VLOOKUP(B:B,'START_LIST_JUN-ELI'!C:F,2,FALSE)</f>
        <v>#N/A</v>
      </c>
      <c r="D138" s="115" t="e">
        <f>VLOOKUP(B:B,'START_LIST_JUN-ELI'!C:F,4,FALSE)</f>
        <v>#N/A</v>
      </c>
      <c r="E138" s="80"/>
      <c r="F138" s="81"/>
      <c r="G138" s="412"/>
      <c r="H138" s="82"/>
      <c r="I138" s="81"/>
      <c r="J138" s="81"/>
      <c r="K138" s="80"/>
      <c r="L138" s="81"/>
      <c r="M138" s="83"/>
      <c r="N138" s="404">
        <f t="shared" si="44"/>
        <v>0</v>
      </c>
      <c r="O138" s="405">
        <f t="shared" si="45"/>
        <v>0</v>
      </c>
      <c r="P138" s="406">
        <f t="shared" si="46"/>
        <v>0</v>
      </c>
      <c r="Q138" s="407">
        <f t="shared" si="47"/>
        <v>0</v>
      </c>
      <c r="R138" s="405">
        <f t="shared" si="48"/>
        <v>0</v>
      </c>
      <c r="S138" s="406">
        <f t="shared" si="49"/>
        <v>0</v>
      </c>
      <c r="T138" s="66">
        <f t="shared" si="50"/>
        <v>0</v>
      </c>
      <c r="U138" s="84">
        <f t="shared" si="51"/>
        <v>0</v>
      </c>
      <c r="V138" s="68">
        <f t="shared" si="52"/>
        <v>0</v>
      </c>
      <c r="W138" s="69">
        <f t="shared" si="60"/>
        <v>0</v>
      </c>
      <c r="X138" s="85">
        <f t="shared" si="53"/>
        <v>0</v>
      </c>
      <c r="Y138" s="71">
        <f t="shared" si="54"/>
        <v>0</v>
      </c>
      <c r="Z138" s="72">
        <f t="shared" si="55"/>
        <v>0</v>
      </c>
      <c r="AA138" s="86">
        <f t="shared" si="56"/>
        <v>0</v>
      </c>
      <c r="AB138" s="74">
        <f t="shared" si="57"/>
        <v>0</v>
      </c>
      <c r="AC138" s="216">
        <f t="shared" si="58"/>
        <v>0</v>
      </c>
      <c r="AD138" s="218">
        <f t="shared" si="61"/>
        <v>0</v>
      </c>
      <c r="AE138" s="79"/>
      <c r="AF138" s="51"/>
      <c r="AG138" s="90"/>
      <c r="AH138" s="215">
        <f t="shared" si="59"/>
        <v>0</v>
      </c>
      <c r="AI138" s="88">
        <v>133</v>
      </c>
    </row>
    <row r="139" spans="1:35" hidden="1" x14ac:dyDescent="0.35">
      <c r="A139" s="237"/>
      <c r="B139" s="79">
        <v>134</v>
      </c>
      <c r="C139" s="91" t="e">
        <f>VLOOKUP(B:B,'START_LIST_JUN-ELI'!C:F,2,FALSE)</f>
        <v>#N/A</v>
      </c>
      <c r="D139" s="115" t="e">
        <f>VLOOKUP(B:B,'START_LIST_JUN-ELI'!C:F,4,FALSE)</f>
        <v>#N/A</v>
      </c>
      <c r="E139" s="80"/>
      <c r="F139" s="81"/>
      <c r="G139" s="412"/>
      <c r="H139" s="82"/>
      <c r="I139" s="81"/>
      <c r="J139" s="81"/>
      <c r="K139" s="80"/>
      <c r="L139" s="81"/>
      <c r="M139" s="83"/>
      <c r="N139" s="404">
        <f t="shared" si="44"/>
        <v>0</v>
      </c>
      <c r="O139" s="405">
        <f t="shared" si="45"/>
        <v>0</v>
      </c>
      <c r="P139" s="406">
        <f t="shared" si="46"/>
        <v>0</v>
      </c>
      <c r="Q139" s="407">
        <f t="shared" si="47"/>
        <v>0</v>
      </c>
      <c r="R139" s="405">
        <f t="shared" si="48"/>
        <v>0</v>
      </c>
      <c r="S139" s="406">
        <f t="shared" si="49"/>
        <v>0</v>
      </c>
      <c r="T139" s="66">
        <f t="shared" si="50"/>
        <v>0</v>
      </c>
      <c r="U139" s="84">
        <f t="shared" si="51"/>
        <v>0</v>
      </c>
      <c r="V139" s="68">
        <f t="shared" si="52"/>
        <v>0</v>
      </c>
      <c r="W139" s="69">
        <f t="shared" si="60"/>
        <v>0</v>
      </c>
      <c r="X139" s="85">
        <f t="shared" si="53"/>
        <v>0</v>
      </c>
      <c r="Y139" s="71">
        <f t="shared" si="54"/>
        <v>0</v>
      </c>
      <c r="Z139" s="72">
        <f t="shared" si="55"/>
        <v>0</v>
      </c>
      <c r="AA139" s="86">
        <f t="shared" si="56"/>
        <v>0</v>
      </c>
      <c r="AB139" s="74">
        <f t="shared" si="57"/>
        <v>0</v>
      </c>
      <c r="AC139" s="216">
        <f t="shared" si="58"/>
        <v>0</v>
      </c>
      <c r="AD139" s="218">
        <f t="shared" si="61"/>
        <v>0</v>
      </c>
      <c r="AE139" s="79"/>
      <c r="AF139" s="51"/>
      <c r="AG139" s="90"/>
      <c r="AH139" s="215">
        <f t="shared" si="59"/>
        <v>0</v>
      </c>
      <c r="AI139" s="88">
        <v>134</v>
      </c>
    </row>
    <row r="140" spans="1:35" hidden="1" x14ac:dyDescent="0.35">
      <c r="A140" s="237"/>
      <c r="B140" s="79">
        <v>135</v>
      </c>
      <c r="C140" s="91" t="e">
        <f>VLOOKUP(B:B,'START_LIST_JUN-ELI'!C:F,2,FALSE)</f>
        <v>#N/A</v>
      </c>
      <c r="D140" s="115" t="e">
        <f>VLOOKUP(B:B,'START_LIST_JUN-ELI'!C:F,4,FALSE)</f>
        <v>#N/A</v>
      </c>
      <c r="E140" s="80"/>
      <c r="F140" s="81"/>
      <c r="G140" s="412"/>
      <c r="H140" s="82"/>
      <c r="I140" s="81"/>
      <c r="J140" s="81"/>
      <c r="K140" s="80"/>
      <c r="L140" s="81"/>
      <c r="M140" s="83"/>
      <c r="N140" s="404">
        <f t="shared" si="44"/>
        <v>0</v>
      </c>
      <c r="O140" s="405">
        <f t="shared" si="45"/>
        <v>0</v>
      </c>
      <c r="P140" s="406">
        <f t="shared" si="46"/>
        <v>0</v>
      </c>
      <c r="Q140" s="407">
        <f t="shared" si="47"/>
        <v>0</v>
      </c>
      <c r="R140" s="405">
        <f t="shared" si="48"/>
        <v>0</v>
      </c>
      <c r="S140" s="406">
        <f t="shared" si="49"/>
        <v>0</v>
      </c>
      <c r="T140" s="66">
        <f t="shared" si="50"/>
        <v>0</v>
      </c>
      <c r="U140" s="84">
        <f t="shared" si="51"/>
        <v>0</v>
      </c>
      <c r="V140" s="68">
        <f t="shared" si="52"/>
        <v>0</v>
      </c>
      <c r="W140" s="69">
        <f t="shared" si="60"/>
        <v>0</v>
      </c>
      <c r="X140" s="85">
        <f t="shared" si="53"/>
        <v>0</v>
      </c>
      <c r="Y140" s="71">
        <f t="shared" si="54"/>
        <v>0</v>
      </c>
      <c r="Z140" s="72">
        <f t="shared" si="55"/>
        <v>0</v>
      </c>
      <c r="AA140" s="86">
        <f t="shared" si="56"/>
        <v>0</v>
      </c>
      <c r="AB140" s="74">
        <f t="shared" si="57"/>
        <v>0</v>
      </c>
      <c r="AC140" s="216">
        <f t="shared" si="58"/>
        <v>0</v>
      </c>
      <c r="AD140" s="218">
        <f t="shared" si="61"/>
        <v>0</v>
      </c>
      <c r="AE140" s="79"/>
      <c r="AF140" s="51"/>
      <c r="AG140" s="90"/>
      <c r="AH140" s="215">
        <f t="shared" si="59"/>
        <v>0</v>
      </c>
      <c r="AI140" s="88">
        <v>135</v>
      </c>
    </row>
    <row r="141" spans="1:35" hidden="1" x14ac:dyDescent="0.35">
      <c r="A141" s="237"/>
      <c r="B141" s="79">
        <v>136</v>
      </c>
      <c r="C141" s="91" t="e">
        <f>VLOOKUP(B:B,'START_LIST_JUN-ELI'!C:F,2,FALSE)</f>
        <v>#N/A</v>
      </c>
      <c r="D141" s="115" t="e">
        <f>VLOOKUP(B:B,'START_LIST_JUN-ELI'!C:F,4,FALSE)</f>
        <v>#N/A</v>
      </c>
      <c r="E141" s="80"/>
      <c r="F141" s="81"/>
      <c r="G141" s="412"/>
      <c r="H141" s="82"/>
      <c r="I141" s="81"/>
      <c r="J141" s="81"/>
      <c r="K141" s="80"/>
      <c r="L141" s="81"/>
      <c r="M141" s="83"/>
      <c r="N141" s="404">
        <f t="shared" si="44"/>
        <v>0</v>
      </c>
      <c r="O141" s="405">
        <f t="shared" si="45"/>
        <v>0</v>
      </c>
      <c r="P141" s="406">
        <f t="shared" si="46"/>
        <v>0</v>
      </c>
      <c r="Q141" s="407">
        <f t="shared" si="47"/>
        <v>0</v>
      </c>
      <c r="R141" s="405">
        <f t="shared" si="48"/>
        <v>0</v>
      </c>
      <c r="S141" s="406">
        <f t="shared" si="49"/>
        <v>0</v>
      </c>
      <c r="T141" s="66">
        <f t="shared" si="50"/>
        <v>0</v>
      </c>
      <c r="U141" s="84">
        <f t="shared" si="51"/>
        <v>0</v>
      </c>
      <c r="V141" s="68">
        <f t="shared" si="52"/>
        <v>0</v>
      </c>
      <c r="W141" s="69">
        <f t="shared" si="60"/>
        <v>0</v>
      </c>
      <c r="X141" s="85">
        <f t="shared" si="53"/>
        <v>0</v>
      </c>
      <c r="Y141" s="71">
        <f t="shared" si="54"/>
        <v>0</v>
      </c>
      <c r="Z141" s="72">
        <f t="shared" si="55"/>
        <v>0</v>
      </c>
      <c r="AA141" s="86">
        <f t="shared" si="56"/>
        <v>0</v>
      </c>
      <c r="AB141" s="74">
        <f t="shared" si="57"/>
        <v>0</v>
      </c>
      <c r="AC141" s="216">
        <f t="shared" si="58"/>
        <v>0</v>
      </c>
      <c r="AD141" s="218">
        <f t="shared" si="61"/>
        <v>0</v>
      </c>
      <c r="AE141" s="79"/>
      <c r="AF141" s="51"/>
      <c r="AG141" s="90"/>
      <c r="AH141" s="215">
        <f t="shared" si="59"/>
        <v>0</v>
      </c>
      <c r="AI141" s="88">
        <v>136</v>
      </c>
    </row>
    <row r="142" spans="1:35" hidden="1" x14ac:dyDescent="0.35">
      <c r="A142" s="237"/>
      <c r="B142" s="79">
        <v>137</v>
      </c>
      <c r="C142" s="91" t="e">
        <f>VLOOKUP(B:B,'START_LIST_JUN-ELI'!C:F,2,FALSE)</f>
        <v>#N/A</v>
      </c>
      <c r="D142" s="115" t="e">
        <f>VLOOKUP(B:B,'START_LIST_JUN-ELI'!C:F,4,FALSE)</f>
        <v>#N/A</v>
      </c>
      <c r="E142" s="80"/>
      <c r="F142" s="81"/>
      <c r="G142" s="412"/>
      <c r="H142" s="82"/>
      <c r="I142" s="81"/>
      <c r="J142" s="81"/>
      <c r="K142" s="80"/>
      <c r="L142" s="81"/>
      <c r="M142" s="83"/>
      <c r="N142" s="404">
        <f t="shared" si="44"/>
        <v>0</v>
      </c>
      <c r="O142" s="405">
        <f t="shared" si="45"/>
        <v>0</v>
      </c>
      <c r="P142" s="406">
        <f t="shared" si="46"/>
        <v>0</v>
      </c>
      <c r="Q142" s="407">
        <f t="shared" si="47"/>
        <v>0</v>
      </c>
      <c r="R142" s="405">
        <f t="shared" si="48"/>
        <v>0</v>
      </c>
      <c r="S142" s="406">
        <f t="shared" si="49"/>
        <v>0</v>
      </c>
      <c r="T142" s="66">
        <f t="shared" si="50"/>
        <v>0</v>
      </c>
      <c r="U142" s="84">
        <f t="shared" si="51"/>
        <v>0</v>
      </c>
      <c r="V142" s="68">
        <f t="shared" si="52"/>
        <v>0</v>
      </c>
      <c r="W142" s="69">
        <f t="shared" si="60"/>
        <v>0</v>
      </c>
      <c r="X142" s="85">
        <f t="shared" si="53"/>
        <v>0</v>
      </c>
      <c r="Y142" s="71">
        <f t="shared" si="54"/>
        <v>0</v>
      </c>
      <c r="Z142" s="72">
        <f t="shared" si="55"/>
        <v>0</v>
      </c>
      <c r="AA142" s="86">
        <f t="shared" si="56"/>
        <v>0</v>
      </c>
      <c r="AB142" s="74">
        <f t="shared" si="57"/>
        <v>0</v>
      </c>
      <c r="AC142" s="216">
        <f t="shared" si="58"/>
        <v>0</v>
      </c>
      <c r="AD142" s="218">
        <f t="shared" si="61"/>
        <v>0</v>
      </c>
      <c r="AE142" s="79"/>
      <c r="AF142" s="51"/>
      <c r="AG142" s="90"/>
      <c r="AH142" s="215">
        <f t="shared" si="59"/>
        <v>0</v>
      </c>
      <c r="AI142" s="88">
        <v>137</v>
      </c>
    </row>
    <row r="143" spans="1:35" hidden="1" x14ac:dyDescent="0.35">
      <c r="A143" s="237"/>
      <c r="B143" s="79">
        <v>138</v>
      </c>
      <c r="C143" s="91" t="e">
        <f>VLOOKUP(B:B,'START_LIST_JUN-ELI'!C:F,2,FALSE)</f>
        <v>#N/A</v>
      </c>
      <c r="D143" s="115" t="e">
        <f>VLOOKUP(B:B,'START_LIST_JUN-ELI'!C:F,4,FALSE)</f>
        <v>#N/A</v>
      </c>
      <c r="E143" s="80"/>
      <c r="F143" s="81"/>
      <c r="G143" s="412"/>
      <c r="H143" s="82"/>
      <c r="I143" s="81"/>
      <c r="J143" s="81"/>
      <c r="K143" s="80"/>
      <c r="L143" s="81"/>
      <c r="M143" s="83"/>
      <c r="N143" s="404">
        <f t="shared" si="44"/>
        <v>0</v>
      </c>
      <c r="O143" s="405">
        <f t="shared" si="45"/>
        <v>0</v>
      </c>
      <c r="P143" s="406">
        <f t="shared" si="46"/>
        <v>0</v>
      </c>
      <c r="Q143" s="407">
        <f t="shared" si="47"/>
        <v>0</v>
      </c>
      <c r="R143" s="405">
        <f t="shared" si="48"/>
        <v>0</v>
      </c>
      <c r="S143" s="406">
        <f t="shared" si="49"/>
        <v>0</v>
      </c>
      <c r="T143" s="66">
        <f t="shared" si="50"/>
        <v>0</v>
      </c>
      <c r="U143" s="84">
        <f t="shared" si="51"/>
        <v>0</v>
      </c>
      <c r="V143" s="68">
        <f t="shared" si="52"/>
        <v>0</v>
      </c>
      <c r="W143" s="69">
        <f t="shared" si="60"/>
        <v>0</v>
      </c>
      <c r="X143" s="85">
        <f t="shared" si="53"/>
        <v>0</v>
      </c>
      <c r="Y143" s="71">
        <f t="shared" si="54"/>
        <v>0</v>
      </c>
      <c r="Z143" s="72">
        <f t="shared" si="55"/>
        <v>0</v>
      </c>
      <c r="AA143" s="86">
        <f t="shared" si="56"/>
        <v>0</v>
      </c>
      <c r="AB143" s="74">
        <f t="shared" si="57"/>
        <v>0</v>
      </c>
      <c r="AC143" s="216">
        <f t="shared" si="58"/>
        <v>0</v>
      </c>
      <c r="AD143" s="218">
        <f t="shared" si="61"/>
        <v>0</v>
      </c>
      <c r="AE143" s="79"/>
      <c r="AF143" s="51"/>
      <c r="AG143" s="90"/>
      <c r="AH143" s="215">
        <f t="shared" si="59"/>
        <v>0</v>
      </c>
      <c r="AI143" s="88">
        <v>138</v>
      </c>
    </row>
    <row r="144" spans="1:35" hidden="1" x14ac:dyDescent="0.35">
      <c r="A144" s="237"/>
      <c r="B144" s="79">
        <v>139</v>
      </c>
      <c r="C144" s="91" t="e">
        <f>VLOOKUP(B:B,'START_LIST_JUN-ELI'!C:F,2,FALSE)</f>
        <v>#N/A</v>
      </c>
      <c r="D144" s="115" t="e">
        <f>VLOOKUP(B:B,'START_LIST_JUN-ELI'!C:F,4,FALSE)</f>
        <v>#N/A</v>
      </c>
      <c r="E144" s="80"/>
      <c r="F144" s="81"/>
      <c r="G144" s="412"/>
      <c r="H144" s="82"/>
      <c r="I144" s="81"/>
      <c r="J144" s="81"/>
      <c r="K144" s="80"/>
      <c r="L144" s="81"/>
      <c r="M144" s="83"/>
      <c r="N144" s="404">
        <f t="shared" si="44"/>
        <v>0</v>
      </c>
      <c r="O144" s="405">
        <f t="shared" si="45"/>
        <v>0</v>
      </c>
      <c r="P144" s="406">
        <f t="shared" si="46"/>
        <v>0</v>
      </c>
      <c r="Q144" s="407">
        <f t="shared" si="47"/>
        <v>0</v>
      </c>
      <c r="R144" s="405">
        <f t="shared" si="48"/>
        <v>0</v>
      </c>
      <c r="S144" s="406">
        <f t="shared" si="49"/>
        <v>0</v>
      </c>
      <c r="T144" s="66">
        <f t="shared" si="50"/>
        <v>0</v>
      </c>
      <c r="U144" s="84">
        <f t="shared" si="51"/>
        <v>0</v>
      </c>
      <c r="V144" s="68">
        <f t="shared" si="52"/>
        <v>0</v>
      </c>
      <c r="W144" s="69">
        <f t="shared" si="60"/>
        <v>0</v>
      </c>
      <c r="X144" s="85">
        <f t="shared" si="53"/>
        <v>0</v>
      </c>
      <c r="Y144" s="71">
        <f t="shared" si="54"/>
        <v>0</v>
      </c>
      <c r="Z144" s="72">
        <f t="shared" si="55"/>
        <v>0</v>
      </c>
      <c r="AA144" s="86">
        <f t="shared" si="56"/>
        <v>0</v>
      </c>
      <c r="AB144" s="74">
        <f t="shared" si="57"/>
        <v>0</v>
      </c>
      <c r="AC144" s="216">
        <f t="shared" si="58"/>
        <v>0</v>
      </c>
      <c r="AD144" s="218">
        <f t="shared" si="61"/>
        <v>0</v>
      </c>
      <c r="AE144" s="79"/>
      <c r="AF144" s="51"/>
      <c r="AG144" s="90"/>
      <c r="AH144" s="215">
        <f t="shared" si="59"/>
        <v>0</v>
      </c>
      <c r="AI144" s="88">
        <v>139</v>
      </c>
    </row>
    <row r="145" spans="1:35" hidden="1" x14ac:dyDescent="0.35">
      <c r="A145" s="237"/>
      <c r="B145" s="79">
        <v>140</v>
      </c>
      <c r="C145" s="91" t="e">
        <f>VLOOKUP(B:B,'START_LIST_JUN-ELI'!C:F,2,FALSE)</f>
        <v>#N/A</v>
      </c>
      <c r="D145" s="115" t="e">
        <f>VLOOKUP(B:B,'START_LIST_JUN-ELI'!C:F,4,FALSE)</f>
        <v>#N/A</v>
      </c>
      <c r="E145" s="80"/>
      <c r="F145" s="81"/>
      <c r="G145" s="412"/>
      <c r="H145" s="82"/>
      <c r="I145" s="81"/>
      <c r="J145" s="81"/>
      <c r="K145" s="80"/>
      <c r="L145" s="81"/>
      <c r="M145" s="83"/>
      <c r="N145" s="404">
        <f t="shared" si="44"/>
        <v>0</v>
      </c>
      <c r="O145" s="405">
        <f t="shared" si="45"/>
        <v>0</v>
      </c>
      <c r="P145" s="406">
        <f t="shared" si="46"/>
        <v>0</v>
      </c>
      <c r="Q145" s="407">
        <f t="shared" si="47"/>
        <v>0</v>
      </c>
      <c r="R145" s="405">
        <f t="shared" si="48"/>
        <v>0</v>
      </c>
      <c r="S145" s="406">
        <f t="shared" si="49"/>
        <v>0</v>
      </c>
      <c r="T145" s="66">
        <f t="shared" si="50"/>
        <v>0</v>
      </c>
      <c r="U145" s="84">
        <f t="shared" si="51"/>
        <v>0</v>
      </c>
      <c r="V145" s="68">
        <f t="shared" si="52"/>
        <v>0</v>
      </c>
      <c r="W145" s="69">
        <f t="shared" si="60"/>
        <v>0</v>
      </c>
      <c r="X145" s="85">
        <f t="shared" si="53"/>
        <v>0</v>
      </c>
      <c r="Y145" s="71">
        <f t="shared" si="54"/>
        <v>0</v>
      </c>
      <c r="Z145" s="72">
        <f t="shared" si="55"/>
        <v>0</v>
      </c>
      <c r="AA145" s="86">
        <f t="shared" si="56"/>
        <v>0</v>
      </c>
      <c r="AB145" s="74">
        <f t="shared" si="57"/>
        <v>0</v>
      </c>
      <c r="AC145" s="216">
        <f t="shared" si="58"/>
        <v>0</v>
      </c>
      <c r="AD145" s="218">
        <f t="shared" si="61"/>
        <v>0</v>
      </c>
      <c r="AE145" s="79"/>
      <c r="AF145" s="51"/>
      <c r="AG145" s="90"/>
      <c r="AH145" s="215">
        <f t="shared" si="59"/>
        <v>0</v>
      </c>
      <c r="AI145" s="88">
        <v>140</v>
      </c>
    </row>
    <row r="146" spans="1:35" hidden="1" x14ac:dyDescent="0.35">
      <c r="A146" s="237"/>
      <c r="B146" s="79">
        <v>141</v>
      </c>
      <c r="C146" s="91" t="e">
        <f>VLOOKUP(B:B,'START_LIST_JUN-ELI'!C:F,2,FALSE)</f>
        <v>#N/A</v>
      </c>
      <c r="D146" s="115" t="e">
        <f>VLOOKUP(B:B,'START_LIST_JUN-ELI'!C:F,4,FALSE)</f>
        <v>#N/A</v>
      </c>
      <c r="E146" s="80"/>
      <c r="F146" s="81"/>
      <c r="G146" s="412"/>
      <c r="H146" s="82"/>
      <c r="I146" s="81"/>
      <c r="J146" s="81"/>
      <c r="K146" s="80"/>
      <c r="L146" s="81"/>
      <c r="M146" s="83"/>
      <c r="N146" s="404">
        <f t="shared" si="44"/>
        <v>0</v>
      </c>
      <c r="O146" s="405">
        <f t="shared" si="45"/>
        <v>0</v>
      </c>
      <c r="P146" s="406">
        <f t="shared" si="46"/>
        <v>0</v>
      </c>
      <c r="Q146" s="407">
        <f t="shared" si="47"/>
        <v>0</v>
      </c>
      <c r="R146" s="405">
        <f t="shared" si="48"/>
        <v>0</v>
      </c>
      <c r="S146" s="406">
        <f t="shared" si="49"/>
        <v>0</v>
      </c>
      <c r="T146" s="66">
        <f t="shared" si="50"/>
        <v>0</v>
      </c>
      <c r="U146" s="84">
        <f t="shared" si="51"/>
        <v>0</v>
      </c>
      <c r="V146" s="68">
        <f t="shared" si="52"/>
        <v>0</v>
      </c>
      <c r="W146" s="69">
        <f t="shared" si="60"/>
        <v>0</v>
      </c>
      <c r="X146" s="85">
        <f t="shared" si="53"/>
        <v>0</v>
      </c>
      <c r="Y146" s="71">
        <f t="shared" si="54"/>
        <v>0</v>
      </c>
      <c r="Z146" s="72">
        <f t="shared" si="55"/>
        <v>0</v>
      </c>
      <c r="AA146" s="86">
        <f t="shared" si="56"/>
        <v>0</v>
      </c>
      <c r="AB146" s="74">
        <f t="shared" si="57"/>
        <v>0</v>
      </c>
      <c r="AC146" s="216">
        <f t="shared" si="58"/>
        <v>0</v>
      </c>
      <c r="AD146" s="218">
        <f t="shared" si="61"/>
        <v>0</v>
      </c>
      <c r="AE146" s="79"/>
      <c r="AF146" s="51"/>
      <c r="AG146" s="90"/>
      <c r="AH146" s="215">
        <f t="shared" si="59"/>
        <v>0</v>
      </c>
      <c r="AI146" s="88">
        <v>141</v>
      </c>
    </row>
    <row r="147" spans="1:35" hidden="1" x14ac:dyDescent="0.35">
      <c r="A147" s="237"/>
      <c r="B147" s="79">
        <v>142</v>
      </c>
      <c r="C147" s="91" t="e">
        <f>VLOOKUP(B:B,'START_LIST_JUN-ELI'!C:F,2,FALSE)</f>
        <v>#N/A</v>
      </c>
      <c r="D147" s="115" t="e">
        <f>VLOOKUP(B:B,'START_LIST_JUN-ELI'!C:F,4,FALSE)</f>
        <v>#N/A</v>
      </c>
      <c r="E147" s="80"/>
      <c r="F147" s="81"/>
      <c r="G147" s="412"/>
      <c r="H147" s="82"/>
      <c r="I147" s="81"/>
      <c r="J147" s="81"/>
      <c r="K147" s="80"/>
      <c r="L147" s="81"/>
      <c r="M147" s="83"/>
      <c r="N147" s="404">
        <f t="shared" si="44"/>
        <v>0</v>
      </c>
      <c r="O147" s="405">
        <f t="shared" si="45"/>
        <v>0</v>
      </c>
      <c r="P147" s="406">
        <f t="shared" si="46"/>
        <v>0</v>
      </c>
      <c r="Q147" s="407">
        <f t="shared" si="47"/>
        <v>0</v>
      </c>
      <c r="R147" s="405">
        <f t="shared" si="48"/>
        <v>0</v>
      </c>
      <c r="S147" s="406">
        <f t="shared" si="49"/>
        <v>0</v>
      </c>
      <c r="T147" s="66">
        <f t="shared" si="50"/>
        <v>0</v>
      </c>
      <c r="U147" s="84">
        <f t="shared" si="51"/>
        <v>0</v>
      </c>
      <c r="V147" s="68">
        <f t="shared" si="52"/>
        <v>0</v>
      </c>
      <c r="W147" s="69">
        <f t="shared" si="60"/>
        <v>0</v>
      </c>
      <c r="X147" s="85">
        <f t="shared" si="53"/>
        <v>0</v>
      </c>
      <c r="Y147" s="71">
        <f t="shared" si="54"/>
        <v>0</v>
      </c>
      <c r="Z147" s="72">
        <f t="shared" si="55"/>
        <v>0</v>
      </c>
      <c r="AA147" s="86">
        <f t="shared" si="56"/>
        <v>0</v>
      </c>
      <c r="AB147" s="74">
        <f t="shared" si="57"/>
        <v>0</v>
      </c>
      <c r="AC147" s="216">
        <f t="shared" si="58"/>
        <v>0</v>
      </c>
      <c r="AD147" s="218">
        <f t="shared" si="61"/>
        <v>0</v>
      </c>
      <c r="AE147" s="79"/>
      <c r="AF147" s="51"/>
      <c r="AG147" s="90"/>
      <c r="AH147" s="215">
        <f t="shared" si="59"/>
        <v>0</v>
      </c>
      <c r="AI147" s="88">
        <v>142</v>
      </c>
    </row>
    <row r="148" spans="1:35" hidden="1" x14ac:dyDescent="0.35">
      <c r="A148" s="237"/>
      <c r="B148" s="79">
        <v>143</v>
      </c>
      <c r="C148" s="91" t="e">
        <f>VLOOKUP(B:B,'START_LIST_JUN-ELI'!C:F,2,FALSE)</f>
        <v>#N/A</v>
      </c>
      <c r="D148" s="115" t="e">
        <f>VLOOKUP(B:B,'START_LIST_JUN-ELI'!C:F,4,FALSE)</f>
        <v>#N/A</v>
      </c>
      <c r="E148" s="80"/>
      <c r="F148" s="81"/>
      <c r="G148" s="412"/>
      <c r="H148" s="82"/>
      <c r="I148" s="81"/>
      <c r="J148" s="81"/>
      <c r="K148" s="80"/>
      <c r="L148" s="81"/>
      <c r="M148" s="83"/>
      <c r="N148" s="404">
        <f t="shared" si="44"/>
        <v>0</v>
      </c>
      <c r="O148" s="405">
        <f t="shared" si="45"/>
        <v>0</v>
      </c>
      <c r="P148" s="406">
        <f t="shared" si="46"/>
        <v>0</v>
      </c>
      <c r="Q148" s="407">
        <f t="shared" si="47"/>
        <v>0</v>
      </c>
      <c r="R148" s="405">
        <f t="shared" si="48"/>
        <v>0</v>
      </c>
      <c r="S148" s="406">
        <f t="shared" si="49"/>
        <v>0</v>
      </c>
      <c r="T148" s="66">
        <f t="shared" si="50"/>
        <v>0</v>
      </c>
      <c r="U148" s="84">
        <f t="shared" si="51"/>
        <v>0</v>
      </c>
      <c r="V148" s="68">
        <f t="shared" si="52"/>
        <v>0</v>
      </c>
      <c r="W148" s="69">
        <f t="shared" si="60"/>
        <v>0</v>
      </c>
      <c r="X148" s="85">
        <f t="shared" si="53"/>
        <v>0</v>
      </c>
      <c r="Y148" s="71">
        <f t="shared" si="54"/>
        <v>0</v>
      </c>
      <c r="Z148" s="72">
        <f t="shared" si="55"/>
        <v>0</v>
      </c>
      <c r="AA148" s="86">
        <f t="shared" si="56"/>
        <v>0</v>
      </c>
      <c r="AB148" s="74">
        <f t="shared" si="57"/>
        <v>0</v>
      </c>
      <c r="AC148" s="216">
        <f t="shared" si="58"/>
        <v>0</v>
      </c>
      <c r="AD148" s="218">
        <f t="shared" si="61"/>
        <v>0</v>
      </c>
      <c r="AE148" s="79"/>
      <c r="AF148" s="51"/>
      <c r="AG148" s="90"/>
      <c r="AH148" s="215">
        <f t="shared" si="59"/>
        <v>0</v>
      </c>
      <c r="AI148" s="88">
        <v>143</v>
      </c>
    </row>
    <row r="149" spans="1:35" hidden="1" x14ac:dyDescent="0.35">
      <c r="A149" s="237"/>
      <c r="B149" s="79">
        <v>144</v>
      </c>
      <c r="C149" s="91" t="e">
        <f>VLOOKUP(B:B,'START_LIST_JUN-ELI'!C:F,2,FALSE)</f>
        <v>#N/A</v>
      </c>
      <c r="D149" s="115" t="e">
        <f>VLOOKUP(B:B,'START_LIST_JUN-ELI'!C:F,4,FALSE)</f>
        <v>#N/A</v>
      </c>
      <c r="E149" s="80"/>
      <c r="F149" s="81"/>
      <c r="G149" s="412"/>
      <c r="H149" s="82"/>
      <c r="I149" s="81"/>
      <c r="J149" s="81"/>
      <c r="K149" s="80"/>
      <c r="L149" s="81"/>
      <c r="M149" s="83"/>
      <c r="N149" s="404">
        <f t="shared" si="44"/>
        <v>0</v>
      </c>
      <c r="O149" s="405">
        <f t="shared" si="45"/>
        <v>0</v>
      </c>
      <c r="P149" s="406">
        <f t="shared" si="46"/>
        <v>0</v>
      </c>
      <c r="Q149" s="407">
        <f t="shared" si="47"/>
        <v>0</v>
      </c>
      <c r="R149" s="405">
        <f t="shared" si="48"/>
        <v>0</v>
      </c>
      <c r="S149" s="406">
        <f t="shared" si="49"/>
        <v>0</v>
      </c>
      <c r="T149" s="66">
        <f t="shared" si="50"/>
        <v>0</v>
      </c>
      <c r="U149" s="84">
        <f t="shared" si="51"/>
        <v>0</v>
      </c>
      <c r="V149" s="68">
        <f t="shared" si="52"/>
        <v>0</v>
      </c>
      <c r="W149" s="69">
        <f t="shared" si="60"/>
        <v>0</v>
      </c>
      <c r="X149" s="85">
        <f t="shared" si="53"/>
        <v>0</v>
      </c>
      <c r="Y149" s="71">
        <f t="shared" si="54"/>
        <v>0</v>
      </c>
      <c r="Z149" s="72">
        <f t="shared" si="55"/>
        <v>0</v>
      </c>
      <c r="AA149" s="86">
        <f t="shared" si="56"/>
        <v>0</v>
      </c>
      <c r="AB149" s="74">
        <f t="shared" si="57"/>
        <v>0</v>
      </c>
      <c r="AC149" s="216">
        <f t="shared" si="58"/>
        <v>0</v>
      </c>
      <c r="AD149" s="218">
        <f t="shared" si="61"/>
        <v>0</v>
      </c>
      <c r="AE149" s="79"/>
      <c r="AF149" s="51"/>
      <c r="AG149" s="90"/>
      <c r="AH149" s="215">
        <f t="shared" si="59"/>
        <v>0</v>
      </c>
      <c r="AI149" s="88">
        <v>144</v>
      </c>
    </row>
    <row r="150" spans="1:35" hidden="1" x14ac:dyDescent="0.35">
      <c r="A150" s="237"/>
      <c r="B150" s="79">
        <v>145</v>
      </c>
      <c r="C150" s="91" t="e">
        <f>VLOOKUP(B:B,'START_LIST_JUN-ELI'!C:F,2,FALSE)</f>
        <v>#N/A</v>
      </c>
      <c r="D150" s="115" t="e">
        <f>VLOOKUP(B:B,'START_LIST_JUN-ELI'!C:F,4,FALSE)</f>
        <v>#N/A</v>
      </c>
      <c r="E150" s="80"/>
      <c r="F150" s="81"/>
      <c r="G150" s="412"/>
      <c r="H150" s="82"/>
      <c r="I150" s="81"/>
      <c r="J150" s="81"/>
      <c r="K150" s="80"/>
      <c r="L150" s="81"/>
      <c r="M150" s="83"/>
      <c r="N150" s="404">
        <f t="shared" si="44"/>
        <v>0</v>
      </c>
      <c r="O150" s="405">
        <f t="shared" si="45"/>
        <v>0</v>
      </c>
      <c r="P150" s="406">
        <f t="shared" si="46"/>
        <v>0</v>
      </c>
      <c r="Q150" s="407">
        <f t="shared" si="47"/>
        <v>0</v>
      </c>
      <c r="R150" s="405">
        <f t="shared" si="48"/>
        <v>0</v>
      </c>
      <c r="S150" s="406">
        <f t="shared" si="49"/>
        <v>0</v>
      </c>
      <c r="T150" s="66">
        <f t="shared" si="50"/>
        <v>0</v>
      </c>
      <c r="U150" s="84">
        <f t="shared" si="51"/>
        <v>0</v>
      </c>
      <c r="V150" s="68">
        <f t="shared" si="52"/>
        <v>0</v>
      </c>
      <c r="W150" s="69">
        <f t="shared" si="60"/>
        <v>0</v>
      </c>
      <c r="X150" s="85">
        <f t="shared" si="53"/>
        <v>0</v>
      </c>
      <c r="Y150" s="71">
        <f t="shared" si="54"/>
        <v>0</v>
      </c>
      <c r="Z150" s="72">
        <f t="shared" si="55"/>
        <v>0</v>
      </c>
      <c r="AA150" s="86">
        <f t="shared" si="56"/>
        <v>0</v>
      </c>
      <c r="AB150" s="74">
        <f t="shared" si="57"/>
        <v>0</v>
      </c>
      <c r="AC150" s="216">
        <f t="shared" si="58"/>
        <v>0</v>
      </c>
      <c r="AD150" s="218">
        <f t="shared" si="61"/>
        <v>0</v>
      </c>
      <c r="AE150" s="79"/>
      <c r="AF150" s="51"/>
      <c r="AG150" s="90"/>
      <c r="AH150" s="215">
        <f t="shared" si="59"/>
        <v>0</v>
      </c>
      <c r="AI150" s="88">
        <v>145</v>
      </c>
    </row>
    <row r="151" spans="1:35" hidden="1" x14ac:dyDescent="0.35">
      <c r="A151" s="237"/>
      <c r="B151" s="79">
        <v>146</v>
      </c>
      <c r="C151" s="91" t="e">
        <f>VLOOKUP(B:B,'START_LIST_JUN-ELI'!C:F,2,FALSE)</f>
        <v>#N/A</v>
      </c>
      <c r="D151" s="115" t="e">
        <f>VLOOKUP(B:B,'START_LIST_JUN-ELI'!C:F,4,FALSE)</f>
        <v>#N/A</v>
      </c>
      <c r="E151" s="80"/>
      <c r="F151" s="81"/>
      <c r="G151" s="412"/>
      <c r="H151" s="82"/>
      <c r="I151" s="81"/>
      <c r="J151" s="81"/>
      <c r="K151" s="80"/>
      <c r="L151" s="81"/>
      <c r="M151" s="83"/>
      <c r="N151" s="404">
        <f t="shared" si="44"/>
        <v>0</v>
      </c>
      <c r="O151" s="405">
        <f t="shared" si="45"/>
        <v>0</v>
      </c>
      <c r="P151" s="406">
        <f t="shared" si="46"/>
        <v>0</v>
      </c>
      <c r="Q151" s="407">
        <f t="shared" si="47"/>
        <v>0</v>
      </c>
      <c r="R151" s="405">
        <f t="shared" si="48"/>
        <v>0</v>
      </c>
      <c r="S151" s="406">
        <f t="shared" si="49"/>
        <v>0</v>
      </c>
      <c r="T151" s="66">
        <f t="shared" si="50"/>
        <v>0</v>
      </c>
      <c r="U151" s="84">
        <f t="shared" si="51"/>
        <v>0</v>
      </c>
      <c r="V151" s="68">
        <f t="shared" si="52"/>
        <v>0</v>
      </c>
      <c r="W151" s="69">
        <f t="shared" si="60"/>
        <v>0</v>
      </c>
      <c r="X151" s="85">
        <f t="shared" si="53"/>
        <v>0</v>
      </c>
      <c r="Y151" s="71">
        <f t="shared" si="54"/>
        <v>0</v>
      </c>
      <c r="Z151" s="72">
        <f t="shared" si="55"/>
        <v>0</v>
      </c>
      <c r="AA151" s="86">
        <f t="shared" si="56"/>
        <v>0</v>
      </c>
      <c r="AB151" s="74">
        <f t="shared" si="57"/>
        <v>0</v>
      </c>
      <c r="AC151" s="216">
        <f t="shared" si="58"/>
        <v>0</v>
      </c>
      <c r="AD151" s="218">
        <f t="shared" si="61"/>
        <v>0</v>
      </c>
      <c r="AE151" s="79"/>
      <c r="AF151" s="51"/>
      <c r="AG151" s="90"/>
      <c r="AH151" s="215">
        <f t="shared" si="59"/>
        <v>0</v>
      </c>
      <c r="AI151" s="88">
        <v>146</v>
      </c>
    </row>
    <row r="152" spans="1:35" hidden="1" x14ac:dyDescent="0.35">
      <c r="A152" s="237"/>
      <c r="B152" s="79">
        <v>147</v>
      </c>
      <c r="C152" s="91" t="e">
        <f>VLOOKUP(B:B,'START_LIST_JUN-ELI'!C:F,2,FALSE)</f>
        <v>#N/A</v>
      </c>
      <c r="D152" s="115" t="e">
        <f>VLOOKUP(B:B,'START_LIST_JUN-ELI'!C:F,4,FALSE)</f>
        <v>#N/A</v>
      </c>
      <c r="E152" s="80"/>
      <c r="F152" s="81"/>
      <c r="G152" s="412"/>
      <c r="H152" s="82"/>
      <c r="I152" s="81"/>
      <c r="J152" s="81"/>
      <c r="K152" s="80"/>
      <c r="L152" s="81"/>
      <c r="M152" s="83"/>
      <c r="N152" s="404">
        <f t="shared" si="44"/>
        <v>0</v>
      </c>
      <c r="O152" s="405">
        <f t="shared" si="45"/>
        <v>0</v>
      </c>
      <c r="P152" s="406">
        <f t="shared" si="46"/>
        <v>0</v>
      </c>
      <c r="Q152" s="407">
        <f t="shared" si="47"/>
        <v>0</v>
      </c>
      <c r="R152" s="405">
        <f t="shared" si="48"/>
        <v>0</v>
      </c>
      <c r="S152" s="406">
        <f t="shared" si="49"/>
        <v>0</v>
      </c>
      <c r="T152" s="66">
        <f t="shared" si="50"/>
        <v>0</v>
      </c>
      <c r="U152" s="84">
        <f t="shared" si="51"/>
        <v>0</v>
      </c>
      <c r="V152" s="68">
        <f t="shared" si="52"/>
        <v>0</v>
      </c>
      <c r="W152" s="69">
        <f t="shared" si="60"/>
        <v>0</v>
      </c>
      <c r="X152" s="85">
        <f t="shared" si="53"/>
        <v>0</v>
      </c>
      <c r="Y152" s="71">
        <f t="shared" si="54"/>
        <v>0</v>
      </c>
      <c r="Z152" s="72">
        <f t="shared" si="55"/>
        <v>0</v>
      </c>
      <c r="AA152" s="86">
        <f t="shared" si="56"/>
        <v>0</v>
      </c>
      <c r="AB152" s="74">
        <f t="shared" si="57"/>
        <v>0</v>
      </c>
      <c r="AC152" s="216">
        <f t="shared" si="58"/>
        <v>0</v>
      </c>
      <c r="AD152" s="218">
        <f t="shared" si="61"/>
        <v>0</v>
      </c>
      <c r="AE152" s="79"/>
      <c r="AF152" s="51"/>
      <c r="AG152" s="90"/>
      <c r="AH152" s="215">
        <f t="shared" si="59"/>
        <v>0</v>
      </c>
      <c r="AI152" s="88">
        <v>147</v>
      </c>
    </row>
    <row r="153" spans="1:35" hidden="1" x14ac:dyDescent="0.35">
      <c r="A153" s="237"/>
      <c r="B153" s="79">
        <v>148</v>
      </c>
      <c r="C153" s="91" t="e">
        <f>VLOOKUP(B:B,'START_LIST_JUN-ELI'!C:F,2,FALSE)</f>
        <v>#N/A</v>
      </c>
      <c r="D153" s="115" t="e">
        <f>VLOOKUP(B:B,'START_LIST_JUN-ELI'!C:F,4,FALSE)</f>
        <v>#N/A</v>
      </c>
      <c r="E153" s="80"/>
      <c r="F153" s="81"/>
      <c r="G153" s="412"/>
      <c r="H153" s="82"/>
      <c r="I153" s="81"/>
      <c r="J153" s="81"/>
      <c r="K153" s="80"/>
      <c r="L153" s="81"/>
      <c r="M153" s="83"/>
      <c r="N153" s="404">
        <f t="shared" si="44"/>
        <v>0</v>
      </c>
      <c r="O153" s="405">
        <f t="shared" si="45"/>
        <v>0</v>
      </c>
      <c r="P153" s="406">
        <f t="shared" si="46"/>
        <v>0</v>
      </c>
      <c r="Q153" s="407">
        <f t="shared" si="47"/>
        <v>0</v>
      </c>
      <c r="R153" s="405">
        <f t="shared" si="48"/>
        <v>0</v>
      </c>
      <c r="S153" s="406">
        <f t="shared" si="49"/>
        <v>0</v>
      </c>
      <c r="T153" s="66">
        <f t="shared" si="50"/>
        <v>0</v>
      </c>
      <c r="U153" s="84">
        <f t="shared" si="51"/>
        <v>0</v>
      </c>
      <c r="V153" s="68">
        <f t="shared" si="52"/>
        <v>0</v>
      </c>
      <c r="W153" s="69">
        <f t="shared" si="60"/>
        <v>0</v>
      </c>
      <c r="X153" s="85">
        <f t="shared" si="53"/>
        <v>0</v>
      </c>
      <c r="Y153" s="71">
        <f t="shared" si="54"/>
        <v>0</v>
      </c>
      <c r="Z153" s="72">
        <f t="shared" si="55"/>
        <v>0</v>
      </c>
      <c r="AA153" s="86">
        <f t="shared" si="56"/>
        <v>0</v>
      </c>
      <c r="AB153" s="74">
        <f t="shared" si="57"/>
        <v>0</v>
      </c>
      <c r="AC153" s="216">
        <f t="shared" si="58"/>
        <v>0</v>
      </c>
      <c r="AD153" s="218">
        <f t="shared" si="61"/>
        <v>0</v>
      </c>
      <c r="AE153" s="79"/>
      <c r="AF153" s="51"/>
      <c r="AG153" s="90"/>
      <c r="AH153" s="215">
        <f t="shared" si="59"/>
        <v>0</v>
      </c>
      <c r="AI153" s="88">
        <v>148</v>
      </c>
    </row>
    <row r="154" spans="1:35" hidden="1" x14ac:dyDescent="0.35">
      <c r="A154" s="237"/>
      <c r="B154" s="79">
        <v>149</v>
      </c>
      <c r="C154" s="91" t="e">
        <f>VLOOKUP(B:B,'START_LIST_JUN-ELI'!C:F,2,FALSE)</f>
        <v>#N/A</v>
      </c>
      <c r="D154" s="115" t="e">
        <f>VLOOKUP(B:B,'START_LIST_JUN-ELI'!C:F,4,FALSE)</f>
        <v>#N/A</v>
      </c>
      <c r="E154" s="80"/>
      <c r="F154" s="81"/>
      <c r="G154" s="412"/>
      <c r="H154" s="82"/>
      <c r="I154" s="81"/>
      <c r="J154" s="81"/>
      <c r="K154" s="80"/>
      <c r="L154" s="81"/>
      <c r="M154" s="83"/>
      <c r="N154" s="404">
        <f t="shared" si="44"/>
        <v>0</v>
      </c>
      <c r="O154" s="405">
        <f t="shared" si="45"/>
        <v>0</v>
      </c>
      <c r="P154" s="406">
        <f t="shared" si="46"/>
        <v>0</v>
      </c>
      <c r="Q154" s="407">
        <f t="shared" si="47"/>
        <v>0</v>
      </c>
      <c r="R154" s="405">
        <f t="shared" si="48"/>
        <v>0</v>
      </c>
      <c r="S154" s="406">
        <f t="shared" si="49"/>
        <v>0</v>
      </c>
      <c r="T154" s="66">
        <f t="shared" si="50"/>
        <v>0</v>
      </c>
      <c r="U154" s="84">
        <f t="shared" si="51"/>
        <v>0</v>
      </c>
      <c r="V154" s="68">
        <f t="shared" si="52"/>
        <v>0</v>
      </c>
      <c r="W154" s="69">
        <f t="shared" si="60"/>
        <v>0</v>
      </c>
      <c r="X154" s="85">
        <f t="shared" si="53"/>
        <v>0</v>
      </c>
      <c r="Y154" s="71">
        <f t="shared" si="54"/>
        <v>0</v>
      </c>
      <c r="Z154" s="72">
        <f t="shared" si="55"/>
        <v>0</v>
      </c>
      <c r="AA154" s="86">
        <f t="shared" si="56"/>
        <v>0</v>
      </c>
      <c r="AB154" s="74">
        <f t="shared" si="57"/>
        <v>0</v>
      </c>
      <c r="AC154" s="216">
        <f t="shared" si="58"/>
        <v>0</v>
      </c>
      <c r="AD154" s="218">
        <f t="shared" si="61"/>
        <v>0</v>
      </c>
      <c r="AE154" s="79"/>
      <c r="AF154" s="51"/>
      <c r="AG154" s="90"/>
      <c r="AH154" s="215">
        <f t="shared" si="59"/>
        <v>0</v>
      </c>
      <c r="AI154" s="88">
        <v>149</v>
      </c>
    </row>
  </sheetData>
  <sheetProtection algorithmName="SHA-512" hashValue="eJApcBzJACKCoRBAwddrbg0ucOYXChw/7HpKD0oYdY6uS3NKFDmvT3AzqYnCzf/enmWmX2P1Ml97LpZPeEellA==" saltValue="Ph9RNaTPKUs3H5cIC+tbBA==" spinCount="100000" sheet="1" objects="1" scenarios="1"/>
  <autoFilter ref="B3:AI154" xr:uid="{6DACEC77-8773-4557-AFFD-4A2845CC6C08}"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</autoFilter>
  <mergeCells count="16">
    <mergeCell ref="AE4:AG4"/>
    <mergeCell ref="AC4:AD4"/>
    <mergeCell ref="T4:V4"/>
    <mergeCell ref="W4:Y4"/>
    <mergeCell ref="Z4:AB4"/>
    <mergeCell ref="B1:G1"/>
    <mergeCell ref="A4:A5"/>
    <mergeCell ref="B4:B5"/>
    <mergeCell ref="C4:C5"/>
    <mergeCell ref="D4:D5"/>
    <mergeCell ref="E3:S3"/>
    <mergeCell ref="E4:G4"/>
    <mergeCell ref="H4:J4"/>
    <mergeCell ref="K4:M4"/>
    <mergeCell ref="N4:P4"/>
    <mergeCell ref="Q4:S4"/>
  </mergeCells>
  <conditionalFormatting sqref="C6:D154">
    <cfRule type="expression" dxfId="6" priority="1">
      <formula>$H6="x"</formula>
    </cfRule>
  </conditionalFormatting>
  <pageMargins left="0.25" right="0.25" top="0.75" bottom="0.75" header="0.3" footer="0.3"/>
  <pageSetup paperSize="9" scale="45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8B5EE-355F-472A-BB8C-257517C65364}">
  <sheetPr codeName="Sheet11">
    <tabColor rgb="FFFFC000"/>
    <pageSetUpPr fitToPage="1"/>
  </sheetPr>
  <dimension ref="A1:BA154"/>
  <sheetViews>
    <sheetView zoomScaleNormal="100" workbookViewId="0">
      <pane xSplit="4" ySplit="3" topLeftCell="E4" activePane="bottomRight" state="frozen"/>
      <selection pane="topRight" activeCell="F1" sqref="F1"/>
      <selection pane="bottomLeft" activeCell="A4" sqref="A4"/>
      <selection pane="bottomRight" activeCell="A155" sqref="A155:XFD155"/>
    </sheetView>
  </sheetViews>
  <sheetFormatPr baseColWidth="10" defaultColWidth="11.54296875" defaultRowHeight="14" x14ac:dyDescent="0.3"/>
  <cols>
    <col min="1" max="1" width="6.7265625" style="26" hidden="1" customWidth="1"/>
    <col min="2" max="2" width="6.7265625" style="1" customWidth="1"/>
    <col min="3" max="3" width="22.7265625" style="2" customWidth="1"/>
    <col min="4" max="4" width="7.1796875" style="2" customWidth="1"/>
    <col min="5" max="5" width="9.26953125" style="4" customWidth="1"/>
    <col min="6" max="6" width="10.26953125" style="4" customWidth="1"/>
    <col min="7" max="7" width="9.26953125" style="4" customWidth="1"/>
    <col min="8" max="8" width="10.26953125" style="4" customWidth="1"/>
    <col min="9" max="9" width="9.26953125" style="4" customWidth="1"/>
    <col min="10" max="10" width="10.26953125" style="4" customWidth="1"/>
    <col min="11" max="11" width="9.26953125" style="333" customWidth="1"/>
    <col min="12" max="12" width="10.26953125" style="333" customWidth="1"/>
    <col min="13" max="13" width="9.26953125" style="333" customWidth="1"/>
    <col min="14" max="14" width="10.26953125" style="333" customWidth="1"/>
    <col min="15" max="16" width="7.54296875" style="335" hidden="1" customWidth="1"/>
    <col min="17" max="17" width="7.54296875" style="335" customWidth="1"/>
    <col min="18" max="19" width="7.54296875" style="335" hidden="1" customWidth="1"/>
    <col min="20" max="20" width="7.54296875" style="335" customWidth="1"/>
    <col min="21" max="22" width="23.54296875" style="5" customWidth="1"/>
    <col min="23" max="23" width="11.54296875" style="2" customWidth="1"/>
    <col min="24" max="16384" width="11.54296875" style="2"/>
  </cols>
  <sheetData>
    <row r="1" spans="1:53" s="133" customFormat="1" ht="20" x14ac:dyDescent="0.4">
      <c r="A1" s="122"/>
      <c r="B1" s="437" t="s">
        <v>345</v>
      </c>
      <c r="C1" s="437"/>
      <c r="D1" s="437"/>
      <c r="E1" s="437"/>
      <c r="F1" s="437"/>
      <c r="G1" s="437"/>
      <c r="H1" s="437"/>
      <c r="I1" s="437"/>
      <c r="J1" s="699"/>
      <c r="K1" s="699"/>
      <c r="L1" s="699"/>
      <c r="M1" s="699"/>
      <c r="N1" s="699"/>
      <c r="O1" s="699"/>
      <c r="P1" s="699"/>
      <c r="Q1" s="699"/>
      <c r="R1" s="699"/>
      <c r="S1" s="699"/>
      <c r="T1" s="699"/>
      <c r="U1" s="134"/>
      <c r="V1" s="134"/>
      <c r="W1" s="135"/>
    </row>
    <row r="2" spans="1:53" ht="18.5" thickBot="1" x14ac:dyDescent="0.35">
      <c r="A2" s="105"/>
      <c r="C2" s="685"/>
      <c r="O2" s="333"/>
      <c r="P2" s="333"/>
      <c r="Q2" s="333"/>
      <c r="R2" s="333"/>
      <c r="S2" s="333"/>
      <c r="T2" s="333"/>
      <c r="U2" s="344"/>
      <c r="V2" s="344"/>
      <c r="W2" s="4"/>
    </row>
    <row r="3" spans="1:53" ht="18.5" thickBot="1" x14ac:dyDescent="0.35">
      <c r="E3" s="895" t="s">
        <v>300</v>
      </c>
      <c r="F3" s="896"/>
      <c r="G3" s="896"/>
      <c r="H3" s="896"/>
      <c r="I3" s="896"/>
      <c r="J3" s="896"/>
      <c r="K3" s="896"/>
      <c r="L3" s="896"/>
      <c r="M3" s="896"/>
      <c r="N3" s="896"/>
      <c r="O3" s="334"/>
      <c r="P3" s="334"/>
      <c r="Q3" s="334"/>
      <c r="R3" s="334"/>
      <c r="S3" s="334"/>
      <c r="T3" s="334"/>
      <c r="U3" s="505"/>
      <c r="V3" s="136"/>
    </row>
    <row r="4" spans="1:53" s="3" customFormat="1" ht="24" customHeight="1" thickBot="1" x14ac:dyDescent="0.4">
      <c r="A4" s="768" t="s">
        <v>0</v>
      </c>
      <c r="B4" s="777" t="s">
        <v>10</v>
      </c>
      <c r="C4" s="766" t="s">
        <v>1</v>
      </c>
      <c r="D4" s="779" t="s">
        <v>2</v>
      </c>
      <c r="E4" s="848" t="s">
        <v>61</v>
      </c>
      <c r="F4" s="850"/>
      <c r="G4" s="848" t="s">
        <v>62</v>
      </c>
      <c r="H4" s="850"/>
      <c r="I4" s="848" t="s">
        <v>63</v>
      </c>
      <c r="J4" s="850"/>
      <c r="K4" s="848" t="s">
        <v>320</v>
      </c>
      <c r="L4" s="850"/>
      <c r="M4" s="848" t="s">
        <v>321</v>
      </c>
      <c r="N4" s="850"/>
      <c r="O4" s="892" t="s">
        <v>132</v>
      </c>
      <c r="P4" s="893"/>
      <c r="Q4" s="894"/>
      <c r="R4" s="892" t="s">
        <v>131</v>
      </c>
      <c r="S4" s="893"/>
      <c r="T4" s="894"/>
      <c r="U4" s="254" t="s">
        <v>303</v>
      </c>
      <c r="V4" s="254" t="s">
        <v>304</v>
      </c>
    </row>
    <row r="5" spans="1:53" s="3" customFormat="1" ht="17.25" customHeight="1" thickBot="1" x14ac:dyDescent="0.4">
      <c r="A5" s="769"/>
      <c r="B5" s="778"/>
      <c r="C5" s="767"/>
      <c r="D5" s="780"/>
      <c r="E5" s="256" t="s">
        <v>130</v>
      </c>
      <c r="F5" s="257" t="s">
        <v>131</v>
      </c>
      <c r="G5" s="256" t="s">
        <v>130</v>
      </c>
      <c r="H5" s="257" t="s">
        <v>131</v>
      </c>
      <c r="I5" s="256" t="s">
        <v>130</v>
      </c>
      <c r="J5" s="257" t="s">
        <v>131</v>
      </c>
      <c r="K5" s="651" t="s">
        <v>130</v>
      </c>
      <c r="L5" s="652" t="s">
        <v>131</v>
      </c>
      <c r="M5" s="651" t="s">
        <v>130</v>
      </c>
      <c r="N5" s="652" t="s">
        <v>131</v>
      </c>
      <c r="O5" s="336" t="s">
        <v>104</v>
      </c>
      <c r="P5" s="337" t="s">
        <v>103</v>
      </c>
      <c r="Q5" s="338" t="s">
        <v>102</v>
      </c>
      <c r="R5" s="336" t="s">
        <v>104</v>
      </c>
      <c r="S5" s="337" t="s">
        <v>103</v>
      </c>
      <c r="T5" s="338" t="s">
        <v>102</v>
      </c>
      <c r="U5" s="332">
        <v>10</v>
      </c>
      <c r="V5" s="332">
        <v>10</v>
      </c>
      <c r="W5" s="347" t="s">
        <v>170</v>
      </c>
    </row>
    <row r="6" spans="1:53" ht="17.5" customHeight="1" x14ac:dyDescent="0.3">
      <c r="A6" s="238"/>
      <c r="B6" s="37">
        <v>1</v>
      </c>
      <c r="C6" s="142" t="str">
        <f>VLOOKUP(B:B,'START_LIST_JUN-ELI'!C:F,2,FALSE)</f>
        <v>BLASER Nélia</v>
      </c>
      <c r="D6" s="448" t="str">
        <f>VLOOKUP(B:B,'START_LIST_JUN-ELI'!C:F,4,FALSE)</f>
        <v>GN1885</v>
      </c>
      <c r="E6" s="423">
        <v>61</v>
      </c>
      <c r="F6" s="349">
        <v>65</v>
      </c>
      <c r="G6" s="348">
        <v>55</v>
      </c>
      <c r="H6" s="349">
        <v>66</v>
      </c>
      <c r="I6" s="348">
        <v>65</v>
      </c>
      <c r="J6" s="349">
        <v>74</v>
      </c>
      <c r="K6" s="655">
        <v>58</v>
      </c>
      <c r="L6" s="656">
        <v>65</v>
      </c>
      <c r="M6" s="655">
        <v>59</v>
      </c>
      <c r="N6" s="656">
        <v>65</v>
      </c>
      <c r="O6" s="413">
        <f>MAX(E6,G6,I6,K6,M6)</f>
        <v>65</v>
      </c>
      <c r="P6" s="414">
        <f>MIN(E6,G6,I6,K6,M6)</f>
        <v>55</v>
      </c>
      <c r="Q6" s="415">
        <f>(SUM(E6,G6,I6,K6,M6)-O6-P6)/3</f>
        <v>59.333333333333336</v>
      </c>
      <c r="R6" s="416">
        <f>MAX(F6,H6,J6,L6,N6)</f>
        <v>74</v>
      </c>
      <c r="S6" s="414">
        <f>MIN(F6,H6,J6,L6,N6)</f>
        <v>65</v>
      </c>
      <c r="T6" s="417">
        <f>(SUM(F6,H6,J6,L6,N6)-R6-S6)/3</f>
        <v>65.333333333333329</v>
      </c>
      <c r="U6" s="345">
        <f>Q6/$U$5</f>
        <v>5.9333333333333336</v>
      </c>
      <c r="V6" s="345">
        <f>T6/$U$5</f>
        <v>6.5333333333333332</v>
      </c>
    </row>
    <row r="7" spans="1:53" x14ac:dyDescent="0.3">
      <c r="A7" s="237"/>
      <c r="B7" s="29">
        <v>2</v>
      </c>
      <c r="C7" s="91" t="str">
        <f>VLOOKUP(B:B,'START_LIST_JUN-ELI'!C:F,2,FALSE)</f>
        <v>REULET Letizia</v>
      </c>
      <c r="D7" s="449" t="str">
        <f>VLOOKUP(B:B,'START_LIST_JUN-ELI'!C:F,4,FALSE)</f>
        <v>MORG</v>
      </c>
      <c r="E7" s="424">
        <v>67</v>
      </c>
      <c r="F7" s="28">
        <v>63</v>
      </c>
      <c r="G7" s="12">
        <v>65</v>
      </c>
      <c r="H7" s="28">
        <v>68</v>
      </c>
      <c r="I7" s="12">
        <v>67</v>
      </c>
      <c r="J7" s="28">
        <v>63</v>
      </c>
      <c r="K7" s="657">
        <v>64</v>
      </c>
      <c r="L7" s="658">
        <v>62</v>
      </c>
      <c r="M7" s="657">
        <v>62</v>
      </c>
      <c r="N7" s="658">
        <v>65</v>
      </c>
      <c r="O7" s="418">
        <f>MAX(E7,G7,I7,K7,M7)</f>
        <v>67</v>
      </c>
      <c r="P7" s="419">
        <f>MIN(E7,G7,I7,K7,M7)</f>
        <v>62</v>
      </c>
      <c r="Q7" s="420">
        <f t="shared" ref="Q7:Q37" si="0">(SUM(E7,G7,I7,K7,M7)-O7-P7)/3</f>
        <v>65.333333333333329</v>
      </c>
      <c r="R7" s="421">
        <f t="shared" ref="R7:R37" si="1">MAX(F7,H7,J7,L7,N7)</f>
        <v>68</v>
      </c>
      <c r="S7" s="419">
        <f t="shared" ref="S7:S37" si="2">MIN(F7,H7,J7,L7,N7)</f>
        <v>62</v>
      </c>
      <c r="T7" s="422">
        <f>(SUM(F7,H7,J7,L7,N7)-R7-S7)/3</f>
        <v>63.666666666666664</v>
      </c>
      <c r="U7" s="346">
        <f>Q7/$U$5</f>
        <v>6.5333333333333332</v>
      </c>
      <c r="V7" s="346">
        <f>T7/$U$5</f>
        <v>6.3666666666666663</v>
      </c>
    </row>
    <row r="8" spans="1:53" s="11" customFormat="1" x14ac:dyDescent="0.3">
      <c r="A8" s="237"/>
      <c r="B8" s="29">
        <v>3</v>
      </c>
      <c r="C8" s="91" t="str">
        <f>VLOOKUP(B:B,'START_LIST_JUN-ELI'!C:F,2,FALSE)</f>
        <v>ROULLIER Eva</v>
      </c>
      <c r="D8" s="449" t="str">
        <f>VLOOKUP(B:B,'START_LIST_JUN-ELI'!C:F,4,FALSE)</f>
        <v>GN1885</v>
      </c>
      <c r="E8" s="424">
        <v>55</v>
      </c>
      <c r="F8" s="28">
        <v>58</v>
      </c>
      <c r="G8" s="12">
        <v>59</v>
      </c>
      <c r="H8" s="28">
        <v>58</v>
      </c>
      <c r="I8" s="12">
        <v>62</v>
      </c>
      <c r="J8" s="28">
        <v>52</v>
      </c>
      <c r="K8" s="657">
        <v>63</v>
      </c>
      <c r="L8" s="658">
        <v>60</v>
      </c>
      <c r="M8" s="657">
        <v>58</v>
      </c>
      <c r="N8" s="658">
        <v>56</v>
      </c>
      <c r="O8" s="418">
        <f>MAX(E8,G8,I8,K8,M8)</f>
        <v>63</v>
      </c>
      <c r="P8" s="419">
        <f t="shared" ref="P8:P71" si="3">MIN(E8,G8,I8,K8,M8)</f>
        <v>55</v>
      </c>
      <c r="Q8" s="420">
        <f t="shared" si="0"/>
        <v>59.666666666666664</v>
      </c>
      <c r="R8" s="421">
        <f t="shared" si="1"/>
        <v>60</v>
      </c>
      <c r="S8" s="419">
        <f t="shared" si="2"/>
        <v>52</v>
      </c>
      <c r="T8" s="422">
        <f t="shared" ref="T8:T71" si="4">(SUM(F8,H8,J8,L8,N8)-R8-S8)/3</f>
        <v>57.333333333333336</v>
      </c>
      <c r="U8" s="346">
        <f t="shared" ref="U8:U71" si="5">Q8/$U$5</f>
        <v>5.9666666666666668</v>
      </c>
      <c r="V8" s="346">
        <f t="shared" ref="V8:V71" si="6">T8/$U$5</f>
        <v>5.7333333333333334</v>
      </c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</row>
    <row r="9" spans="1:53" x14ac:dyDescent="0.3">
      <c r="A9" s="237"/>
      <c r="B9" s="29">
        <v>4</v>
      </c>
      <c r="C9" s="91" t="str">
        <f>VLOOKUP(B:B,'START_LIST_JUN-ELI'!C:F,2,FALSE)</f>
        <v>SCHENK Lilou</v>
      </c>
      <c r="D9" s="449" t="str">
        <f>VLOOKUP(B:B,'START_LIST_JUN-ELI'!C:F,4,FALSE)</f>
        <v>MORG</v>
      </c>
      <c r="E9" s="424">
        <v>76</v>
      </c>
      <c r="F9" s="28">
        <v>73</v>
      </c>
      <c r="G9" s="12">
        <v>72</v>
      </c>
      <c r="H9" s="28">
        <v>74</v>
      </c>
      <c r="I9" s="12">
        <v>71</v>
      </c>
      <c r="J9" s="28">
        <v>75</v>
      </c>
      <c r="K9" s="657">
        <v>78</v>
      </c>
      <c r="L9" s="658">
        <v>84</v>
      </c>
      <c r="M9" s="657">
        <v>64</v>
      </c>
      <c r="N9" s="658">
        <v>64</v>
      </c>
      <c r="O9" s="418">
        <f>MAX(E9,G9,I9,K9,M9)</f>
        <v>78</v>
      </c>
      <c r="P9" s="419">
        <f t="shared" si="3"/>
        <v>64</v>
      </c>
      <c r="Q9" s="420">
        <f t="shared" si="0"/>
        <v>73</v>
      </c>
      <c r="R9" s="421">
        <f t="shared" si="1"/>
        <v>84</v>
      </c>
      <c r="S9" s="419">
        <f t="shared" si="2"/>
        <v>64</v>
      </c>
      <c r="T9" s="422">
        <f t="shared" si="4"/>
        <v>74</v>
      </c>
      <c r="U9" s="346">
        <f t="shared" si="5"/>
        <v>7.3</v>
      </c>
      <c r="V9" s="346">
        <f t="shared" si="6"/>
        <v>7.4</v>
      </c>
    </row>
    <row r="10" spans="1:53" x14ac:dyDescent="0.3">
      <c r="A10" s="237"/>
      <c r="B10" s="29">
        <v>5</v>
      </c>
      <c r="C10" s="91" t="str">
        <f>VLOOKUP(B:B,'START_LIST_JUN-ELI'!C:F,2,FALSE)</f>
        <v>RÜEGG Lena</v>
      </c>
      <c r="D10" s="449" t="str">
        <f>VLOOKUP(B:B,'START_LIST_JUN-ELI'!C:F,4,FALSE)</f>
        <v>ASB</v>
      </c>
      <c r="E10" s="424">
        <v>63</v>
      </c>
      <c r="F10" s="28">
        <v>69</v>
      </c>
      <c r="G10" s="12">
        <v>59</v>
      </c>
      <c r="H10" s="28">
        <v>67</v>
      </c>
      <c r="I10" s="12">
        <v>66</v>
      </c>
      <c r="J10" s="28">
        <v>71</v>
      </c>
      <c r="K10" s="657">
        <v>62</v>
      </c>
      <c r="L10" s="658">
        <v>75</v>
      </c>
      <c r="M10" s="657">
        <v>60</v>
      </c>
      <c r="N10" s="658">
        <v>70</v>
      </c>
      <c r="O10" s="418">
        <f t="shared" ref="O10:O37" si="7">MAX(E10,G10,I10,K10,M10)</f>
        <v>66</v>
      </c>
      <c r="P10" s="419">
        <f t="shared" si="3"/>
        <v>59</v>
      </c>
      <c r="Q10" s="420">
        <f t="shared" si="0"/>
        <v>61.666666666666664</v>
      </c>
      <c r="R10" s="421">
        <f t="shared" si="1"/>
        <v>75</v>
      </c>
      <c r="S10" s="419">
        <f t="shared" si="2"/>
        <v>67</v>
      </c>
      <c r="T10" s="422">
        <f t="shared" si="4"/>
        <v>70</v>
      </c>
      <c r="U10" s="346">
        <f t="shared" si="5"/>
        <v>6.1666666666666661</v>
      </c>
      <c r="V10" s="346">
        <f t="shared" si="6"/>
        <v>7</v>
      </c>
    </row>
    <row r="11" spans="1:53" x14ac:dyDescent="0.3">
      <c r="A11" s="237"/>
      <c r="B11" s="29">
        <v>6</v>
      </c>
      <c r="C11" s="91" t="str">
        <f>VLOOKUP(B:B,'START_LIST_JUN-ELI'!C:F,2,FALSE)</f>
        <v>DUDNIK Nelli</v>
      </c>
      <c r="D11" s="449" t="str">
        <f>VLOOKUP(B:B,'START_LIST_JUN-ELI'!C:F,4,FALSE)</f>
        <v>ASB</v>
      </c>
      <c r="E11" s="424">
        <v>58</v>
      </c>
      <c r="F11" s="28">
        <v>61</v>
      </c>
      <c r="G11" s="12">
        <v>56</v>
      </c>
      <c r="H11" s="28">
        <v>63</v>
      </c>
      <c r="I11" s="12">
        <v>56</v>
      </c>
      <c r="J11" s="28">
        <v>68</v>
      </c>
      <c r="K11" s="657">
        <v>57</v>
      </c>
      <c r="L11" s="658">
        <v>67</v>
      </c>
      <c r="M11" s="657">
        <v>55</v>
      </c>
      <c r="N11" s="658">
        <v>61</v>
      </c>
      <c r="O11" s="418">
        <f t="shared" si="7"/>
        <v>58</v>
      </c>
      <c r="P11" s="419">
        <f t="shared" si="3"/>
        <v>55</v>
      </c>
      <c r="Q11" s="420">
        <f t="shared" si="0"/>
        <v>56.333333333333336</v>
      </c>
      <c r="R11" s="421">
        <f t="shared" si="1"/>
        <v>68</v>
      </c>
      <c r="S11" s="419">
        <f t="shared" si="2"/>
        <v>61</v>
      </c>
      <c r="T11" s="422">
        <f t="shared" si="4"/>
        <v>63.666666666666664</v>
      </c>
      <c r="U11" s="346">
        <f t="shared" si="5"/>
        <v>5.6333333333333337</v>
      </c>
      <c r="V11" s="346">
        <f t="shared" si="6"/>
        <v>6.3666666666666663</v>
      </c>
    </row>
    <row r="12" spans="1:53" x14ac:dyDescent="0.3">
      <c r="A12" s="237"/>
      <c r="B12" s="29">
        <v>7</v>
      </c>
      <c r="C12" s="91" t="str">
        <f>VLOOKUP(B:B,'START_LIST_JUN-ELI'!C:F,2,FALSE)</f>
        <v>AESCHBACHER Anna-Sophia</v>
      </c>
      <c r="D12" s="449" t="str">
        <f>VLOOKUP(B:B,'START_LIST_JUN-ELI'!C:F,4,FALSE)</f>
        <v>ASB</v>
      </c>
      <c r="E12" s="424">
        <v>77</v>
      </c>
      <c r="F12" s="28">
        <v>73</v>
      </c>
      <c r="G12" s="12">
        <v>85</v>
      </c>
      <c r="H12" s="28">
        <v>87</v>
      </c>
      <c r="I12" s="12">
        <v>76</v>
      </c>
      <c r="J12" s="28">
        <v>85</v>
      </c>
      <c r="K12" s="657">
        <v>80</v>
      </c>
      <c r="L12" s="658">
        <v>88</v>
      </c>
      <c r="M12" s="657">
        <v>69</v>
      </c>
      <c r="N12" s="658">
        <v>84</v>
      </c>
      <c r="O12" s="418">
        <f t="shared" si="7"/>
        <v>85</v>
      </c>
      <c r="P12" s="419">
        <f t="shared" si="3"/>
        <v>69</v>
      </c>
      <c r="Q12" s="420">
        <f t="shared" si="0"/>
        <v>77.666666666666671</v>
      </c>
      <c r="R12" s="421">
        <f t="shared" si="1"/>
        <v>88</v>
      </c>
      <c r="S12" s="419">
        <f t="shared" si="2"/>
        <v>73</v>
      </c>
      <c r="T12" s="422">
        <f t="shared" si="4"/>
        <v>85.333333333333329</v>
      </c>
      <c r="U12" s="346">
        <f t="shared" si="5"/>
        <v>7.7666666666666675</v>
      </c>
      <c r="V12" s="346">
        <f t="shared" si="6"/>
        <v>8.5333333333333332</v>
      </c>
    </row>
    <row r="13" spans="1:53" x14ac:dyDescent="0.3">
      <c r="A13" s="237"/>
      <c r="B13" s="29">
        <v>8</v>
      </c>
      <c r="C13" s="91" t="str">
        <f>VLOOKUP(B:B,'START_LIST_JUN-ELI'!C:F,2,FALSE)</f>
        <v>CASATI Greta</v>
      </c>
      <c r="D13" s="449" t="str">
        <f>VLOOKUP(B:B,'START_LIST_JUN-ELI'!C:F,4,FALSE)</f>
        <v>LUG</v>
      </c>
      <c r="E13" s="424">
        <v>56</v>
      </c>
      <c r="F13" s="28">
        <v>68</v>
      </c>
      <c r="G13" s="12">
        <v>60</v>
      </c>
      <c r="H13" s="28">
        <v>70</v>
      </c>
      <c r="I13" s="12">
        <v>58</v>
      </c>
      <c r="J13" s="28">
        <v>73</v>
      </c>
      <c r="K13" s="657">
        <v>57</v>
      </c>
      <c r="L13" s="658">
        <v>63</v>
      </c>
      <c r="M13" s="657">
        <v>60</v>
      </c>
      <c r="N13" s="658">
        <v>64</v>
      </c>
      <c r="O13" s="418">
        <f t="shared" si="7"/>
        <v>60</v>
      </c>
      <c r="P13" s="419">
        <f t="shared" si="3"/>
        <v>56</v>
      </c>
      <c r="Q13" s="420">
        <f t="shared" si="0"/>
        <v>58.333333333333336</v>
      </c>
      <c r="R13" s="421">
        <f t="shared" si="1"/>
        <v>73</v>
      </c>
      <c r="S13" s="419">
        <f t="shared" si="2"/>
        <v>63</v>
      </c>
      <c r="T13" s="422">
        <f t="shared" si="4"/>
        <v>67.333333333333329</v>
      </c>
      <c r="U13" s="346">
        <f t="shared" si="5"/>
        <v>5.8333333333333339</v>
      </c>
      <c r="V13" s="346">
        <f t="shared" si="6"/>
        <v>6.7333333333333325</v>
      </c>
    </row>
    <row r="14" spans="1:53" x14ac:dyDescent="0.3">
      <c r="A14" s="237"/>
      <c r="B14" s="29">
        <v>9</v>
      </c>
      <c r="C14" s="91" t="str">
        <f>VLOOKUP(B:B,'START_LIST_JUN-ELI'!C:F,2,FALSE)</f>
        <v>ZUCCHETTO Chiara</v>
      </c>
      <c r="D14" s="449" t="str">
        <f>VLOOKUP(B:B,'START_LIST_JUN-ELI'!C:F,4,FALSE)</f>
        <v>GN1885</v>
      </c>
      <c r="E14" s="424">
        <v>78</v>
      </c>
      <c r="F14" s="28">
        <v>77</v>
      </c>
      <c r="G14" s="12">
        <v>77</v>
      </c>
      <c r="H14" s="28">
        <v>74</v>
      </c>
      <c r="I14" s="12">
        <v>78</v>
      </c>
      <c r="J14" s="28">
        <v>77</v>
      </c>
      <c r="K14" s="657">
        <v>80</v>
      </c>
      <c r="L14" s="658">
        <v>85</v>
      </c>
      <c r="M14" s="657">
        <v>78</v>
      </c>
      <c r="N14" s="658">
        <v>80</v>
      </c>
      <c r="O14" s="418">
        <f t="shared" si="7"/>
        <v>80</v>
      </c>
      <c r="P14" s="419">
        <f t="shared" si="3"/>
        <v>77</v>
      </c>
      <c r="Q14" s="420">
        <f t="shared" si="0"/>
        <v>78</v>
      </c>
      <c r="R14" s="421">
        <f t="shared" si="1"/>
        <v>85</v>
      </c>
      <c r="S14" s="419">
        <f t="shared" si="2"/>
        <v>74</v>
      </c>
      <c r="T14" s="422">
        <f t="shared" si="4"/>
        <v>78</v>
      </c>
      <c r="U14" s="346">
        <f t="shared" si="5"/>
        <v>7.8</v>
      </c>
      <c r="V14" s="346">
        <f t="shared" si="6"/>
        <v>7.8</v>
      </c>
    </row>
    <row r="15" spans="1:53" x14ac:dyDescent="0.3">
      <c r="A15" s="237"/>
      <c r="B15" s="29">
        <v>10</v>
      </c>
      <c r="C15" s="91" t="str">
        <f>VLOOKUP(B:B,'START_LIST_JUN-ELI'!C:F,2,FALSE)</f>
        <v>HASLER Yael</v>
      </c>
      <c r="D15" s="449" t="str">
        <f>VLOOKUP(B:B,'START_LIST_JUN-ELI'!C:F,4,FALSE)</f>
        <v>ASB</v>
      </c>
      <c r="E15" s="424">
        <v>69</v>
      </c>
      <c r="F15" s="28">
        <v>74</v>
      </c>
      <c r="G15" s="12">
        <v>66</v>
      </c>
      <c r="H15" s="28">
        <v>72</v>
      </c>
      <c r="I15" s="12">
        <v>67</v>
      </c>
      <c r="J15" s="28">
        <v>73</v>
      </c>
      <c r="K15" s="657">
        <v>76</v>
      </c>
      <c r="L15" s="658">
        <v>78</v>
      </c>
      <c r="M15" s="657">
        <v>67</v>
      </c>
      <c r="N15" s="658">
        <v>75</v>
      </c>
      <c r="O15" s="418">
        <f t="shared" si="7"/>
        <v>76</v>
      </c>
      <c r="P15" s="419">
        <f t="shared" si="3"/>
        <v>66</v>
      </c>
      <c r="Q15" s="420">
        <f t="shared" si="0"/>
        <v>67.666666666666671</v>
      </c>
      <c r="R15" s="421">
        <f t="shared" si="1"/>
        <v>78</v>
      </c>
      <c r="S15" s="419">
        <f t="shared" si="2"/>
        <v>72</v>
      </c>
      <c r="T15" s="422">
        <f t="shared" si="4"/>
        <v>74</v>
      </c>
      <c r="U15" s="346">
        <f t="shared" si="5"/>
        <v>6.7666666666666675</v>
      </c>
      <c r="V15" s="346">
        <f t="shared" si="6"/>
        <v>7.4</v>
      </c>
    </row>
    <row r="16" spans="1:53" x14ac:dyDescent="0.3">
      <c r="A16" s="237"/>
      <c r="B16" s="29">
        <v>11</v>
      </c>
      <c r="C16" s="91" t="str">
        <f>VLOOKUP(B:B,'START_LIST_JUN-ELI'!C:F,2,FALSE)</f>
        <v>MICHEL Aimée</v>
      </c>
      <c r="D16" s="449" t="str">
        <f>VLOOKUP(B:B,'START_LIST_JUN-ELI'!C:F,4,FALSE)</f>
        <v>ASB</v>
      </c>
      <c r="E16" s="424">
        <v>93</v>
      </c>
      <c r="F16" s="28">
        <v>78</v>
      </c>
      <c r="G16" s="12">
        <v>90</v>
      </c>
      <c r="H16" s="28">
        <v>90</v>
      </c>
      <c r="I16" s="12">
        <v>87</v>
      </c>
      <c r="J16" s="28">
        <v>84</v>
      </c>
      <c r="K16" s="657">
        <v>95</v>
      </c>
      <c r="L16" s="658">
        <v>90</v>
      </c>
      <c r="M16" s="657">
        <v>84</v>
      </c>
      <c r="N16" s="658">
        <v>86</v>
      </c>
      <c r="O16" s="418">
        <f>MAX(E16,G16,I16,K16,M16)</f>
        <v>95</v>
      </c>
      <c r="P16" s="419">
        <f>MIN(E16,G16,I16,K16,M16)</f>
        <v>84</v>
      </c>
      <c r="Q16" s="420">
        <f>(SUM(E16,G16,I16,K16,M16)-O16-P16)/3</f>
        <v>90</v>
      </c>
      <c r="R16" s="421">
        <f>MAX(F16,H16,J16,L16,N16)</f>
        <v>90</v>
      </c>
      <c r="S16" s="419">
        <f>MIN(F16,H16,J16,L16,N16)</f>
        <v>78</v>
      </c>
      <c r="T16" s="422">
        <f>(SUM(F16,H16,J16,L16,N16)-R16-S16)/3</f>
        <v>86.666666666666671</v>
      </c>
      <c r="U16" s="346">
        <f t="shared" si="5"/>
        <v>9</v>
      </c>
      <c r="V16" s="346">
        <f t="shared" si="6"/>
        <v>8.6666666666666679</v>
      </c>
    </row>
    <row r="17" spans="1:22" x14ac:dyDescent="0.3">
      <c r="A17" s="237"/>
      <c r="B17" s="29">
        <v>12</v>
      </c>
      <c r="C17" s="91" t="str">
        <f>VLOOKUP(B:B,'START_LIST_JUN-ELI'!C:F,2,FALSE)</f>
        <v>NAKOURI Sofia</v>
      </c>
      <c r="D17" s="449" t="str">
        <f>VLOOKUP(B:B,'START_LIST_JUN-ELI'!C:F,4,FALSE)</f>
        <v>VA</v>
      </c>
      <c r="E17" s="424">
        <v>57</v>
      </c>
      <c r="F17" s="28">
        <v>68</v>
      </c>
      <c r="G17" s="12">
        <v>58</v>
      </c>
      <c r="H17" s="28">
        <v>59</v>
      </c>
      <c r="I17" s="12">
        <v>57</v>
      </c>
      <c r="J17" s="28">
        <v>60</v>
      </c>
      <c r="K17" s="657">
        <v>53</v>
      </c>
      <c r="L17" s="658">
        <v>57</v>
      </c>
      <c r="M17" s="657">
        <v>55</v>
      </c>
      <c r="N17" s="658">
        <v>55</v>
      </c>
      <c r="O17" s="418">
        <f t="shared" si="7"/>
        <v>58</v>
      </c>
      <c r="P17" s="419">
        <f t="shared" si="3"/>
        <v>53</v>
      </c>
      <c r="Q17" s="420">
        <f t="shared" si="0"/>
        <v>56.333333333333336</v>
      </c>
      <c r="R17" s="421">
        <f t="shared" si="1"/>
        <v>68</v>
      </c>
      <c r="S17" s="419">
        <f t="shared" si="2"/>
        <v>55</v>
      </c>
      <c r="T17" s="422">
        <f t="shared" si="4"/>
        <v>58.666666666666664</v>
      </c>
      <c r="U17" s="346">
        <f t="shared" si="5"/>
        <v>5.6333333333333337</v>
      </c>
      <c r="V17" s="346">
        <f t="shared" si="6"/>
        <v>5.8666666666666663</v>
      </c>
    </row>
    <row r="18" spans="1:22" x14ac:dyDescent="0.3">
      <c r="A18" s="237"/>
      <c r="B18" s="29">
        <v>13</v>
      </c>
      <c r="C18" s="91" t="str">
        <f>VLOOKUP(B:B,'START_LIST_JUN-ELI'!C:F,2,FALSE)</f>
        <v>PÄFFGEN Siri Charlotte</v>
      </c>
      <c r="D18" s="449" t="str">
        <f>VLOOKUP(B:B,'START_LIST_JUN-ELI'!C:F,4,FALSE)</f>
        <v>ASB</v>
      </c>
      <c r="E18" s="424">
        <v>56</v>
      </c>
      <c r="F18" s="28">
        <v>66</v>
      </c>
      <c r="G18" s="12">
        <v>54</v>
      </c>
      <c r="H18" s="28">
        <v>77</v>
      </c>
      <c r="I18" s="12">
        <v>59</v>
      </c>
      <c r="J18" s="28">
        <v>76</v>
      </c>
      <c r="K18" s="657">
        <v>58</v>
      </c>
      <c r="L18" s="658">
        <v>68</v>
      </c>
      <c r="M18" s="657">
        <v>56</v>
      </c>
      <c r="N18" s="658">
        <v>68</v>
      </c>
      <c r="O18" s="418">
        <f t="shared" si="7"/>
        <v>59</v>
      </c>
      <c r="P18" s="419">
        <f t="shared" si="3"/>
        <v>54</v>
      </c>
      <c r="Q18" s="420">
        <f t="shared" si="0"/>
        <v>56.666666666666664</v>
      </c>
      <c r="R18" s="421">
        <f t="shared" si="1"/>
        <v>77</v>
      </c>
      <c r="S18" s="419">
        <f t="shared" si="2"/>
        <v>66</v>
      </c>
      <c r="T18" s="422">
        <f t="shared" si="4"/>
        <v>70.666666666666671</v>
      </c>
      <c r="U18" s="346">
        <f t="shared" si="5"/>
        <v>5.6666666666666661</v>
      </c>
      <c r="V18" s="346">
        <f t="shared" si="6"/>
        <v>7.0666666666666673</v>
      </c>
    </row>
    <row r="19" spans="1:22" x14ac:dyDescent="0.3">
      <c r="A19" s="237"/>
      <c r="B19" s="29">
        <v>14</v>
      </c>
      <c r="C19" s="91" t="str">
        <f>VLOOKUP(B:B,'START_LIST_JUN-ELI'!C:F,2,FALSE)</f>
        <v>MARCLAY Iris</v>
      </c>
      <c r="D19" s="449" t="str">
        <f>VLOOKUP(B:B,'START_LIST_JUN-ELI'!C:F,4,FALSE)</f>
        <v>GN1885</v>
      </c>
      <c r="E19" s="424">
        <v>54</v>
      </c>
      <c r="F19" s="28">
        <v>61</v>
      </c>
      <c r="G19" s="12">
        <v>48</v>
      </c>
      <c r="H19" s="28">
        <v>64</v>
      </c>
      <c r="I19" s="12">
        <v>54</v>
      </c>
      <c r="J19" s="28">
        <v>66</v>
      </c>
      <c r="K19" s="657">
        <v>57</v>
      </c>
      <c r="L19" s="658">
        <v>65</v>
      </c>
      <c r="M19" s="657">
        <v>52</v>
      </c>
      <c r="N19" s="658">
        <v>62</v>
      </c>
      <c r="O19" s="418">
        <f t="shared" si="7"/>
        <v>57</v>
      </c>
      <c r="P19" s="419">
        <f t="shared" si="3"/>
        <v>48</v>
      </c>
      <c r="Q19" s="420">
        <f t="shared" si="0"/>
        <v>53.333333333333336</v>
      </c>
      <c r="R19" s="421">
        <f t="shared" si="1"/>
        <v>66</v>
      </c>
      <c r="S19" s="419">
        <f t="shared" si="2"/>
        <v>61</v>
      </c>
      <c r="T19" s="422">
        <f t="shared" si="4"/>
        <v>63.666666666666664</v>
      </c>
      <c r="U19" s="346">
        <f t="shared" si="5"/>
        <v>5.3333333333333339</v>
      </c>
      <c r="V19" s="346">
        <f t="shared" si="6"/>
        <v>6.3666666666666663</v>
      </c>
    </row>
    <row r="20" spans="1:22" x14ac:dyDescent="0.3">
      <c r="A20" s="237"/>
      <c r="B20" s="29">
        <v>15</v>
      </c>
      <c r="C20" s="91" t="str">
        <f>VLOOKUP(B:B,'START_LIST_JUN-ELI'!C:F,2,FALSE)</f>
        <v>HEIZMANN Lana</v>
      </c>
      <c r="D20" s="449" t="str">
        <f>VLOOKUP(B:B,'START_LIST_JUN-ELI'!C:F,4,FALSE)</f>
        <v>MORG</v>
      </c>
      <c r="E20" s="424">
        <v>60</v>
      </c>
      <c r="F20" s="28">
        <v>64</v>
      </c>
      <c r="G20" s="12">
        <v>64</v>
      </c>
      <c r="H20" s="28">
        <v>69</v>
      </c>
      <c r="I20" s="12">
        <v>63</v>
      </c>
      <c r="J20" s="28">
        <v>81</v>
      </c>
      <c r="K20" s="657">
        <v>67</v>
      </c>
      <c r="L20" s="658">
        <v>70</v>
      </c>
      <c r="M20" s="657">
        <v>69</v>
      </c>
      <c r="N20" s="658">
        <v>69</v>
      </c>
      <c r="O20" s="418">
        <f t="shared" si="7"/>
        <v>69</v>
      </c>
      <c r="P20" s="419">
        <f t="shared" si="3"/>
        <v>60</v>
      </c>
      <c r="Q20" s="420">
        <f t="shared" si="0"/>
        <v>64.666666666666671</v>
      </c>
      <c r="R20" s="421">
        <f t="shared" si="1"/>
        <v>81</v>
      </c>
      <c r="S20" s="419">
        <f t="shared" si="2"/>
        <v>64</v>
      </c>
      <c r="T20" s="422">
        <f t="shared" si="4"/>
        <v>69.333333333333329</v>
      </c>
      <c r="U20" s="346">
        <f t="shared" si="5"/>
        <v>6.4666666666666668</v>
      </c>
      <c r="V20" s="346">
        <f t="shared" si="6"/>
        <v>6.9333333333333327</v>
      </c>
    </row>
    <row r="21" spans="1:22" x14ac:dyDescent="0.3">
      <c r="A21" s="237"/>
      <c r="B21" s="29">
        <v>16</v>
      </c>
      <c r="C21" s="91" t="str">
        <f>VLOOKUP(B:B,'START_LIST_JUN-ELI'!C:F,2,FALSE)</f>
        <v>KRONAUER Daria</v>
      </c>
      <c r="D21" s="449" t="str">
        <f>VLOOKUP(B:B,'START_LIST_JUN-ELI'!C:F,4,FALSE)</f>
        <v>LNZ</v>
      </c>
      <c r="E21" s="424">
        <v>70</v>
      </c>
      <c r="F21" s="28">
        <v>71</v>
      </c>
      <c r="G21" s="12">
        <v>78</v>
      </c>
      <c r="H21" s="28">
        <v>80</v>
      </c>
      <c r="I21" s="12">
        <v>76</v>
      </c>
      <c r="J21" s="28">
        <v>64</v>
      </c>
      <c r="K21" s="657">
        <v>74</v>
      </c>
      <c r="L21" s="658">
        <v>80</v>
      </c>
      <c r="M21" s="657">
        <v>67</v>
      </c>
      <c r="N21" s="658">
        <v>69</v>
      </c>
      <c r="O21" s="418">
        <f t="shared" si="7"/>
        <v>78</v>
      </c>
      <c r="P21" s="419">
        <f t="shared" si="3"/>
        <v>67</v>
      </c>
      <c r="Q21" s="420">
        <f t="shared" si="0"/>
        <v>73.333333333333329</v>
      </c>
      <c r="R21" s="421">
        <f t="shared" si="1"/>
        <v>80</v>
      </c>
      <c r="S21" s="419">
        <f t="shared" si="2"/>
        <v>64</v>
      </c>
      <c r="T21" s="422">
        <f t="shared" si="4"/>
        <v>73.333333333333329</v>
      </c>
      <c r="U21" s="346">
        <f t="shared" si="5"/>
        <v>7.333333333333333</v>
      </c>
      <c r="V21" s="346">
        <f t="shared" si="6"/>
        <v>7.333333333333333</v>
      </c>
    </row>
    <row r="22" spans="1:22" x14ac:dyDescent="0.3">
      <c r="A22" s="237"/>
      <c r="B22" s="29">
        <v>17</v>
      </c>
      <c r="C22" s="91" t="str">
        <f>VLOOKUP(B:B,'START_LIST_JUN-ELI'!C:F,2,FALSE)</f>
        <v>HÖNER Ixchel</v>
      </c>
      <c r="D22" s="449" t="str">
        <f>VLOOKUP(B:B,'START_LIST_JUN-ELI'!C:F,4,FALSE)</f>
        <v>SVB</v>
      </c>
      <c r="E22" s="424">
        <v>69</v>
      </c>
      <c r="F22" s="28">
        <v>73</v>
      </c>
      <c r="G22" s="12">
        <v>70</v>
      </c>
      <c r="H22" s="28">
        <v>70</v>
      </c>
      <c r="I22" s="12">
        <v>67</v>
      </c>
      <c r="J22" s="28">
        <v>70</v>
      </c>
      <c r="K22" s="657">
        <v>73</v>
      </c>
      <c r="L22" s="658">
        <v>75</v>
      </c>
      <c r="M22" s="657">
        <v>69</v>
      </c>
      <c r="N22" s="658">
        <v>69</v>
      </c>
      <c r="O22" s="418">
        <f t="shared" si="7"/>
        <v>73</v>
      </c>
      <c r="P22" s="419">
        <f t="shared" si="3"/>
        <v>67</v>
      </c>
      <c r="Q22" s="420">
        <f t="shared" si="0"/>
        <v>69.333333333333329</v>
      </c>
      <c r="R22" s="421">
        <f t="shared" si="1"/>
        <v>75</v>
      </c>
      <c r="S22" s="419">
        <f t="shared" si="2"/>
        <v>69</v>
      </c>
      <c r="T22" s="422">
        <f t="shared" si="4"/>
        <v>71</v>
      </c>
      <c r="U22" s="346">
        <f t="shared" si="5"/>
        <v>6.9333333333333327</v>
      </c>
      <c r="V22" s="346">
        <f t="shared" si="6"/>
        <v>7.1</v>
      </c>
    </row>
    <row r="23" spans="1:22" x14ac:dyDescent="0.3">
      <c r="A23" s="237"/>
      <c r="B23" s="29">
        <v>18</v>
      </c>
      <c r="C23" s="91" t="str">
        <f>VLOOKUP(B:B,'START_LIST_JUN-ELI'!C:F,2,FALSE)</f>
        <v>TALLERI Samantha</v>
      </c>
      <c r="D23" s="449" t="str">
        <f>VLOOKUP(B:B,'START_LIST_JUN-ELI'!C:F,4,FALSE)</f>
        <v>LUG</v>
      </c>
      <c r="E23" s="424">
        <v>80</v>
      </c>
      <c r="F23" s="28">
        <v>72</v>
      </c>
      <c r="G23" s="12">
        <v>75</v>
      </c>
      <c r="H23" s="28">
        <v>79</v>
      </c>
      <c r="I23" s="12">
        <v>81</v>
      </c>
      <c r="J23" s="28">
        <v>78</v>
      </c>
      <c r="K23" s="657">
        <v>83</v>
      </c>
      <c r="L23" s="658">
        <v>78</v>
      </c>
      <c r="M23" s="657">
        <v>71</v>
      </c>
      <c r="N23" s="658">
        <v>74</v>
      </c>
      <c r="O23" s="418">
        <f t="shared" si="7"/>
        <v>83</v>
      </c>
      <c r="P23" s="419">
        <f t="shared" si="3"/>
        <v>71</v>
      </c>
      <c r="Q23" s="420">
        <f t="shared" si="0"/>
        <v>78.666666666666671</v>
      </c>
      <c r="R23" s="421">
        <f t="shared" si="1"/>
        <v>79</v>
      </c>
      <c r="S23" s="419">
        <f t="shared" si="2"/>
        <v>72</v>
      </c>
      <c r="T23" s="422">
        <f t="shared" si="4"/>
        <v>76.666666666666671</v>
      </c>
      <c r="U23" s="346">
        <f t="shared" si="5"/>
        <v>7.8666666666666671</v>
      </c>
      <c r="V23" s="346">
        <f t="shared" si="6"/>
        <v>7.666666666666667</v>
      </c>
    </row>
    <row r="24" spans="1:22" x14ac:dyDescent="0.3">
      <c r="A24" s="237"/>
      <c r="B24" s="29">
        <v>19</v>
      </c>
      <c r="C24" s="91" t="str">
        <f>VLOOKUP(B:B,'START_LIST_JUN-ELI'!C:F,2,FALSE)</f>
        <v>MARAI Anaïs</v>
      </c>
      <c r="D24" s="449" t="str">
        <f>VLOOKUP(B:B,'START_LIST_JUN-ELI'!C:F,4,FALSE)</f>
        <v>ASB</v>
      </c>
      <c r="E24" s="424">
        <v>62</v>
      </c>
      <c r="F24" s="28">
        <v>65</v>
      </c>
      <c r="G24" s="12">
        <v>62</v>
      </c>
      <c r="H24" s="28">
        <v>67</v>
      </c>
      <c r="I24" s="12">
        <v>59</v>
      </c>
      <c r="J24" s="28">
        <v>63</v>
      </c>
      <c r="K24" s="657">
        <v>63</v>
      </c>
      <c r="L24" s="658">
        <v>61</v>
      </c>
      <c r="M24" s="657">
        <v>65</v>
      </c>
      <c r="N24" s="658">
        <v>65</v>
      </c>
      <c r="O24" s="418">
        <f t="shared" si="7"/>
        <v>65</v>
      </c>
      <c r="P24" s="419">
        <f t="shared" si="3"/>
        <v>59</v>
      </c>
      <c r="Q24" s="420">
        <f t="shared" si="0"/>
        <v>62.333333333333336</v>
      </c>
      <c r="R24" s="421">
        <f t="shared" si="1"/>
        <v>67</v>
      </c>
      <c r="S24" s="419">
        <f t="shared" si="2"/>
        <v>61</v>
      </c>
      <c r="T24" s="422">
        <f t="shared" si="4"/>
        <v>64.333333333333329</v>
      </c>
      <c r="U24" s="346">
        <f t="shared" si="5"/>
        <v>6.2333333333333334</v>
      </c>
      <c r="V24" s="346">
        <f t="shared" si="6"/>
        <v>6.4333333333333327</v>
      </c>
    </row>
    <row r="25" spans="1:22" x14ac:dyDescent="0.3">
      <c r="A25" s="237"/>
      <c r="B25" s="29">
        <v>20</v>
      </c>
      <c r="C25" s="91" t="str">
        <f>VLOOKUP(B:B,'START_LIST_JUN-ELI'!C:F,2,FALSE)</f>
        <v>WILLIMANN Léni</v>
      </c>
      <c r="D25" s="449" t="str">
        <f>VLOOKUP(B:B,'START_LIST_JUN-ELI'!C:F,4,FALSE)</f>
        <v>GN1885</v>
      </c>
      <c r="E25" s="424">
        <v>67</v>
      </c>
      <c r="F25" s="28">
        <v>71</v>
      </c>
      <c r="G25" s="12">
        <v>60</v>
      </c>
      <c r="H25" s="28">
        <v>64</v>
      </c>
      <c r="I25" s="12">
        <v>60</v>
      </c>
      <c r="J25" s="28">
        <v>67</v>
      </c>
      <c r="K25" s="657">
        <v>64</v>
      </c>
      <c r="L25" s="658">
        <v>75</v>
      </c>
      <c r="M25" s="657">
        <v>63</v>
      </c>
      <c r="N25" s="658">
        <v>75</v>
      </c>
      <c r="O25" s="418">
        <f t="shared" si="7"/>
        <v>67</v>
      </c>
      <c r="P25" s="419">
        <f t="shared" si="3"/>
        <v>60</v>
      </c>
      <c r="Q25" s="420">
        <f t="shared" si="0"/>
        <v>62.333333333333336</v>
      </c>
      <c r="R25" s="421">
        <f t="shared" si="1"/>
        <v>75</v>
      </c>
      <c r="S25" s="419">
        <f t="shared" si="2"/>
        <v>64</v>
      </c>
      <c r="T25" s="422">
        <f t="shared" si="4"/>
        <v>71</v>
      </c>
      <c r="U25" s="346">
        <f t="shared" si="5"/>
        <v>6.2333333333333334</v>
      </c>
      <c r="V25" s="346">
        <f t="shared" si="6"/>
        <v>7.1</v>
      </c>
    </row>
    <row r="26" spans="1:22" x14ac:dyDescent="0.3">
      <c r="A26" s="237"/>
      <c r="B26" s="29">
        <v>21</v>
      </c>
      <c r="C26" s="91" t="str">
        <f>VLOOKUP(B:B,'START_LIST_JUN-ELI'!C:F,2,FALSE)</f>
        <v>FILIPOVIC Liliana</v>
      </c>
      <c r="D26" s="449" t="str">
        <f>VLOOKUP(B:B,'START_LIST_JUN-ELI'!C:F,4,FALSE)</f>
        <v>VA</v>
      </c>
      <c r="E26" s="424">
        <v>72</v>
      </c>
      <c r="F26" s="28">
        <v>69</v>
      </c>
      <c r="G26" s="12">
        <v>67</v>
      </c>
      <c r="H26" s="28">
        <v>69</v>
      </c>
      <c r="I26" s="12">
        <v>69</v>
      </c>
      <c r="J26" s="28">
        <v>67</v>
      </c>
      <c r="K26" s="657">
        <v>63</v>
      </c>
      <c r="L26" s="658">
        <v>65</v>
      </c>
      <c r="M26" s="657">
        <v>71</v>
      </c>
      <c r="N26" s="658">
        <v>71</v>
      </c>
      <c r="O26" s="418">
        <f t="shared" si="7"/>
        <v>72</v>
      </c>
      <c r="P26" s="419">
        <f t="shared" si="3"/>
        <v>63</v>
      </c>
      <c r="Q26" s="420">
        <f t="shared" si="0"/>
        <v>69</v>
      </c>
      <c r="R26" s="421">
        <f t="shared" si="1"/>
        <v>71</v>
      </c>
      <c r="S26" s="419">
        <f t="shared" si="2"/>
        <v>65</v>
      </c>
      <c r="T26" s="422">
        <f t="shared" si="4"/>
        <v>68.333333333333329</v>
      </c>
      <c r="U26" s="346">
        <f t="shared" si="5"/>
        <v>6.9</v>
      </c>
      <c r="V26" s="346">
        <f t="shared" si="6"/>
        <v>6.833333333333333</v>
      </c>
    </row>
    <row r="27" spans="1:22" x14ac:dyDescent="0.3">
      <c r="A27" s="237"/>
      <c r="B27" s="29">
        <v>22</v>
      </c>
      <c r="C27" s="91" t="str">
        <f>VLOOKUP(B:B,'START_LIST_JUN-ELI'!C:F,2,FALSE)</f>
        <v>CARNOVALE Sabrina</v>
      </c>
      <c r="D27" s="449" t="str">
        <f>VLOOKUP(B:B,'START_LIST_JUN-ELI'!C:F,4,FALSE)</f>
        <v>LUG</v>
      </c>
      <c r="E27" s="424">
        <v>63</v>
      </c>
      <c r="F27" s="28">
        <v>64</v>
      </c>
      <c r="G27" s="12">
        <v>63</v>
      </c>
      <c r="H27" s="28">
        <v>67</v>
      </c>
      <c r="I27" s="12">
        <v>61</v>
      </c>
      <c r="J27" s="28">
        <v>65</v>
      </c>
      <c r="K27" s="657">
        <v>62</v>
      </c>
      <c r="L27" s="658">
        <v>70</v>
      </c>
      <c r="M27" s="657">
        <v>63</v>
      </c>
      <c r="N27" s="658">
        <v>69</v>
      </c>
      <c r="O27" s="418">
        <f t="shared" si="7"/>
        <v>63</v>
      </c>
      <c r="P27" s="419">
        <f t="shared" si="3"/>
        <v>61</v>
      </c>
      <c r="Q27" s="420">
        <f t="shared" si="0"/>
        <v>62.666666666666664</v>
      </c>
      <c r="R27" s="421">
        <f t="shared" si="1"/>
        <v>70</v>
      </c>
      <c r="S27" s="419">
        <f t="shared" si="2"/>
        <v>64</v>
      </c>
      <c r="T27" s="422">
        <f t="shared" si="4"/>
        <v>67</v>
      </c>
      <c r="U27" s="346">
        <f t="shared" si="5"/>
        <v>6.2666666666666666</v>
      </c>
      <c r="V27" s="346">
        <f t="shared" si="6"/>
        <v>6.7</v>
      </c>
    </row>
    <row r="28" spans="1:22" x14ac:dyDescent="0.3">
      <c r="A28" s="237"/>
      <c r="B28" s="634">
        <v>23</v>
      </c>
      <c r="C28" s="629" t="str">
        <f>VLOOKUP(B:B,'START_LIST_JUN-ELI'!C:F,2,FALSE)</f>
        <v>EMCH Nadja</v>
      </c>
      <c r="D28" s="635" t="str">
        <f>VLOOKUP(B:B,'START_LIST_JUN-ELI'!C:F,4,FALSE)</f>
        <v>ASB</v>
      </c>
      <c r="E28" s="424"/>
      <c r="F28" s="28"/>
      <c r="G28" s="12"/>
      <c r="H28" s="28"/>
      <c r="I28" s="12"/>
      <c r="J28" s="28"/>
      <c r="K28" s="657"/>
      <c r="L28" s="658"/>
      <c r="M28" s="657"/>
      <c r="N28" s="658"/>
      <c r="O28" s="418">
        <f t="shared" si="7"/>
        <v>0</v>
      </c>
      <c r="P28" s="419">
        <f t="shared" si="3"/>
        <v>0</v>
      </c>
      <c r="Q28" s="420">
        <f t="shared" si="0"/>
        <v>0</v>
      </c>
      <c r="R28" s="421">
        <f t="shared" si="1"/>
        <v>0</v>
      </c>
      <c r="S28" s="419">
        <f t="shared" si="2"/>
        <v>0</v>
      </c>
      <c r="T28" s="422">
        <f t="shared" si="4"/>
        <v>0</v>
      </c>
      <c r="U28" s="346">
        <f t="shared" si="5"/>
        <v>0</v>
      </c>
      <c r="V28" s="346">
        <f t="shared" si="6"/>
        <v>0</v>
      </c>
    </row>
    <row r="29" spans="1:22" x14ac:dyDescent="0.3">
      <c r="A29" s="237"/>
      <c r="B29" s="29">
        <v>24</v>
      </c>
      <c r="C29" s="91" t="str">
        <f>VLOOKUP(B:B,'START_LIST_JUN-ELI'!C:F,2,FALSE)</f>
        <v>KREBS Sima</v>
      </c>
      <c r="D29" s="449" t="str">
        <f>VLOOKUP(B:B,'START_LIST_JUN-ELI'!C:F,4,FALSE)</f>
        <v>LNZ</v>
      </c>
      <c r="E29" s="424">
        <v>86</v>
      </c>
      <c r="F29" s="28">
        <v>73</v>
      </c>
      <c r="G29" s="12">
        <v>90</v>
      </c>
      <c r="H29" s="28">
        <v>89</v>
      </c>
      <c r="I29" s="12">
        <v>90</v>
      </c>
      <c r="J29" s="28">
        <v>87</v>
      </c>
      <c r="K29" s="657">
        <v>90</v>
      </c>
      <c r="L29" s="658">
        <v>86</v>
      </c>
      <c r="M29" s="657">
        <v>85</v>
      </c>
      <c r="N29" s="658">
        <v>86</v>
      </c>
      <c r="O29" s="418">
        <f t="shared" si="7"/>
        <v>90</v>
      </c>
      <c r="P29" s="419">
        <f t="shared" si="3"/>
        <v>85</v>
      </c>
      <c r="Q29" s="420">
        <f t="shared" si="0"/>
        <v>88.666666666666671</v>
      </c>
      <c r="R29" s="421">
        <f t="shared" si="1"/>
        <v>89</v>
      </c>
      <c r="S29" s="419">
        <f t="shared" si="2"/>
        <v>73</v>
      </c>
      <c r="T29" s="422">
        <f t="shared" si="4"/>
        <v>86.333333333333329</v>
      </c>
      <c r="U29" s="346">
        <f t="shared" si="5"/>
        <v>8.8666666666666671</v>
      </c>
      <c r="V29" s="346">
        <f t="shared" si="6"/>
        <v>8.6333333333333329</v>
      </c>
    </row>
    <row r="30" spans="1:22" x14ac:dyDescent="0.3">
      <c r="A30" s="237"/>
      <c r="B30" s="29">
        <v>25</v>
      </c>
      <c r="C30" s="91" t="str">
        <f>VLOOKUP(B:B,'START_LIST_JUN-ELI'!C:F,2,FALSE)</f>
        <v>PISCITELLO Zélie</v>
      </c>
      <c r="D30" s="449" t="str">
        <f>VLOOKUP(B:B,'START_LIST_JUN-ELI'!C:F,4,FALSE)</f>
        <v>MORG</v>
      </c>
      <c r="E30" s="424">
        <v>71</v>
      </c>
      <c r="F30" s="28">
        <v>71</v>
      </c>
      <c r="G30" s="12">
        <v>66</v>
      </c>
      <c r="H30" s="28">
        <v>64</v>
      </c>
      <c r="I30" s="12">
        <v>69</v>
      </c>
      <c r="J30" s="28">
        <v>69</v>
      </c>
      <c r="K30" s="657">
        <v>72</v>
      </c>
      <c r="L30" s="658">
        <v>75</v>
      </c>
      <c r="M30" s="657">
        <v>65</v>
      </c>
      <c r="N30" s="658">
        <v>63</v>
      </c>
      <c r="O30" s="418">
        <f t="shared" si="7"/>
        <v>72</v>
      </c>
      <c r="P30" s="419">
        <f t="shared" si="3"/>
        <v>65</v>
      </c>
      <c r="Q30" s="420">
        <f t="shared" si="0"/>
        <v>68.666666666666671</v>
      </c>
      <c r="R30" s="421">
        <f t="shared" si="1"/>
        <v>75</v>
      </c>
      <c r="S30" s="419">
        <f t="shared" si="2"/>
        <v>63</v>
      </c>
      <c r="T30" s="422">
        <f t="shared" si="4"/>
        <v>68</v>
      </c>
      <c r="U30" s="346">
        <f t="shared" si="5"/>
        <v>6.8666666666666671</v>
      </c>
      <c r="V30" s="346">
        <f t="shared" si="6"/>
        <v>6.8</v>
      </c>
    </row>
    <row r="31" spans="1:22" x14ac:dyDescent="0.3">
      <c r="A31" s="237"/>
      <c r="B31" s="29">
        <v>26</v>
      </c>
      <c r="C31" s="91" t="str">
        <f>VLOOKUP(B:B,'START_LIST_JUN-ELI'!C:F,2,FALSE)</f>
        <v>ZAHND Shirley</v>
      </c>
      <c r="D31" s="449" t="str">
        <f>VLOOKUP(B:B,'START_LIST_JUN-ELI'!C:F,4,FALSE)</f>
        <v>ASB</v>
      </c>
      <c r="E31" s="424">
        <v>73</v>
      </c>
      <c r="F31" s="28">
        <v>74</v>
      </c>
      <c r="G31" s="12">
        <v>68</v>
      </c>
      <c r="H31" s="28">
        <v>69</v>
      </c>
      <c r="I31" s="12">
        <v>62</v>
      </c>
      <c r="J31" s="28">
        <v>64</v>
      </c>
      <c r="K31" s="657">
        <v>75</v>
      </c>
      <c r="L31" s="658">
        <v>74</v>
      </c>
      <c r="M31" s="657">
        <v>68</v>
      </c>
      <c r="N31" s="658">
        <v>72</v>
      </c>
      <c r="O31" s="418">
        <f t="shared" si="7"/>
        <v>75</v>
      </c>
      <c r="P31" s="419">
        <f t="shared" si="3"/>
        <v>62</v>
      </c>
      <c r="Q31" s="420">
        <f t="shared" si="0"/>
        <v>69.666666666666671</v>
      </c>
      <c r="R31" s="421">
        <f t="shared" si="1"/>
        <v>74</v>
      </c>
      <c r="S31" s="419">
        <f t="shared" si="2"/>
        <v>64</v>
      </c>
      <c r="T31" s="422">
        <f t="shared" si="4"/>
        <v>71.666666666666671</v>
      </c>
      <c r="U31" s="346">
        <f t="shared" si="5"/>
        <v>6.9666666666666668</v>
      </c>
      <c r="V31" s="346">
        <f t="shared" si="6"/>
        <v>7.166666666666667</v>
      </c>
    </row>
    <row r="32" spans="1:22" x14ac:dyDescent="0.3">
      <c r="A32" s="237"/>
      <c r="B32" s="29">
        <v>27</v>
      </c>
      <c r="C32" s="91" t="str">
        <f>VLOOKUP(B:B,'START_LIST_JUN-ELI'!C:F,2,FALSE)</f>
        <v>SCHLEICH Sarah</v>
      </c>
      <c r="D32" s="449" t="str">
        <f>VLOOKUP(B:B,'START_LIST_JUN-ELI'!C:F,4,FALSE)</f>
        <v>LNZ</v>
      </c>
      <c r="E32" s="424">
        <v>70</v>
      </c>
      <c r="F32" s="28">
        <v>75</v>
      </c>
      <c r="G32" s="12">
        <v>85</v>
      </c>
      <c r="H32" s="28">
        <v>90</v>
      </c>
      <c r="I32" s="12">
        <v>73</v>
      </c>
      <c r="J32" s="28">
        <v>87</v>
      </c>
      <c r="K32" s="657">
        <v>85</v>
      </c>
      <c r="L32" s="658">
        <v>84</v>
      </c>
      <c r="M32" s="657">
        <v>71</v>
      </c>
      <c r="N32" s="658">
        <v>71</v>
      </c>
      <c r="O32" s="418">
        <f t="shared" si="7"/>
        <v>85</v>
      </c>
      <c r="P32" s="419">
        <f t="shared" si="3"/>
        <v>70</v>
      </c>
      <c r="Q32" s="420">
        <f t="shared" si="0"/>
        <v>76.333333333333329</v>
      </c>
      <c r="R32" s="421">
        <f t="shared" si="1"/>
        <v>90</v>
      </c>
      <c r="S32" s="419">
        <f t="shared" si="2"/>
        <v>71</v>
      </c>
      <c r="T32" s="422">
        <f t="shared" si="4"/>
        <v>82</v>
      </c>
      <c r="U32" s="346">
        <f t="shared" si="5"/>
        <v>7.6333333333333329</v>
      </c>
      <c r="V32" s="346">
        <f t="shared" si="6"/>
        <v>8.1999999999999993</v>
      </c>
    </row>
    <row r="33" spans="1:22" x14ac:dyDescent="0.3">
      <c r="A33" s="237"/>
      <c r="B33" s="29">
        <v>28</v>
      </c>
      <c r="C33" s="91" t="str">
        <f>VLOOKUP(B:B,'START_LIST_JUN-ELI'!C:F,2,FALSE)</f>
        <v>CESAR Suany</v>
      </c>
      <c r="D33" s="449" t="str">
        <f>VLOOKUP(B:B,'START_LIST_JUN-ELI'!C:F,4,FALSE)</f>
        <v>SRSO</v>
      </c>
      <c r="E33" s="424">
        <v>61</v>
      </c>
      <c r="F33" s="28">
        <v>63</v>
      </c>
      <c r="G33" s="12">
        <v>57</v>
      </c>
      <c r="H33" s="28">
        <v>64</v>
      </c>
      <c r="I33" s="12">
        <v>61</v>
      </c>
      <c r="J33" s="28">
        <v>58</v>
      </c>
      <c r="K33" s="657">
        <v>56</v>
      </c>
      <c r="L33" s="658">
        <v>60</v>
      </c>
      <c r="M33" s="657">
        <v>57</v>
      </c>
      <c r="N33" s="658">
        <v>65</v>
      </c>
      <c r="O33" s="418">
        <f t="shared" si="7"/>
        <v>61</v>
      </c>
      <c r="P33" s="419">
        <f t="shared" si="3"/>
        <v>56</v>
      </c>
      <c r="Q33" s="420">
        <f t="shared" si="0"/>
        <v>58.333333333333336</v>
      </c>
      <c r="R33" s="421">
        <f t="shared" si="1"/>
        <v>65</v>
      </c>
      <c r="S33" s="419">
        <f t="shared" si="2"/>
        <v>58</v>
      </c>
      <c r="T33" s="422">
        <f t="shared" si="4"/>
        <v>62.333333333333336</v>
      </c>
      <c r="U33" s="346">
        <f t="shared" si="5"/>
        <v>5.8333333333333339</v>
      </c>
      <c r="V33" s="346">
        <f t="shared" si="6"/>
        <v>6.2333333333333334</v>
      </c>
    </row>
    <row r="34" spans="1:22" x14ac:dyDescent="0.3">
      <c r="A34" s="237"/>
      <c r="B34" s="29">
        <v>29</v>
      </c>
      <c r="C34" s="91" t="str">
        <f>VLOOKUP(B:B,'START_LIST_JUN-ELI'!C:F,2,FALSE)</f>
        <v>PRINCE Polly</v>
      </c>
      <c r="D34" s="449" t="str">
        <f>VLOOKUP(B:B,'START_LIST_JUN-ELI'!C:F,4,FALSE)</f>
        <v>ASB</v>
      </c>
      <c r="E34" s="424">
        <v>58</v>
      </c>
      <c r="F34" s="28">
        <v>57</v>
      </c>
      <c r="G34" s="12">
        <v>49</v>
      </c>
      <c r="H34" s="28">
        <v>58</v>
      </c>
      <c r="I34" s="12">
        <v>60</v>
      </c>
      <c r="J34" s="28">
        <v>60</v>
      </c>
      <c r="K34" s="657">
        <v>58</v>
      </c>
      <c r="L34" s="658">
        <v>55</v>
      </c>
      <c r="M34" s="657">
        <v>54</v>
      </c>
      <c r="N34" s="658">
        <v>54</v>
      </c>
      <c r="O34" s="418">
        <f t="shared" si="7"/>
        <v>60</v>
      </c>
      <c r="P34" s="419">
        <f t="shared" si="3"/>
        <v>49</v>
      </c>
      <c r="Q34" s="420">
        <f t="shared" si="0"/>
        <v>56.666666666666664</v>
      </c>
      <c r="R34" s="421">
        <f t="shared" si="1"/>
        <v>60</v>
      </c>
      <c r="S34" s="419">
        <f t="shared" si="2"/>
        <v>54</v>
      </c>
      <c r="T34" s="422">
        <f t="shared" si="4"/>
        <v>56.666666666666664</v>
      </c>
      <c r="U34" s="346">
        <f t="shared" si="5"/>
        <v>5.6666666666666661</v>
      </c>
      <c r="V34" s="346">
        <f t="shared" si="6"/>
        <v>5.6666666666666661</v>
      </c>
    </row>
    <row r="35" spans="1:22" x14ac:dyDescent="0.3">
      <c r="A35" s="237"/>
      <c r="B35" s="29">
        <v>30</v>
      </c>
      <c r="C35" s="91" t="str">
        <f>VLOOKUP(B:B,'START_LIST_JUN-ELI'!C:F,2,FALSE)</f>
        <v>ROBERT Kelia</v>
      </c>
      <c r="D35" s="449" t="str">
        <f>VLOOKUP(B:B,'START_LIST_JUN-ELI'!C:F,4,FALSE)</f>
        <v>VA</v>
      </c>
      <c r="E35" s="424">
        <v>78</v>
      </c>
      <c r="F35" s="28">
        <v>71</v>
      </c>
      <c r="G35" s="12">
        <v>72</v>
      </c>
      <c r="H35" s="28">
        <v>74</v>
      </c>
      <c r="I35" s="12">
        <v>77</v>
      </c>
      <c r="J35" s="28">
        <v>74</v>
      </c>
      <c r="K35" s="657">
        <v>85</v>
      </c>
      <c r="L35" s="658">
        <v>77</v>
      </c>
      <c r="M35" s="657">
        <v>72</v>
      </c>
      <c r="N35" s="658">
        <v>74</v>
      </c>
      <c r="O35" s="418">
        <f t="shared" si="7"/>
        <v>85</v>
      </c>
      <c r="P35" s="419">
        <f t="shared" si="3"/>
        <v>72</v>
      </c>
      <c r="Q35" s="420">
        <f t="shared" si="0"/>
        <v>75.666666666666671</v>
      </c>
      <c r="R35" s="421">
        <f t="shared" si="1"/>
        <v>77</v>
      </c>
      <c r="S35" s="419">
        <f t="shared" si="2"/>
        <v>71</v>
      </c>
      <c r="T35" s="422">
        <f t="shared" si="4"/>
        <v>74</v>
      </c>
      <c r="U35" s="346">
        <f t="shared" si="5"/>
        <v>7.5666666666666673</v>
      </c>
      <c r="V35" s="346">
        <f t="shared" si="6"/>
        <v>7.4</v>
      </c>
    </row>
    <row r="36" spans="1:22" x14ac:dyDescent="0.3">
      <c r="A36" s="237"/>
      <c r="B36" s="634">
        <v>31</v>
      </c>
      <c r="C36" s="629" t="str">
        <f>VLOOKUP(B:B,'START_LIST_JUN-ELI'!C:F,2,FALSE)</f>
        <v>D'AGOSTINO Laura</v>
      </c>
      <c r="D36" s="635" t="str">
        <f>VLOOKUP(B:B,'START_LIST_JUN-ELI'!C:F,4,FALSE)</f>
        <v>MORG</v>
      </c>
      <c r="E36" s="424"/>
      <c r="F36" s="28"/>
      <c r="G36" s="12"/>
      <c r="H36" s="28"/>
      <c r="I36" s="12"/>
      <c r="J36" s="28"/>
      <c r="K36" s="657"/>
      <c r="L36" s="658"/>
      <c r="M36" s="657"/>
      <c r="N36" s="658"/>
      <c r="O36" s="418">
        <f t="shared" si="7"/>
        <v>0</v>
      </c>
      <c r="P36" s="419">
        <f t="shared" si="3"/>
        <v>0</v>
      </c>
      <c r="Q36" s="420">
        <f t="shared" si="0"/>
        <v>0</v>
      </c>
      <c r="R36" s="421">
        <f t="shared" si="1"/>
        <v>0</v>
      </c>
      <c r="S36" s="419">
        <f t="shared" si="2"/>
        <v>0</v>
      </c>
      <c r="T36" s="422">
        <f t="shared" si="4"/>
        <v>0</v>
      </c>
      <c r="U36" s="346">
        <f t="shared" si="5"/>
        <v>0</v>
      </c>
      <c r="V36" s="346">
        <f t="shared" si="6"/>
        <v>0</v>
      </c>
    </row>
    <row r="37" spans="1:22" x14ac:dyDescent="0.3">
      <c r="A37" s="237"/>
      <c r="B37" s="29">
        <v>32</v>
      </c>
      <c r="C37" s="91" t="str">
        <f>VLOOKUP(B:B,'START_LIST_JUN-ELI'!C:F,2,FALSE)</f>
        <v>DERY Mia</v>
      </c>
      <c r="D37" s="449" t="str">
        <f>VLOOKUP(B:B,'START_LIST_JUN-ELI'!C:F,4,FALSE)</f>
        <v>GN1885</v>
      </c>
      <c r="E37" s="424">
        <v>68</v>
      </c>
      <c r="F37" s="28">
        <v>66</v>
      </c>
      <c r="G37" s="12">
        <v>57</v>
      </c>
      <c r="H37" s="28">
        <v>65</v>
      </c>
      <c r="I37" s="12">
        <v>62</v>
      </c>
      <c r="J37" s="28">
        <v>67</v>
      </c>
      <c r="K37" s="657">
        <v>70</v>
      </c>
      <c r="L37" s="658">
        <v>74</v>
      </c>
      <c r="M37" s="657">
        <v>60</v>
      </c>
      <c r="N37" s="658">
        <v>68</v>
      </c>
      <c r="O37" s="418">
        <f t="shared" si="7"/>
        <v>70</v>
      </c>
      <c r="P37" s="419">
        <f t="shared" si="3"/>
        <v>57</v>
      </c>
      <c r="Q37" s="420">
        <f t="shared" si="0"/>
        <v>63.333333333333336</v>
      </c>
      <c r="R37" s="421">
        <f t="shared" si="1"/>
        <v>74</v>
      </c>
      <c r="S37" s="419">
        <f t="shared" si="2"/>
        <v>65</v>
      </c>
      <c r="T37" s="422">
        <f t="shared" si="4"/>
        <v>67</v>
      </c>
      <c r="U37" s="346">
        <f t="shared" si="5"/>
        <v>6.3333333333333339</v>
      </c>
      <c r="V37" s="346">
        <f t="shared" si="6"/>
        <v>6.7</v>
      </c>
    </row>
    <row r="38" spans="1:22" x14ac:dyDescent="0.3">
      <c r="A38" s="237"/>
      <c r="B38" s="29">
        <v>33</v>
      </c>
      <c r="C38" s="91" t="str">
        <f>VLOOKUP(B:B,'START_LIST_JUN-ELI'!C:F,2,FALSE)</f>
        <v>START Daphné</v>
      </c>
      <c r="D38" s="449" t="str">
        <f>VLOOKUP(B:B,'START_LIST_JUN-ELI'!C:F,4,FALSE)</f>
        <v>GN1885</v>
      </c>
      <c r="E38" s="424">
        <v>65</v>
      </c>
      <c r="F38" s="28">
        <v>64</v>
      </c>
      <c r="G38" s="12">
        <v>60</v>
      </c>
      <c r="H38" s="28">
        <v>62</v>
      </c>
      <c r="I38" s="12">
        <v>59</v>
      </c>
      <c r="J38" s="28">
        <v>63</v>
      </c>
      <c r="K38" s="657">
        <v>68</v>
      </c>
      <c r="L38" s="658">
        <v>70</v>
      </c>
      <c r="M38" s="657">
        <v>60</v>
      </c>
      <c r="N38" s="658">
        <v>63</v>
      </c>
      <c r="O38" s="418">
        <f t="shared" ref="O38:O69" si="8">MAX(E38,G38,I38,K38,M38)</f>
        <v>68</v>
      </c>
      <c r="P38" s="419">
        <f t="shared" si="3"/>
        <v>59</v>
      </c>
      <c r="Q38" s="420">
        <f t="shared" ref="Q38:Q69" si="9">(SUM(E38,G38,I38,K38,M38)-O38-P38)/3</f>
        <v>61.666666666666664</v>
      </c>
      <c r="R38" s="421">
        <f t="shared" ref="R38:R69" si="10">MAX(F38,H38,J38,L38,N38)</f>
        <v>70</v>
      </c>
      <c r="S38" s="419">
        <f t="shared" ref="S38:S69" si="11">MIN(F38,H38,J38,L38,N38)</f>
        <v>62</v>
      </c>
      <c r="T38" s="422">
        <f t="shared" si="4"/>
        <v>63.333333333333336</v>
      </c>
      <c r="U38" s="346">
        <f t="shared" si="5"/>
        <v>6.1666666666666661</v>
      </c>
      <c r="V38" s="346">
        <f t="shared" si="6"/>
        <v>6.3333333333333339</v>
      </c>
    </row>
    <row r="39" spans="1:22" x14ac:dyDescent="0.3">
      <c r="A39" s="237"/>
      <c r="B39" s="29">
        <v>34</v>
      </c>
      <c r="C39" s="91" t="str">
        <f>VLOOKUP(B:B,'START_LIST_JUN-ELI'!C:F,2,FALSE)</f>
        <v>BORNAY Luna</v>
      </c>
      <c r="D39" s="449" t="str">
        <f>VLOOKUP(B:B,'START_LIST_JUN-ELI'!C:F,4,FALSE)</f>
        <v>MORG</v>
      </c>
      <c r="E39" s="424">
        <v>62</v>
      </c>
      <c r="F39" s="28">
        <v>61</v>
      </c>
      <c r="G39" s="12">
        <v>58</v>
      </c>
      <c r="H39" s="28">
        <v>64</v>
      </c>
      <c r="I39" s="12">
        <v>64</v>
      </c>
      <c r="J39" s="28">
        <v>65</v>
      </c>
      <c r="K39" s="657">
        <v>65</v>
      </c>
      <c r="L39" s="658">
        <v>72</v>
      </c>
      <c r="M39" s="657">
        <v>57</v>
      </c>
      <c r="N39" s="658">
        <v>64</v>
      </c>
      <c r="O39" s="418">
        <f t="shared" si="8"/>
        <v>65</v>
      </c>
      <c r="P39" s="419">
        <f t="shared" si="3"/>
        <v>57</v>
      </c>
      <c r="Q39" s="420">
        <f t="shared" si="9"/>
        <v>61.333333333333336</v>
      </c>
      <c r="R39" s="421">
        <f t="shared" si="10"/>
        <v>72</v>
      </c>
      <c r="S39" s="419">
        <f t="shared" si="11"/>
        <v>61</v>
      </c>
      <c r="T39" s="422">
        <f t="shared" si="4"/>
        <v>64.333333333333329</v>
      </c>
      <c r="U39" s="346">
        <f t="shared" si="5"/>
        <v>6.1333333333333337</v>
      </c>
      <c r="V39" s="346">
        <f t="shared" si="6"/>
        <v>6.4333333333333327</v>
      </c>
    </row>
    <row r="40" spans="1:22" x14ac:dyDescent="0.3">
      <c r="A40" s="237"/>
      <c r="B40" s="29">
        <v>35</v>
      </c>
      <c r="C40" s="91" t="str">
        <f>VLOOKUP(B:B,'START_LIST_JUN-ELI'!C:F,2,FALSE)</f>
        <v>PIETROPAOLO Luciana</v>
      </c>
      <c r="D40" s="449" t="str">
        <f>VLOOKUP(B:B,'START_LIST_JUN-ELI'!C:F,4,FALSE)</f>
        <v>ASB</v>
      </c>
      <c r="E40" s="424">
        <v>76</v>
      </c>
      <c r="F40" s="28">
        <v>70</v>
      </c>
      <c r="G40" s="12">
        <v>67</v>
      </c>
      <c r="H40" s="28">
        <v>68</v>
      </c>
      <c r="I40" s="12">
        <v>65</v>
      </c>
      <c r="J40" s="28">
        <v>66</v>
      </c>
      <c r="K40" s="657">
        <v>74</v>
      </c>
      <c r="L40" s="658">
        <v>69</v>
      </c>
      <c r="M40" s="657">
        <v>71</v>
      </c>
      <c r="N40" s="658">
        <v>69</v>
      </c>
      <c r="O40" s="418">
        <f t="shared" si="8"/>
        <v>76</v>
      </c>
      <c r="P40" s="419">
        <f t="shared" si="3"/>
        <v>65</v>
      </c>
      <c r="Q40" s="420">
        <f t="shared" si="9"/>
        <v>70.666666666666671</v>
      </c>
      <c r="R40" s="421">
        <f t="shared" si="10"/>
        <v>70</v>
      </c>
      <c r="S40" s="419">
        <f t="shared" si="11"/>
        <v>66</v>
      </c>
      <c r="T40" s="422">
        <f t="shared" si="4"/>
        <v>68.666666666666671</v>
      </c>
      <c r="U40" s="346">
        <f t="shared" si="5"/>
        <v>7.0666666666666673</v>
      </c>
      <c r="V40" s="346">
        <f t="shared" si="6"/>
        <v>6.8666666666666671</v>
      </c>
    </row>
    <row r="41" spans="1:22" x14ac:dyDescent="0.3">
      <c r="A41" s="237"/>
      <c r="B41" s="29">
        <v>36</v>
      </c>
      <c r="C41" s="91" t="str">
        <f>VLOOKUP(B:B,'START_LIST_JUN-ELI'!C:F,2,FALSE)</f>
        <v>REGARD Juliette</v>
      </c>
      <c r="D41" s="449" t="str">
        <f>VLOOKUP(B:B,'START_LIST_JUN-ELI'!C:F,4,FALSE)</f>
        <v>MORG</v>
      </c>
      <c r="E41" s="424">
        <v>62</v>
      </c>
      <c r="F41" s="28">
        <v>73</v>
      </c>
      <c r="G41" s="12">
        <v>62</v>
      </c>
      <c r="H41" s="28">
        <v>66</v>
      </c>
      <c r="I41" s="12">
        <v>62</v>
      </c>
      <c r="J41" s="28">
        <v>68</v>
      </c>
      <c r="K41" s="657">
        <v>64</v>
      </c>
      <c r="L41" s="658">
        <v>70</v>
      </c>
      <c r="M41" s="657">
        <v>59</v>
      </c>
      <c r="N41" s="658">
        <v>61</v>
      </c>
      <c r="O41" s="418">
        <f t="shared" si="8"/>
        <v>64</v>
      </c>
      <c r="P41" s="419">
        <f t="shared" si="3"/>
        <v>59</v>
      </c>
      <c r="Q41" s="420">
        <f t="shared" si="9"/>
        <v>62</v>
      </c>
      <c r="R41" s="421">
        <f t="shared" si="10"/>
        <v>73</v>
      </c>
      <c r="S41" s="419">
        <f t="shared" si="11"/>
        <v>61</v>
      </c>
      <c r="T41" s="422">
        <f t="shared" si="4"/>
        <v>68</v>
      </c>
      <c r="U41" s="346">
        <f t="shared" si="5"/>
        <v>6.2</v>
      </c>
      <c r="V41" s="346">
        <f t="shared" si="6"/>
        <v>6.8</v>
      </c>
    </row>
    <row r="42" spans="1:22" x14ac:dyDescent="0.3">
      <c r="A42" s="237"/>
      <c r="B42" s="29">
        <v>37</v>
      </c>
      <c r="C42" s="91" t="str">
        <f>VLOOKUP(B:B,'START_LIST_JUN-ELI'!C:F,2,FALSE)</f>
        <v>AMBROGI Sofia</v>
      </c>
      <c r="D42" s="449" t="str">
        <f>VLOOKUP(B:B,'START_LIST_JUN-ELI'!C:F,4,FALSE)</f>
        <v>LUG</v>
      </c>
      <c r="E42" s="424">
        <v>72</v>
      </c>
      <c r="F42" s="28">
        <v>76</v>
      </c>
      <c r="G42" s="12">
        <v>72</v>
      </c>
      <c r="H42" s="28">
        <v>76</v>
      </c>
      <c r="I42" s="12">
        <v>72</v>
      </c>
      <c r="J42" s="28">
        <v>77</v>
      </c>
      <c r="K42" s="657">
        <v>84</v>
      </c>
      <c r="L42" s="658">
        <v>85</v>
      </c>
      <c r="M42" s="657">
        <v>72</v>
      </c>
      <c r="N42" s="658">
        <v>78</v>
      </c>
      <c r="O42" s="418">
        <f t="shared" si="8"/>
        <v>84</v>
      </c>
      <c r="P42" s="419">
        <f t="shared" si="3"/>
        <v>72</v>
      </c>
      <c r="Q42" s="420">
        <f t="shared" si="9"/>
        <v>72</v>
      </c>
      <c r="R42" s="421">
        <f t="shared" si="10"/>
        <v>85</v>
      </c>
      <c r="S42" s="419">
        <f t="shared" si="11"/>
        <v>76</v>
      </c>
      <c r="T42" s="422">
        <f t="shared" si="4"/>
        <v>77</v>
      </c>
      <c r="U42" s="346">
        <f t="shared" si="5"/>
        <v>7.2</v>
      </c>
      <c r="V42" s="346">
        <f t="shared" si="6"/>
        <v>7.7</v>
      </c>
    </row>
    <row r="43" spans="1:22" x14ac:dyDescent="0.3">
      <c r="A43" s="237"/>
      <c r="B43" s="29">
        <v>38</v>
      </c>
      <c r="C43" s="91" t="str">
        <f>VLOOKUP(B:B,'START_LIST_JUN-ELI'!C:F,2,FALSE)</f>
        <v>PANAIT Amira Natalia</v>
      </c>
      <c r="D43" s="449" t="str">
        <f>VLOOKUP(B:B,'START_LIST_JUN-ELI'!C:F,4,FALSE)</f>
        <v>ASB</v>
      </c>
      <c r="E43" s="424">
        <v>53</v>
      </c>
      <c r="F43" s="28">
        <v>61</v>
      </c>
      <c r="G43" s="12">
        <v>50</v>
      </c>
      <c r="H43" s="28">
        <v>50</v>
      </c>
      <c r="I43" s="12">
        <v>53</v>
      </c>
      <c r="J43" s="28">
        <v>58</v>
      </c>
      <c r="K43" s="657">
        <v>50</v>
      </c>
      <c r="L43" s="658">
        <v>57</v>
      </c>
      <c r="M43" s="657">
        <v>52</v>
      </c>
      <c r="N43" s="658">
        <v>59</v>
      </c>
      <c r="O43" s="418">
        <f t="shared" si="8"/>
        <v>53</v>
      </c>
      <c r="P43" s="419">
        <f t="shared" si="3"/>
        <v>50</v>
      </c>
      <c r="Q43" s="420">
        <f t="shared" si="9"/>
        <v>51.666666666666664</v>
      </c>
      <c r="R43" s="421">
        <f t="shared" si="10"/>
        <v>61</v>
      </c>
      <c r="S43" s="419">
        <f t="shared" si="11"/>
        <v>50</v>
      </c>
      <c r="T43" s="422">
        <f t="shared" si="4"/>
        <v>58</v>
      </c>
      <c r="U43" s="346">
        <f t="shared" si="5"/>
        <v>5.1666666666666661</v>
      </c>
      <c r="V43" s="346">
        <f t="shared" si="6"/>
        <v>5.8</v>
      </c>
    </row>
    <row r="44" spans="1:22" x14ac:dyDescent="0.3">
      <c r="A44" s="237"/>
      <c r="B44" s="634">
        <v>39</v>
      </c>
      <c r="C44" s="629" t="str">
        <f>VLOOKUP(B:B,'START_LIST_JUN-ELI'!C:F,2,FALSE)</f>
        <v>VILBERT Maeva</v>
      </c>
      <c r="D44" s="635" t="str">
        <f>VLOOKUP(B:B,'START_LIST_JUN-ELI'!C:F,4,FALSE)</f>
        <v>GN1885</v>
      </c>
      <c r="E44" s="424"/>
      <c r="F44" s="28"/>
      <c r="G44" s="12"/>
      <c r="H44" s="28"/>
      <c r="I44" s="12"/>
      <c r="J44" s="28"/>
      <c r="K44" s="657"/>
      <c r="L44" s="658"/>
      <c r="M44" s="657"/>
      <c r="N44" s="658"/>
      <c r="O44" s="418">
        <f t="shared" si="8"/>
        <v>0</v>
      </c>
      <c r="P44" s="419">
        <f t="shared" si="3"/>
        <v>0</v>
      </c>
      <c r="Q44" s="420">
        <f t="shared" si="9"/>
        <v>0</v>
      </c>
      <c r="R44" s="421">
        <f t="shared" si="10"/>
        <v>0</v>
      </c>
      <c r="S44" s="419">
        <f t="shared" si="11"/>
        <v>0</v>
      </c>
      <c r="T44" s="422">
        <f t="shared" si="4"/>
        <v>0</v>
      </c>
      <c r="U44" s="346">
        <f t="shared" si="5"/>
        <v>0</v>
      </c>
      <c r="V44" s="346">
        <f t="shared" si="6"/>
        <v>0</v>
      </c>
    </row>
    <row r="45" spans="1:22" x14ac:dyDescent="0.3">
      <c r="A45" s="237"/>
      <c r="B45" s="29">
        <v>40</v>
      </c>
      <c r="C45" s="91" t="str">
        <f>VLOOKUP(B:B,'START_LIST_JUN-ELI'!C:F,2,FALSE)</f>
        <v>AMATO Lilou</v>
      </c>
      <c r="D45" s="449" t="str">
        <f>VLOOKUP(B:B,'START_LIST_JUN-ELI'!C:F,4,FALSE)</f>
        <v>ASB</v>
      </c>
      <c r="E45" s="424">
        <v>68</v>
      </c>
      <c r="F45" s="28">
        <v>71</v>
      </c>
      <c r="G45" s="12">
        <v>59</v>
      </c>
      <c r="H45" s="28">
        <v>64</v>
      </c>
      <c r="I45" s="12">
        <v>57</v>
      </c>
      <c r="J45" s="28">
        <v>68</v>
      </c>
      <c r="K45" s="657">
        <v>63</v>
      </c>
      <c r="L45" s="658">
        <v>76</v>
      </c>
      <c r="M45" s="657">
        <v>62</v>
      </c>
      <c r="N45" s="658">
        <v>64</v>
      </c>
      <c r="O45" s="418">
        <f t="shared" si="8"/>
        <v>68</v>
      </c>
      <c r="P45" s="419">
        <f t="shared" si="3"/>
        <v>57</v>
      </c>
      <c r="Q45" s="420">
        <f t="shared" si="9"/>
        <v>61.333333333333336</v>
      </c>
      <c r="R45" s="421">
        <f t="shared" si="10"/>
        <v>76</v>
      </c>
      <c r="S45" s="419">
        <f t="shared" si="11"/>
        <v>64</v>
      </c>
      <c r="T45" s="422">
        <f t="shared" si="4"/>
        <v>67.666666666666671</v>
      </c>
      <c r="U45" s="346">
        <f t="shared" si="5"/>
        <v>6.1333333333333337</v>
      </c>
      <c r="V45" s="346">
        <f t="shared" si="6"/>
        <v>6.7666666666666675</v>
      </c>
    </row>
    <row r="46" spans="1:22" x14ac:dyDescent="0.3">
      <c r="A46" s="237"/>
      <c r="B46" s="29">
        <v>41</v>
      </c>
      <c r="C46" s="91" t="str">
        <f>VLOOKUP(B:B,'START_LIST_JUN-ELI'!C:F,2,FALSE)</f>
        <v>HÄUPTLI Emma</v>
      </c>
      <c r="D46" s="449" t="str">
        <f>VLOOKUP(B:B,'START_LIST_JUN-ELI'!C:F,4,FALSE)</f>
        <v>LNZ</v>
      </c>
      <c r="E46" s="424">
        <v>75</v>
      </c>
      <c r="F46" s="28">
        <v>76</v>
      </c>
      <c r="G46" s="12">
        <v>77</v>
      </c>
      <c r="H46" s="28">
        <v>82</v>
      </c>
      <c r="I46" s="12">
        <v>64</v>
      </c>
      <c r="J46" s="28">
        <v>67</v>
      </c>
      <c r="K46" s="657">
        <v>70</v>
      </c>
      <c r="L46" s="658">
        <v>75</v>
      </c>
      <c r="M46" s="657">
        <v>70</v>
      </c>
      <c r="N46" s="658">
        <v>77</v>
      </c>
      <c r="O46" s="418">
        <f t="shared" si="8"/>
        <v>77</v>
      </c>
      <c r="P46" s="419">
        <f t="shared" si="3"/>
        <v>64</v>
      </c>
      <c r="Q46" s="420">
        <f t="shared" si="9"/>
        <v>71.666666666666671</v>
      </c>
      <c r="R46" s="421">
        <f t="shared" si="10"/>
        <v>82</v>
      </c>
      <c r="S46" s="419">
        <f t="shared" si="11"/>
        <v>67</v>
      </c>
      <c r="T46" s="422">
        <f t="shared" si="4"/>
        <v>76</v>
      </c>
      <c r="U46" s="346">
        <f t="shared" si="5"/>
        <v>7.166666666666667</v>
      </c>
      <c r="V46" s="346">
        <f t="shared" si="6"/>
        <v>7.6</v>
      </c>
    </row>
    <row r="47" spans="1:22" x14ac:dyDescent="0.3">
      <c r="A47" s="237"/>
      <c r="B47" s="29">
        <v>42</v>
      </c>
      <c r="C47" s="91" t="str">
        <f>VLOOKUP(B:B,'START_LIST_JUN-ELI'!C:F,2,FALSE)</f>
        <v>BIZZOZERO Victoria</v>
      </c>
      <c r="D47" s="449" t="str">
        <f>VLOOKUP(B:B,'START_LIST_JUN-ELI'!C:F,4,FALSE)</f>
        <v>LUG</v>
      </c>
      <c r="E47" s="424">
        <v>64</v>
      </c>
      <c r="F47" s="28">
        <v>77</v>
      </c>
      <c r="G47" s="12">
        <v>65</v>
      </c>
      <c r="H47" s="28">
        <v>76</v>
      </c>
      <c r="I47" s="12">
        <v>68</v>
      </c>
      <c r="J47" s="28">
        <v>78</v>
      </c>
      <c r="K47" s="657">
        <v>66</v>
      </c>
      <c r="L47" s="658">
        <v>74</v>
      </c>
      <c r="M47" s="657">
        <v>65</v>
      </c>
      <c r="N47" s="658">
        <v>78</v>
      </c>
      <c r="O47" s="418">
        <f t="shared" si="8"/>
        <v>68</v>
      </c>
      <c r="P47" s="419">
        <f t="shared" si="3"/>
        <v>64</v>
      </c>
      <c r="Q47" s="420">
        <f t="shared" si="9"/>
        <v>65.333333333333329</v>
      </c>
      <c r="R47" s="421">
        <f t="shared" si="10"/>
        <v>78</v>
      </c>
      <c r="S47" s="419">
        <f t="shared" si="11"/>
        <v>74</v>
      </c>
      <c r="T47" s="422">
        <f t="shared" si="4"/>
        <v>77</v>
      </c>
      <c r="U47" s="346">
        <f t="shared" si="5"/>
        <v>6.5333333333333332</v>
      </c>
      <c r="V47" s="346">
        <f t="shared" si="6"/>
        <v>7.7</v>
      </c>
    </row>
    <row r="48" spans="1:22" x14ac:dyDescent="0.3">
      <c r="A48" s="237"/>
      <c r="B48" s="29">
        <v>43</v>
      </c>
      <c r="C48" s="91" t="str">
        <f>VLOOKUP(B:B,'START_LIST_JUN-ELI'!C:F,2,FALSE)</f>
        <v>EHRISMANN Aylin</v>
      </c>
      <c r="D48" s="449" t="str">
        <f>VLOOKUP(B:B,'START_LIST_JUN-ELI'!C:F,4,FALSE)</f>
        <v>LNZ</v>
      </c>
      <c r="E48" s="424">
        <v>73</v>
      </c>
      <c r="F48" s="28">
        <v>72</v>
      </c>
      <c r="G48" s="12">
        <v>75</v>
      </c>
      <c r="H48" s="28">
        <v>76</v>
      </c>
      <c r="I48" s="12">
        <v>69</v>
      </c>
      <c r="J48" s="28">
        <v>72</v>
      </c>
      <c r="K48" s="657">
        <v>74</v>
      </c>
      <c r="L48" s="658">
        <v>73</v>
      </c>
      <c r="M48" s="657">
        <v>67</v>
      </c>
      <c r="N48" s="658">
        <v>69</v>
      </c>
      <c r="O48" s="418">
        <f t="shared" si="8"/>
        <v>75</v>
      </c>
      <c r="P48" s="419">
        <f t="shared" si="3"/>
        <v>67</v>
      </c>
      <c r="Q48" s="420">
        <f t="shared" si="9"/>
        <v>72</v>
      </c>
      <c r="R48" s="421">
        <f t="shared" si="10"/>
        <v>76</v>
      </c>
      <c r="S48" s="419">
        <f t="shared" si="11"/>
        <v>69</v>
      </c>
      <c r="T48" s="422">
        <f t="shared" si="4"/>
        <v>72.333333333333329</v>
      </c>
      <c r="U48" s="346">
        <f t="shared" si="5"/>
        <v>7.2</v>
      </c>
      <c r="V48" s="346">
        <f t="shared" si="6"/>
        <v>7.2333333333333325</v>
      </c>
    </row>
    <row r="49" spans="1:22" x14ac:dyDescent="0.3">
      <c r="A49" s="237"/>
      <c r="B49" s="29">
        <v>44</v>
      </c>
      <c r="C49" s="91" t="str">
        <f>VLOOKUP(B:B,'START_LIST_JUN-ELI'!C:F,2,FALSE)</f>
        <v>PANZA Leila</v>
      </c>
      <c r="D49" s="449" t="str">
        <f>VLOOKUP(B:B,'START_LIST_JUN-ELI'!C:F,4,FALSE)</f>
        <v>GN1885</v>
      </c>
      <c r="E49" s="424">
        <v>60</v>
      </c>
      <c r="F49" s="28">
        <v>61</v>
      </c>
      <c r="G49" s="12">
        <v>58</v>
      </c>
      <c r="H49" s="28">
        <v>61</v>
      </c>
      <c r="I49" s="12">
        <v>61</v>
      </c>
      <c r="J49" s="28">
        <v>61</v>
      </c>
      <c r="K49" s="657">
        <v>62</v>
      </c>
      <c r="L49" s="658">
        <v>57</v>
      </c>
      <c r="M49" s="657">
        <v>54</v>
      </c>
      <c r="N49" s="658">
        <v>52</v>
      </c>
      <c r="O49" s="418">
        <f t="shared" si="8"/>
        <v>62</v>
      </c>
      <c r="P49" s="419">
        <f t="shared" si="3"/>
        <v>54</v>
      </c>
      <c r="Q49" s="420">
        <f t="shared" si="9"/>
        <v>59.666666666666664</v>
      </c>
      <c r="R49" s="421">
        <f t="shared" si="10"/>
        <v>61</v>
      </c>
      <c r="S49" s="419">
        <f t="shared" si="11"/>
        <v>52</v>
      </c>
      <c r="T49" s="422">
        <f t="shared" si="4"/>
        <v>59.666666666666664</v>
      </c>
      <c r="U49" s="346">
        <f t="shared" si="5"/>
        <v>5.9666666666666668</v>
      </c>
      <c r="V49" s="346">
        <f t="shared" si="6"/>
        <v>5.9666666666666668</v>
      </c>
    </row>
    <row r="50" spans="1:22" x14ac:dyDescent="0.3">
      <c r="A50" s="237"/>
      <c r="B50" s="29">
        <v>45</v>
      </c>
      <c r="C50" s="91" t="str">
        <f>VLOOKUP(B:B,'START_LIST_JUN-ELI'!C:F,2,FALSE)</f>
        <v>HALBEISEN Melody</v>
      </c>
      <c r="D50" s="449" t="str">
        <f>VLOOKUP(B:B,'START_LIST_JUN-ELI'!C:F,4,FALSE)</f>
        <v>ASB</v>
      </c>
      <c r="E50" s="424">
        <v>76</v>
      </c>
      <c r="F50" s="28">
        <v>80</v>
      </c>
      <c r="G50" s="12">
        <v>72</v>
      </c>
      <c r="H50" s="28">
        <v>74</v>
      </c>
      <c r="I50" s="12">
        <v>69</v>
      </c>
      <c r="J50" s="28">
        <v>76</v>
      </c>
      <c r="K50" s="657">
        <v>78</v>
      </c>
      <c r="L50" s="658">
        <v>80</v>
      </c>
      <c r="M50" s="657">
        <v>57</v>
      </c>
      <c r="N50" s="658">
        <v>71</v>
      </c>
      <c r="O50" s="418">
        <f t="shared" si="8"/>
        <v>78</v>
      </c>
      <c r="P50" s="419">
        <f t="shared" si="3"/>
        <v>57</v>
      </c>
      <c r="Q50" s="420">
        <f t="shared" si="9"/>
        <v>72.333333333333329</v>
      </c>
      <c r="R50" s="421">
        <f t="shared" si="10"/>
        <v>80</v>
      </c>
      <c r="S50" s="419">
        <f t="shared" si="11"/>
        <v>71</v>
      </c>
      <c r="T50" s="422">
        <f t="shared" si="4"/>
        <v>76.666666666666671</v>
      </c>
      <c r="U50" s="346">
        <f t="shared" si="5"/>
        <v>7.2333333333333325</v>
      </c>
      <c r="V50" s="346">
        <f t="shared" si="6"/>
        <v>7.666666666666667</v>
      </c>
    </row>
    <row r="51" spans="1:22" x14ac:dyDescent="0.3">
      <c r="A51" s="237"/>
      <c r="B51" s="29">
        <v>46</v>
      </c>
      <c r="C51" s="91" t="str">
        <f>VLOOKUP(B:B,'START_LIST_JUN-ELI'!C:F,2,FALSE)</f>
        <v>HAK Anastasia</v>
      </c>
      <c r="D51" s="449" t="str">
        <f>VLOOKUP(B:B,'START_LIST_JUN-ELI'!C:F,4,FALSE)</f>
        <v>LNZ</v>
      </c>
      <c r="E51" s="424">
        <v>69</v>
      </c>
      <c r="F51" s="28">
        <v>76</v>
      </c>
      <c r="G51" s="12">
        <v>70</v>
      </c>
      <c r="H51" s="28">
        <v>78</v>
      </c>
      <c r="I51" s="12">
        <v>63</v>
      </c>
      <c r="J51" s="28">
        <v>74</v>
      </c>
      <c r="K51" s="657">
        <v>70</v>
      </c>
      <c r="L51" s="658">
        <v>75</v>
      </c>
      <c r="M51" s="657">
        <v>62</v>
      </c>
      <c r="N51" s="658">
        <v>72</v>
      </c>
      <c r="O51" s="418">
        <f t="shared" si="8"/>
        <v>70</v>
      </c>
      <c r="P51" s="419">
        <f t="shared" si="3"/>
        <v>62</v>
      </c>
      <c r="Q51" s="420">
        <f t="shared" si="9"/>
        <v>67.333333333333329</v>
      </c>
      <c r="R51" s="421">
        <f t="shared" si="10"/>
        <v>78</v>
      </c>
      <c r="S51" s="419">
        <f t="shared" si="11"/>
        <v>72</v>
      </c>
      <c r="T51" s="422">
        <f t="shared" si="4"/>
        <v>75</v>
      </c>
      <c r="U51" s="346">
        <f t="shared" si="5"/>
        <v>6.7333333333333325</v>
      </c>
      <c r="V51" s="346">
        <f t="shared" si="6"/>
        <v>7.5</v>
      </c>
    </row>
    <row r="52" spans="1:22" x14ac:dyDescent="0.3">
      <c r="A52" s="237"/>
      <c r="B52" s="29">
        <v>47</v>
      </c>
      <c r="C52" s="91" t="str">
        <f>VLOOKUP(B:B,'START_LIST_JUN-ELI'!C:F,2,FALSE)</f>
        <v>ARTIFONI Clara</v>
      </c>
      <c r="D52" s="449" t="str">
        <f>VLOOKUP(B:B,'START_LIST_JUN-ELI'!C:F,4,FALSE)</f>
        <v>LA</v>
      </c>
      <c r="E52" s="424">
        <v>62</v>
      </c>
      <c r="F52" s="28">
        <v>66</v>
      </c>
      <c r="G52" s="12">
        <v>61</v>
      </c>
      <c r="H52" s="28">
        <v>63</v>
      </c>
      <c r="I52" s="12">
        <v>61</v>
      </c>
      <c r="J52" s="28">
        <v>66</v>
      </c>
      <c r="K52" s="657">
        <v>58</v>
      </c>
      <c r="L52" s="658">
        <v>70</v>
      </c>
      <c r="M52" s="657">
        <v>65</v>
      </c>
      <c r="N52" s="658">
        <v>70</v>
      </c>
      <c r="O52" s="418">
        <f t="shared" si="8"/>
        <v>65</v>
      </c>
      <c r="P52" s="419">
        <f t="shared" si="3"/>
        <v>58</v>
      </c>
      <c r="Q52" s="420">
        <f t="shared" si="9"/>
        <v>61.333333333333336</v>
      </c>
      <c r="R52" s="421">
        <f t="shared" si="10"/>
        <v>70</v>
      </c>
      <c r="S52" s="419">
        <f t="shared" si="11"/>
        <v>63</v>
      </c>
      <c r="T52" s="422">
        <f t="shared" si="4"/>
        <v>67.333333333333329</v>
      </c>
      <c r="U52" s="346">
        <f t="shared" si="5"/>
        <v>6.1333333333333337</v>
      </c>
      <c r="V52" s="346">
        <f t="shared" si="6"/>
        <v>6.7333333333333325</v>
      </c>
    </row>
    <row r="53" spans="1:22" x14ac:dyDescent="0.3">
      <c r="A53" s="237"/>
      <c r="B53" s="29">
        <v>48</v>
      </c>
      <c r="C53" s="91" t="str">
        <f>VLOOKUP(B:B,'START_LIST_JUN-ELI'!C:F,2,FALSE)</f>
        <v>GUGGISBERG Allegra</v>
      </c>
      <c r="D53" s="449" t="str">
        <f>VLOOKUP(B:B,'START_LIST_JUN-ELI'!C:F,4,FALSE)</f>
        <v>ASB</v>
      </c>
      <c r="E53" s="424">
        <v>58</v>
      </c>
      <c r="F53" s="28">
        <v>56</v>
      </c>
      <c r="G53" s="12">
        <v>60</v>
      </c>
      <c r="H53" s="28">
        <v>59</v>
      </c>
      <c r="I53" s="12">
        <v>54</v>
      </c>
      <c r="J53" s="28">
        <v>56</v>
      </c>
      <c r="K53" s="657">
        <v>60</v>
      </c>
      <c r="L53" s="658">
        <v>54</v>
      </c>
      <c r="M53" s="657">
        <v>56</v>
      </c>
      <c r="N53" s="658">
        <v>56</v>
      </c>
      <c r="O53" s="418">
        <f t="shared" si="8"/>
        <v>60</v>
      </c>
      <c r="P53" s="419">
        <f t="shared" si="3"/>
        <v>54</v>
      </c>
      <c r="Q53" s="420">
        <f t="shared" si="9"/>
        <v>58</v>
      </c>
      <c r="R53" s="421">
        <f t="shared" si="10"/>
        <v>59</v>
      </c>
      <c r="S53" s="419">
        <f t="shared" si="11"/>
        <v>54</v>
      </c>
      <c r="T53" s="422">
        <f t="shared" si="4"/>
        <v>56</v>
      </c>
      <c r="U53" s="346">
        <f t="shared" si="5"/>
        <v>5.8</v>
      </c>
      <c r="V53" s="346">
        <f t="shared" si="6"/>
        <v>5.6</v>
      </c>
    </row>
    <row r="54" spans="1:22" x14ac:dyDescent="0.3">
      <c r="A54" s="237"/>
      <c r="B54" s="29">
        <v>49</v>
      </c>
      <c r="C54" s="91" t="str">
        <f>VLOOKUP(B:B,'START_LIST_JUN-ELI'!C:F,2,FALSE)</f>
        <v>BATTILANA Jacinthe</v>
      </c>
      <c r="D54" s="449" t="str">
        <f>VLOOKUP(B:B,'START_LIST_JUN-ELI'!C:F,4,FALSE)</f>
        <v>MORG</v>
      </c>
      <c r="E54" s="424">
        <v>76</v>
      </c>
      <c r="F54" s="28">
        <v>73</v>
      </c>
      <c r="G54" s="12">
        <v>72</v>
      </c>
      <c r="H54" s="28">
        <v>76</v>
      </c>
      <c r="I54" s="12">
        <v>79</v>
      </c>
      <c r="J54" s="28">
        <v>79</v>
      </c>
      <c r="K54" s="657">
        <v>72</v>
      </c>
      <c r="L54" s="658">
        <v>76</v>
      </c>
      <c r="M54" s="657">
        <v>70</v>
      </c>
      <c r="N54" s="658">
        <v>71</v>
      </c>
      <c r="O54" s="418">
        <f t="shared" si="8"/>
        <v>79</v>
      </c>
      <c r="P54" s="419">
        <f t="shared" si="3"/>
        <v>70</v>
      </c>
      <c r="Q54" s="420">
        <f t="shared" si="9"/>
        <v>73.333333333333329</v>
      </c>
      <c r="R54" s="421">
        <f t="shared" si="10"/>
        <v>79</v>
      </c>
      <c r="S54" s="419">
        <f t="shared" si="11"/>
        <v>71</v>
      </c>
      <c r="T54" s="422">
        <f t="shared" si="4"/>
        <v>75</v>
      </c>
      <c r="U54" s="346">
        <f t="shared" si="5"/>
        <v>7.333333333333333</v>
      </c>
      <c r="V54" s="346">
        <f t="shared" si="6"/>
        <v>7.5</v>
      </c>
    </row>
    <row r="55" spans="1:22" x14ac:dyDescent="0.3">
      <c r="A55" s="237"/>
      <c r="B55" s="29">
        <v>50</v>
      </c>
      <c r="C55" s="91" t="str">
        <f>VLOOKUP(B:B,'START_LIST_JUN-ELI'!C:F,2,FALSE)</f>
        <v>LYSYUK Martina</v>
      </c>
      <c r="D55" s="449" t="str">
        <f>VLOOKUP(B:B,'START_LIST_JUN-ELI'!C:F,4,FALSE)</f>
        <v>CNM</v>
      </c>
      <c r="E55" s="424">
        <v>55</v>
      </c>
      <c r="F55" s="28">
        <v>55</v>
      </c>
      <c r="G55" s="12">
        <v>56</v>
      </c>
      <c r="H55" s="28">
        <v>60</v>
      </c>
      <c r="I55" s="12">
        <v>50</v>
      </c>
      <c r="J55" s="28">
        <v>51</v>
      </c>
      <c r="K55" s="657">
        <v>53</v>
      </c>
      <c r="L55" s="658">
        <v>57</v>
      </c>
      <c r="M55" s="657">
        <v>52</v>
      </c>
      <c r="N55" s="658">
        <v>50</v>
      </c>
      <c r="O55" s="418">
        <f t="shared" si="8"/>
        <v>56</v>
      </c>
      <c r="P55" s="419">
        <f t="shared" si="3"/>
        <v>50</v>
      </c>
      <c r="Q55" s="420">
        <f t="shared" si="9"/>
        <v>53.333333333333336</v>
      </c>
      <c r="R55" s="421">
        <f t="shared" si="10"/>
        <v>60</v>
      </c>
      <c r="S55" s="419">
        <f t="shared" si="11"/>
        <v>50</v>
      </c>
      <c r="T55" s="422">
        <f t="shared" si="4"/>
        <v>54.333333333333336</v>
      </c>
      <c r="U55" s="346">
        <f t="shared" si="5"/>
        <v>5.3333333333333339</v>
      </c>
      <c r="V55" s="346">
        <f t="shared" si="6"/>
        <v>5.4333333333333336</v>
      </c>
    </row>
    <row r="56" spans="1:22" x14ac:dyDescent="0.3">
      <c r="A56" s="237"/>
      <c r="B56" s="29">
        <v>51</v>
      </c>
      <c r="C56" s="91" t="str">
        <f>VLOOKUP(B:B,'START_LIST_JUN-ELI'!C:F,2,FALSE)</f>
        <v>LEONARD Capucine</v>
      </c>
      <c r="D56" s="449" t="str">
        <f>VLOOKUP(B:B,'START_LIST_JUN-ELI'!C:F,4,FALSE)</f>
        <v>ASB</v>
      </c>
      <c r="E56" s="424">
        <v>66</v>
      </c>
      <c r="F56" s="28">
        <v>68</v>
      </c>
      <c r="G56" s="12">
        <v>63</v>
      </c>
      <c r="H56" s="28">
        <v>66</v>
      </c>
      <c r="I56" s="12">
        <v>64</v>
      </c>
      <c r="J56" s="28">
        <v>68</v>
      </c>
      <c r="K56" s="657">
        <v>76</v>
      </c>
      <c r="L56" s="658">
        <v>74</v>
      </c>
      <c r="M56" s="657">
        <v>60</v>
      </c>
      <c r="N56" s="658">
        <v>64</v>
      </c>
      <c r="O56" s="418">
        <f t="shared" si="8"/>
        <v>76</v>
      </c>
      <c r="P56" s="419">
        <f t="shared" si="3"/>
        <v>60</v>
      </c>
      <c r="Q56" s="420">
        <f t="shared" si="9"/>
        <v>64.333333333333329</v>
      </c>
      <c r="R56" s="421">
        <f t="shared" si="10"/>
        <v>74</v>
      </c>
      <c r="S56" s="419">
        <f t="shared" si="11"/>
        <v>64</v>
      </c>
      <c r="T56" s="422">
        <f t="shared" si="4"/>
        <v>67.333333333333329</v>
      </c>
      <c r="U56" s="346">
        <f t="shared" si="5"/>
        <v>6.4333333333333327</v>
      </c>
      <c r="V56" s="346">
        <f t="shared" si="6"/>
        <v>6.7333333333333325</v>
      </c>
    </row>
    <row r="57" spans="1:22" x14ac:dyDescent="0.3">
      <c r="A57" s="237"/>
      <c r="B57" s="29">
        <v>52</v>
      </c>
      <c r="C57" s="91" t="str">
        <f>VLOOKUP(B:B,'START_LIST_JUN-ELI'!C:F,2,FALSE)</f>
        <v>BAUER Liliane</v>
      </c>
      <c r="D57" s="449" t="str">
        <f>VLOOKUP(B:B,'START_LIST_JUN-ELI'!C:F,4,FALSE)</f>
        <v>ASB</v>
      </c>
      <c r="E57" s="424">
        <v>63</v>
      </c>
      <c r="F57" s="28">
        <v>59</v>
      </c>
      <c r="G57" s="12">
        <v>58</v>
      </c>
      <c r="H57" s="28">
        <v>58</v>
      </c>
      <c r="I57" s="12">
        <v>62</v>
      </c>
      <c r="J57" s="28">
        <v>61</v>
      </c>
      <c r="K57" s="657">
        <v>60</v>
      </c>
      <c r="L57" s="658">
        <v>62</v>
      </c>
      <c r="M57" s="657">
        <v>60</v>
      </c>
      <c r="N57" s="658">
        <v>57</v>
      </c>
      <c r="O57" s="418">
        <f t="shared" si="8"/>
        <v>63</v>
      </c>
      <c r="P57" s="419">
        <f t="shared" si="3"/>
        <v>58</v>
      </c>
      <c r="Q57" s="420">
        <f t="shared" si="9"/>
        <v>60.666666666666664</v>
      </c>
      <c r="R57" s="421">
        <f t="shared" si="10"/>
        <v>62</v>
      </c>
      <c r="S57" s="419">
        <f t="shared" si="11"/>
        <v>57</v>
      </c>
      <c r="T57" s="422">
        <f t="shared" si="4"/>
        <v>59.333333333333336</v>
      </c>
      <c r="U57" s="346">
        <f t="shared" si="5"/>
        <v>6.0666666666666664</v>
      </c>
      <c r="V57" s="346">
        <f t="shared" si="6"/>
        <v>5.9333333333333336</v>
      </c>
    </row>
    <row r="58" spans="1:22" x14ac:dyDescent="0.3">
      <c r="A58" s="237"/>
      <c r="B58" s="29">
        <v>53</v>
      </c>
      <c r="C58" s="91" t="str">
        <f>VLOOKUP(B:B,'START_LIST_JUN-ELI'!C:F,2,FALSE)</f>
        <v>DERY Nili</v>
      </c>
      <c r="D58" s="449" t="str">
        <f>VLOOKUP(B:B,'START_LIST_JUN-ELI'!C:F,4,FALSE)</f>
        <v>GN1885</v>
      </c>
      <c r="E58" s="424">
        <v>65</v>
      </c>
      <c r="F58" s="28">
        <v>66</v>
      </c>
      <c r="G58" s="12">
        <v>62</v>
      </c>
      <c r="H58" s="28">
        <v>64</v>
      </c>
      <c r="I58" s="12">
        <v>58</v>
      </c>
      <c r="J58" s="28">
        <v>68</v>
      </c>
      <c r="K58" s="657">
        <v>65</v>
      </c>
      <c r="L58" s="658">
        <v>73</v>
      </c>
      <c r="M58" s="657">
        <v>62</v>
      </c>
      <c r="N58" s="658">
        <v>63</v>
      </c>
      <c r="O58" s="418">
        <f t="shared" si="8"/>
        <v>65</v>
      </c>
      <c r="P58" s="419">
        <f t="shared" si="3"/>
        <v>58</v>
      </c>
      <c r="Q58" s="420">
        <f t="shared" si="9"/>
        <v>63</v>
      </c>
      <c r="R58" s="421">
        <f t="shared" si="10"/>
        <v>73</v>
      </c>
      <c r="S58" s="419">
        <f t="shared" si="11"/>
        <v>63</v>
      </c>
      <c r="T58" s="422">
        <f t="shared" si="4"/>
        <v>66</v>
      </c>
      <c r="U58" s="346">
        <f t="shared" si="5"/>
        <v>6.3</v>
      </c>
      <c r="V58" s="346">
        <f t="shared" si="6"/>
        <v>6.6</v>
      </c>
    </row>
    <row r="59" spans="1:22" x14ac:dyDescent="0.3">
      <c r="A59" s="237"/>
      <c r="B59" s="29">
        <v>54</v>
      </c>
      <c r="C59" s="91" t="str">
        <f>VLOOKUP(B:B,'START_LIST_JUN-ELI'!C:F,2,FALSE)</f>
        <v>TOBERER Anna-Lisa</v>
      </c>
      <c r="D59" s="449" t="str">
        <f>VLOOKUP(B:B,'START_LIST_JUN-ELI'!C:F,4,FALSE)</f>
        <v>LNZ</v>
      </c>
      <c r="E59" s="424">
        <v>78</v>
      </c>
      <c r="F59" s="28">
        <v>77</v>
      </c>
      <c r="G59" s="12">
        <v>91</v>
      </c>
      <c r="H59" s="28">
        <v>92</v>
      </c>
      <c r="I59" s="12">
        <v>88</v>
      </c>
      <c r="J59" s="28">
        <v>90</v>
      </c>
      <c r="K59" s="657">
        <v>83</v>
      </c>
      <c r="L59" s="658">
        <v>80</v>
      </c>
      <c r="M59" s="657">
        <v>83</v>
      </c>
      <c r="N59" s="658">
        <v>85</v>
      </c>
      <c r="O59" s="418">
        <f t="shared" si="8"/>
        <v>91</v>
      </c>
      <c r="P59" s="419">
        <f t="shared" si="3"/>
        <v>78</v>
      </c>
      <c r="Q59" s="420">
        <f t="shared" si="9"/>
        <v>84.666666666666671</v>
      </c>
      <c r="R59" s="421">
        <f t="shared" si="10"/>
        <v>92</v>
      </c>
      <c r="S59" s="419">
        <f t="shared" si="11"/>
        <v>77</v>
      </c>
      <c r="T59" s="422">
        <f t="shared" si="4"/>
        <v>85</v>
      </c>
      <c r="U59" s="346">
        <f t="shared" si="5"/>
        <v>8.4666666666666668</v>
      </c>
      <c r="V59" s="346">
        <f t="shared" si="6"/>
        <v>8.5</v>
      </c>
    </row>
    <row r="60" spans="1:22" x14ac:dyDescent="0.3">
      <c r="A60" s="237"/>
      <c r="B60" s="29">
        <v>55</v>
      </c>
      <c r="C60" s="91" t="str">
        <f>VLOOKUP(B:B,'START_LIST_JUN-ELI'!C:F,2,FALSE)</f>
        <v>PORTIER-MARET Noemi</v>
      </c>
      <c r="D60" s="449" t="str">
        <f>VLOOKUP(B:B,'START_LIST_JUN-ELI'!C:F,4,FALSE)</f>
        <v>MN</v>
      </c>
      <c r="E60" s="424">
        <v>58</v>
      </c>
      <c r="F60" s="28">
        <v>59</v>
      </c>
      <c r="G60" s="12">
        <v>57</v>
      </c>
      <c r="H60" s="28">
        <v>60</v>
      </c>
      <c r="I60" s="12">
        <v>62</v>
      </c>
      <c r="J60" s="28">
        <v>68</v>
      </c>
      <c r="K60" s="657">
        <v>57</v>
      </c>
      <c r="L60" s="658">
        <v>60</v>
      </c>
      <c r="M60" s="657">
        <v>62</v>
      </c>
      <c r="N60" s="658">
        <v>59</v>
      </c>
      <c r="O60" s="418">
        <f t="shared" si="8"/>
        <v>62</v>
      </c>
      <c r="P60" s="419">
        <f t="shared" si="3"/>
        <v>57</v>
      </c>
      <c r="Q60" s="420">
        <f t="shared" si="9"/>
        <v>59</v>
      </c>
      <c r="R60" s="421">
        <f t="shared" si="10"/>
        <v>68</v>
      </c>
      <c r="S60" s="419">
        <f t="shared" si="11"/>
        <v>59</v>
      </c>
      <c r="T60" s="422">
        <f t="shared" si="4"/>
        <v>59.666666666666664</v>
      </c>
      <c r="U60" s="346">
        <f t="shared" si="5"/>
        <v>5.9</v>
      </c>
      <c r="V60" s="346">
        <f t="shared" si="6"/>
        <v>5.9666666666666668</v>
      </c>
    </row>
    <row r="61" spans="1:22" x14ac:dyDescent="0.3">
      <c r="A61" s="237"/>
      <c r="B61" s="29">
        <v>56</v>
      </c>
      <c r="C61" s="91" t="str">
        <f>VLOOKUP(B:B,'START_LIST_JUN-ELI'!C:F,2,FALSE)</f>
        <v>CUENI Anna</v>
      </c>
      <c r="D61" s="449" t="str">
        <f>VLOOKUP(B:B,'START_LIST_JUN-ELI'!C:F,4,FALSE)</f>
        <v>MORG</v>
      </c>
      <c r="E61" s="424">
        <v>77</v>
      </c>
      <c r="F61" s="28">
        <v>79</v>
      </c>
      <c r="G61" s="12">
        <v>67</v>
      </c>
      <c r="H61" s="28">
        <v>74</v>
      </c>
      <c r="I61" s="12">
        <v>84</v>
      </c>
      <c r="J61" s="28">
        <v>83</v>
      </c>
      <c r="K61" s="657">
        <v>82</v>
      </c>
      <c r="L61" s="658">
        <v>87</v>
      </c>
      <c r="M61" s="657">
        <v>80</v>
      </c>
      <c r="N61" s="658">
        <v>80</v>
      </c>
      <c r="O61" s="418">
        <f t="shared" si="8"/>
        <v>84</v>
      </c>
      <c r="P61" s="419">
        <f t="shared" si="3"/>
        <v>67</v>
      </c>
      <c r="Q61" s="420">
        <f t="shared" si="9"/>
        <v>79.666666666666671</v>
      </c>
      <c r="R61" s="421">
        <f t="shared" si="10"/>
        <v>87</v>
      </c>
      <c r="S61" s="419">
        <f t="shared" si="11"/>
        <v>74</v>
      </c>
      <c r="T61" s="422">
        <f t="shared" si="4"/>
        <v>80.666666666666671</v>
      </c>
      <c r="U61" s="346">
        <f t="shared" si="5"/>
        <v>7.9666666666666668</v>
      </c>
      <c r="V61" s="346">
        <f t="shared" si="6"/>
        <v>8.0666666666666664</v>
      </c>
    </row>
    <row r="62" spans="1:22" x14ac:dyDescent="0.3">
      <c r="A62" s="237"/>
      <c r="B62" s="29">
        <v>57</v>
      </c>
      <c r="C62" s="91" t="str">
        <f>VLOOKUP(B:B,'START_LIST_JUN-ELI'!C:F,2,FALSE)</f>
        <v>CAREAU Annabelle</v>
      </c>
      <c r="D62" s="449" t="str">
        <f>VLOOKUP(B:B,'START_LIST_JUN-ELI'!C:F,4,FALSE)</f>
        <v>SVB</v>
      </c>
      <c r="E62" s="424">
        <v>68</v>
      </c>
      <c r="F62" s="28">
        <v>67</v>
      </c>
      <c r="G62" s="12">
        <v>69</v>
      </c>
      <c r="H62" s="28">
        <v>74</v>
      </c>
      <c r="I62" s="12">
        <v>68</v>
      </c>
      <c r="J62" s="28">
        <v>63</v>
      </c>
      <c r="K62" s="657">
        <v>67</v>
      </c>
      <c r="L62" s="658">
        <v>62</v>
      </c>
      <c r="M62" s="657">
        <v>65</v>
      </c>
      <c r="N62" s="658">
        <v>70</v>
      </c>
      <c r="O62" s="418">
        <f t="shared" si="8"/>
        <v>69</v>
      </c>
      <c r="P62" s="419">
        <f t="shared" si="3"/>
        <v>65</v>
      </c>
      <c r="Q62" s="420">
        <f t="shared" si="9"/>
        <v>67.666666666666671</v>
      </c>
      <c r="R62" s="421">
        <f t="shared" si="10"/>
        <v>74</v>
      </c>
      <c r="S62" s="419">
        <f t="shared" si="11"/>
        <v>62</v>
      </c>
      <c r="T62" s="422">
        <f t="shared" si="4"/>
        <v>66.666666666666671</v>
      </c>
      <c r="U62" s="346">
        <f t="shared" si="5"/>
        <v>6.7666666666666675</v>
      </c>
      <c r="V62" s="346">
        <f t="shared" si="6"/>
        <v>6.666666666666667</v>
      </c>
    </row>
    <row r="63" spans="1:22" x14ac:dyDescent="0.3">
      <c r="A63" s="237"/>
      <c r="B63" s="29">
        <v>58</v>
      </c>
      <c r="C63" s="91" t="str">
        <f>VLOOKUP(B:B,'START_LIST_JUN-ELI'!C:F,2,FALSE)</f>
        <v>WEBER Mélya</v>
      </c>
      <c r="D63" s="449" t="str">
        <f>VLOOKUP(B:B,'START_LIST_JUN-ELI'!C:F,4,FALSE)</f>
        <v>CNM</v>
      </c>
      <c r="E63" s="424">
        <v>70</v>
      </c>
      <c r="F63" s="28">
        <v>60</v>
      </c>
      <c r="G63" s="12">
        <v>63</v>
      </c>
      <c r="H63" s="28">
        <v>69</v>
      </c>
      <c r="I63" s="12">
        <v>66</v>
      </c>
      <c r="J63" s="28">
        <v>65</v>
      </c>
      <c r="K63" s="657">
        <v>68</v>
      </c>
      <c r="L63" s="658">
        <v>63</v>
      </c>
      <c r="M63" s="657">
        <v>57</v>
      </c>
      <c r="N63" s="658">
        <v>57</v>
      </c>
      <c r="O63" s="418">
        <f t="shared" si="8"/>
        <v>70</v>
      </c>
      <c r="P63" s="419">
        <f t="shared" si="3"/>
        <v>57</v>
      </c>
      <c r="Q63" s="420">
        <f t="shared" si="9"/>
        <v>65.666666666666671</v>
      </c>
      <c r="R63" s="421">
        <f t="shared" si="10"/>
        <v>69</v>
      </c>
      <c r="S63" s="419">
        <f t="shared" si="11"/>
        <v>57</v>
      </c>
      <c r="T63" s="422">
        <f t="shared" si="4"/>
        <v>62.666666666666664</v>
      </c>
      <c r="U63" s="346">
        <f t="shared" si="5"/>
        <v>6.5666666666666673</v>
      </c>
      <c r="V63" s="346">
        <f t="shared" si="6"/>
        <v>6.2666666666666666</v>
      </c>
    </row>
    <row r="64" spans="1:22" x14ac:dyDescent="0.3">
      <c r="A64" s="237"/>
      <c r="B64" s="29">
        <v>59</v>
      </c>
      <c r="C64" s="91" t="str">
        <f>VLOOKUP(B:B,'START_LIST_JUN-ELI'!C:F,2,FALSE)</f>
        <v>LLERENA HIDALGO Oceane</v>
      </c>
      <c r="D64" s="449" t="str">
        <f>VLOOKUP(B:B,'START_LIST_JUN-ELI'!C:F,4,FALSE)</f>
        <v>MORG</v>
      </c>
      <c r="E64" s="424">
        <v>69</v>
      </c>
      <c r="F64" s="28">
        <v>73</v>
      </c>
      <c r="G64" s="12">
        <v>61</v>
      </c>
      <c r="H64" s="28">
        <v>73</v>
      </c>
      <c r="I64" s="12">
        <v>61</v>
      </c>
      <c r="J64" s="28">
        <v>72</v>
      </c>
      <c r="K64" s="657">
        <v>60</v>
      </c>
      <c r="L64" s="658">
        <v>65</v>
      </c>
      <c r="M64" s="657">
        <v>60</v>
      </c>
      <c r="N64" s="658">
        <v>60</v>
      </c>
      <c r="O64" s="418">
        <f t="shared" si="8"/>
        <v>69</v>
      </c>
      <c r="P64" s="419">
        <f t="shared" si="3"/>
        <v>60</v>
      </c>
      <c r="Q64" s="420">
        <f t="shared" si="9"/>
        <v>60.666666666666664</v>
      </c>
      <c r="R64" s="421">
        <f t="shared" si="10"/>
        <v>73</v>
      </c>
      <c r="S64" s="419">
        <f t="shared" si="11"/>
        <v>60</v>
      </c>
      <c r="T64" s="422">
        <f t="shared" si="4"/>
        <v>70</v>
      </c>
      <c r="U64" s="346">
        <f t="shared" si="5"/>
        <v>6.0666666666666664</v>
      </c>
      <c r="V64" s="346">
        <f t="shared" si="6"/>
        <v>7</v>
      </c>
    </row>
    <row r="65" spans="1:22" x14ac:dyDescent="0.3">
      <c r="A65" s="237"/>
      <c r="B65" s="29">
        <v>60</v>
      </c>
      <c r="C65" s="91" t="str">
        <f>VLOOKUP(B:B,'START_LIST_JUN-ELI'!C:F,2,FALSE)</f>
        <v>ISLER Meret</v>
      </c>
      <c r="D65" s="449" t="str">
        <f>VLOOKUP(B:B,'START_LIST_JUN-ELI'!C:F,4,FALSE)</f>
        <v>SVB</v>
      </c>
      <c r="E65" s="424">
        <v>73</v>
      </c>
      <c r="F65" s="28">
        <v>74</v>
      </c>
      <c r="G65" s="12">
        <v>80</v>
      </c>
      <c r="H65" s="28">
        <v>81</v>
      </c>
      <c r="I65" s="12">
        <v>75</v>
      </c>
      <c r="J65" s="28">
        <v>74</v>
      </c>
      <c r="K65" s="657">
        <v>76</v>
      </c>
      <c r="L65" s="658">
        <v>82</v>
      </c>
      <c r="M65" s="657">
        <v>79</v>
      </c>
      <c r="N65" s="658">
        <v>79</v>
      </c>
      <c r="O65" s="418">
        <f t="shared" si="8"/>
        <v>80</v>
      </c>
      <c r="P65" s="419">
        <f t="shared" si="3"/>
        <v>73</v>
      </c>
      <c r="Q65" s="420">
        <f t="shared" si="9"/>
        <v>76.666666666666671</v>
      </c>
      <c r="R65" s="421">
        <f t="shared" si="10"/>
        <v>82</v>
      </c>
      <c r="S65" s="419">
        <f t="shared" si="11"/>
        <v>74</v>
      </c>
      <c r="T65" s="422">
        <f>(SUM(F65,H65,J65,L65,N65)-R65-S65)/3</f>
        <v>78</v>
      </c>
      <c r="U65" s="346">
        <f t="shared" si="5"/>
        <v>7.666666666666667</v>
      </c>
      <c r="V65" s="346">
        <f t="shared" si="6"/>
        <v>7.8</v>
      </c>
    </row>
    <row r="66" spans="1:22" x14ac:dyDescent="0.3">
      <c r="A66" s="237"/>
      <c r="B66" s="29">
        <v>61</v>
      </c>
      <c r="C66" s="91" t="str">
        <f>VLOOKUP(B:B,'START_LIST_JUN-ELI'!C:F,2,FALSE)</f>
        <v>URSPRUNG Svea</v>
      </c>
      <c r="D66" s="449" t="str">
        <f>VLOOKUP(B:B,'START_LIST_JUN-ELI'!C:F,4,FALSE)</f>
        <v>MORG</v>
      </c>
      <c r="E66" s="424">
        <v>83</v>
      </c>
      <c r="F66" s="28">
        <v>78</v>
      </c>
      <c r="G66" s="12">
        <v>76</v>
      </c>
      <c r="H66" s="28">
        <v>80</v>
      </c>
      <c r="I66" s="12">
        <v>77</v>
      </c>
      <c r="J66" s="28">
        <v>73</v>
      </c>
      <c r="K66" s="657">
        <v>90</v>
      </c>
      <c r="L66" s="658">
        <v>85</v>
      </c>
      <c r="M66" s="657">
        <v>78</v>
      </c>
      <c r="N66" s="658">
        <v>79</v>
      </c>
      <c r="O66" s="418">
        <f t="shared" si="8"/>
        <v>90</v>
      </c>
      <c r="P66" s="419">
        <f>MIN(E66,G66,I66,K66,M66)</f>
        <v>76</v>
      </c>
      <c r="Q66" s="420">
        <f t="shared" si="9"/>
        <v>79.333333333333329</v>
      </c>
      <c r="R66" s="421">
        <f t="shared" si="10"/>
        <v>85</v>
      </c>
      <c r="S66" s="419">
        <f>MIN(F66,H66,J66,L66,N66)</f>
        <v>73</v>
      </c>
      <c r="T66" s="422">
        <f t="shared" si="4"/>
        <v>79</v>
      </c>
      <c r="U66" s="346">
        <f t="shared" si="5"/>
        <v>7.9333333333333327</v>
      </c>
      <c r="V66" s="346">
        <f t="shared" si="6"/>
        <v>7.9</v>
      </c>
    </row>
    <row r="67" spans="1:22" x14ac:dyDescent="0.3">
      <c r="A67" s="237"/>
      <c r="B67" s="29">
        <v>62</v>
      </c>
      <c r="C67" s="91" t="str">
        <f>VLOOKUP(B:B,'START_LIST_JUN-ELI'!C:F,2,FALSE)</f>
        <v>RADAELLI Giulia</v>
      </c>
      <c r="D67" s="449" t="str">
        <f>VLOOKUP(B:B,'START_LIST_JUN-ELI'!C:F,4,FALSE)</f>
        <v>LUG</v>
      </c>
      <c r="E67" s="424">
        <v>65</v>
      </c>
      <c r="F67" s="28">
        <v>70</v>
      </c>
      <c r="G67" s="12">
        <v>60</v>
      </c>
      <c r="H67" s="28">
        <v>74</v>
      </c>
      <c r="I67" s="12">
        <v>62</v>
      </c>
      <c r="J67" s="28">
        <v>75</v>
      </c>
      <c r="K67" s="657">
        <v>62</v>
      </c>
      <c r="L67" s="658">
        <v>70</v>
      </c>
      <c r="M67" s="657">
        <v>64</v>
      </c>
      <c r="N67" s="658">
        <v>70</v>
      </c>
      <c r="O67" s="418">
        <f t="shared" si="8"/>
        <v>65</v>
      </c>
      <c r="P67" s="419">
        <f t="shared" si="3"/>
        <v>60</v>
      </c>
      <c r="Q67" s="420">
        <f t="shared" si="9"/>
        <v>62.666666666666664</v>
      </c>
      <c r="R67" s="421">
        <f t="shared" si="10"/>
        <v>75</v>
      </c>
      <c r="S67" s="419">
        <f t="shared" si="11"/>
        <v>70</v>
      </c>
      <c r="T67" s="422">
        <f t="shared" si="4"/>
        <v>71.333333333333329</v>
      </c>
      <c r="U67" s="346">
        <f t="shared" si="5"/>
        <v>6.2666666666666666</v>
      </c>
      <c r="V67" s="346">
        <f t="shared" si="6"/>
        <v>7.1333333333333329</v>
      </c>
    </row>
    <row r="68" spans="1:22" x14ac:dyDescent="0.3">
      <c r="A68" s="237"/>
      <c r="B68" s="29">
        <v>63</v>
      </c>
      <c r="C68" s="91" t="str">
        <f>VLOOKUP(B:B,'START_LIST_JUN-ELI'!C:F,2,FALSE)</f>
        <v>COSENTINO Francesco</v>
      </c>
      <c r="D68" s="449" t="str">
        <f>VLOOKUP(B:B,'START_LIST_JUN-ELI'!C:F,4,FALSE)</f>
        <v>SVB</v>
      </c>
      <c r="E68" s="424">
        <v>69</v>
      </c>
      <c r="F68" s="28">
        <v>71</v>
      </c>
      <c r="G68" s="12">
        <v>65</v>
      </c>
      <c r="H68" s="28">
        <v>70</v>
      </c>
      <c r="I68" s="12">
        <v>64</v>
      </c>
      <c r="J68" s="28">
        <v>70</v>
      </c>
      <c r="K68" s="657">
        <v>66</v>
      </c>
      <c r="L68" s="658">
        <v>68</v>
      </c>
      <c r="M68" s="657">
        <v>64</v>
      </c>
      <c r="N68" s="658">
        <v>71</v>
      </c>
      <c r="O68" s="418">
        <f t="shared" si="8"/>
        <v>69</v>
      </c>
      <c r="P68" s="419">
        <f t="shared" si="3"/>
        <v>64</v>
      </c>
      <c r="Q68" s="420">
        <f t="shared" si="9"/>
        <v>65</v>
      </c>
      <c r="R68" s="421">
        <f t="shared" si="10"/>
        <v>71</v>
      </c>
      <c r="S68" s="419">
        <f t="shared" si="11"/>
        <v>68</v>
      </c>
      <c r="T68" s="422">
        <f t="shared" si="4"/>
        <v>70.333333333333329</v>
      </c>
      <c r="U68" s="346">
        <f t="shared" si="5"/>
        <v>6.5</v>
      </c>
      <c r="V68" s="346">
        <f t="shared" si="6"/>
        <v>7.0333333333333332</v>
      </c>
    </row>
    <row r="69" spans="1:22" hidden="1" x14ac:dyDescent="0.3">
      <c r="A69" s="237"/>
      <c r="B69" s="29">
        <v>64</v>
      </c>
      <c r="C69" s="91" t="e">
        <f>VLOOKUP(B:B,'START_LIST_JUN-ELI'!C:F,2,FALSE)</f>
        <v>#N/A</v>
      </c>
      <c r="D69" s="449" t="e">
        <f>VLOOKUP(B:B,'START_LIST_JUN-ELI'!C:F,4,FALSE)</f>
        <v>#N/A</v>
      </c>
      <c r="E69" s="424"/>
      <c r="F69" s="28"/>
      <c r="G69" s="12"/>
      <c r="H69" s="28"/>
      <c r="I69" s="12"/>
      <c r="J69" s="28"/>
      <c r="K69" s="653"/>
      <c r="L69" s="654"/>
      <c r="M69" s="653"/>
      <c r="N69" s="654"/>
      <c r="O69" s="418">
        <f t="shared" si="8"/>
        <v>0</v>
      </c>
      <c r="P69" s="419">
        <f t="shared" si="3"/>
        <v>0</v>
      </c>
      <c r="Q69" s="420">
        <f t="shared" si="9"/>
        <v>0</v>
      </c>
      <c r="R69" s="421">
        <f t="shared" si="10"/>
        <v>0</v>
      </c>
      <c r="S69" s="419">
        <f t="shared" si="11"/>
        <v>0</v>
      </c>
      <c r="T69" s="422">
        <f t="shared" si="4"/>
        <v>0</v>
      </c>
      <c r="U69" s="346">
        <f t="shared" si="5"/>
        <v>0</v>
      </c>
      <c r="V69" s="346">
        <f t="shared" si="6"/>
        <v>0</v>
      </c>
    </row>
    <row r="70" spans="1:22" hidden="1" x14ac:dyDescent="0.3">
      <c r="A70" s="237"/>
      <c r="B70" s="29">
        <v>65</v>
      </c>
      <c r="C70" s="91" t="e">
        <f>VLOOKUP(B:B,'START_LIST_JUN-ELI'!C:F,2,FALSE)</f>
        <v>#N/A</v>
      </c>
      <c r="D70" s="449" t="e">
        <f>VLOOKUP(B:B,'START_LIST_JUN-ELI'!C:F,4,FALSE)</f>
        <v>#N/A</v>
      </c>
      <c r="E70" s="424"/>
      <c r="F70" s="28"/>
      <c r="G70" s="12"/>
      <c r="H70" s="28"/>
      <c r="I70" s="12"/>
      <c r="J70" s="28"/>
      <c r="K70" s="653"/>
      <c r="L70" s="654"/>
      <c r="M70" s="653"/>
      <c r="N70" s="654"/>
      <c r="O70" s="418">
        <f t="shared" ref="O70:O90" si="12">MAX(E70,G70,I70,K70,M70)</f>
        <v>0</v>
      </c>
      <c r="P70" s="419">
        <f t="shared" si="3"/>
        <v>0</v>
      </c>
      <c r="Q70" s="420">
        <f t="shared" ref="Q70:Q90" si="13">(SUM(E70,G70,I70,K70,M70)-O70-P70)/3</f>
        <v>0</v>
      </c>
      <c r="R70" s="421">
        <f t="shared" ref="R70:R90" si="14">MAX(F70,H70,J70,L70,N70)</f>
        <v>0</v>
      </c>
      <c r="S70" s="419">
        <f t="shared" ref="S70:S90" si="15">MIN(F70,H70,J70,L70,N70)</f>
        <v>0</v>
      </c>
      <c r="T70" s="422">
        <f t="shared" si="4"/>
        <v>0</v>
      </c>
      <c r="U70" s="346">
        <f t="shared" si="5"/>
        <v>0</v>
      </c>
      <c r="V70" s="346">
        <f t="shared" si="6"/>
        <v>0</v>
      </c>
    </row>
    <row r="71" spans="1:22" hidden="1" x14ac:dyDescent="0.3">
      <c r="A71" s="237"/>
      <c r="B71" s="29">
        <v>66</v>
      </c>
      <c r="C71" s="91" t="e">
        <f>VLOOKUP(B:B,'START_LIST_JUN-ELI'!C:F,2,FALSE)</f>
        <v>#N/A</v>
      </c>
      <c r="D71" s="449" t="e">
        <f>VLOOKUP(B:B,'START_LIST_JUN-ELI'!C:F,4,FALSE)</f>
        <v>#N/A</v>
      </c>
      <c r="E71" s="424"/>
      <c r="F71" s="28"/>
      <c r="G71" s="12"/>
      <c r="H71" s="28"/>
      <c r="I71" s="12"/>
      <c r="J71" s="28"/>
      <c r="K71" s="653"/>
      <c r="L71" s="654"/>
      <c r="M71" s="653"/>
      <c r="N71" s="654"/>
      <c r="O71" s="418">
        <f t="shared" si="12"/>
        <v>0</v>
      </c>
      <c r="P71" s="419">
        <f t="shared" si="3"/>
        <v>0</v>
      </c>
      <c r="Q71" s="420">
        <f t="shared" si="13"/>
        <v>0</v>
      </c>
      <c r="R71" s="421">
        <f t="shared" si="14"/>
        <v>0</v>
      </c>
      <c r="S71" s="419">
        <f t="shared" si="15"/>
        <v>0</v>
      </c>
      <c r="T71" s="422">
        <f t="shared" si="4"/>
        <v>0</v>
      </c>
      <c r="U71" s="346">
        <f t="shared" si="5"/>
        <v>0</v>
      </c>
      <c r="V71" s="346">
        <f t="shared" si="6"/>
        <v>0</v>
      </c>
    </row>
    <row r="72" spans="1:22" hidden="1" x14ac:dyDescent="0.3">
      <c r="A72" s="237"/>
      <c r="B72" s="29">
        <v>67</v>
      </c>
      <c r="C72" s="91" t="e">
        <f>VLOOKUP(B:B,'START_LIST_JUN-ELI'!C:F,2,FALSE)</f>
        <v>#N/A</v>
      </c>
      <c r="D72" s="449" t="e">
        <f>VLOOKUP(B:B,'START_LIST_JUN-ELI'!C:F,4,FALSE)</f>
        <v>#N/A</v>
      </c>
      <c r="E72" s="424"/>
      <c r="F72" s="28"/>
      <c r="G72" s="12"/>
      <c r="H72" s="28"/>
      <c r="I72" s="12"/>
      <c r="J72" s="28"/>
      <c r="K72" s="653"/>
      <c r="L72" s="654"/>
      <c r="M72" s="653"/>
      <c r="N72" s="654"/>
      <c r="O72" s="418">
        <f t="shared" si="12"/>
        <v>0</v>
      </c>
      <c r="P72" s="419">
        <f t="shared" ref="P72:P135" si="16">MIN(E72,G72,I72,K72,M72)</f>
        <v>0</v>
      </c>
      <c r="Q72" s="420">
        <f t="shared" si="13"/>
        <v>0</v>
      </c>
      <c r="R72" s="421">
        <f t="shared" si="14"/>
        <v>0</v>
      </c>
      <c r="S72" s="419">
        <f t="shared" si="15"/>
        <v>0</v>
      </c>
      <c r="T72" s="422">
        <f t="shared" ref="T72:T135" si="17">(SUM(F72,H72,J72,L72,N72)-R72-S72)/3</f>
        <v>0</v>
      </c>
      <c r="U72" s="346">
        <f t="shared" ref="U72:U135" si="18">Q72/$U$5</f>
        <v>0</v>
      </c>
      <c r="V72" s="346">
        <f t="shared" ref="V72:V135" si="19">T72/$U$5</f>
        <v>0</v>
      </c>
    </row>
    <row r="73" spans="1:22" hidden="1" x14ac:dyDescent="0.3">
      <c r="A73" s="237"/>
      <c r="B73" s="29">
        <v>68</v>
      </c>
      <c r="C73" s="91" t="e">
        <f>VLOOKUP(B:B,'START_LIST_JUN-ELI'!C:F,2,FALSE)</f>
        <v>#N/A</v>
      </c>
      <c r="D73" s="449" t="e">
        <f>VLOOKUP(B:B,'START_LIST_JUN-ELI'!C:F,4,FALSE)</f>
        <v>#N/A</v>
      </c>
      <c r="E73" s="424"/>
      <c r="F73" s="28"/>
      <c r="G73" s="12"/>
      <c r="H73" s="28"/>
      <c r="I73" s="12"/>
      <c r="J73" s="28"/>
      <c r="K73" s="653"/>
      <c r="L73" s="654"/>
      <c r="M73" s="653"/>
      <c r="N73" s="654"/>
      <c r="O73" s="418">
        <f t="shared" si="12"/>
        <v>0</v>
      </c>
      <c r="P73" s="419">
        <f t="shared" si="16"/>
        <v>0</v>
      </c>
      <c r="Q73" s="420">
        <f t="shared" si="13"/>
        <v>0</v>
      </c>
      <c r="R73" s="421">
        <f t="shared" si="14"/>
        <v>0</v>
      </c>
      <c r="S73" s="419">
        <f t="shared" si="15"/>
        <v>0</v>
      </c>
      <c r="T73" s="422">
        <f t="shared" si="17"/>
        <v>0</v>
      </c>
      <c r="U73" s="346">
        <f t="shared" si="18"/>
        <v>0</v>
      </c>
      <c r="V73" s="346">
        <f t="shared" si="19"/>
        <v>0</v>
      </c>
    </row>
    <row r="74" spans="1:22" hidden="1" x14ac:dyDescent="0.3">
      <c r="A74" s="237"/>
      <c r="B74" s="29">
        <v>69</v>
      </c>
      <c r="C74" s="91" t="e">
        <f>VLOOKUP(B:B,'START_LIST_JUN-ELI'!C:F,2,FALSE)</f>
        <v>#N/A</v>
      </c>
      <c r="D74" s="449" t="e">
        <f>VLOOKUP(B:B,'START_LIST_JUN-ELI'!C:F,4,FALSE)</f>
        <v>#N/A</v>
      </c>
      <c r="E74" s="424"/>
      <c r="F74" s="28"/>
      <c r="G74" s="12"/>
      <c r="H74" s="28"/>
      <c r="I74" s="12"/>
      <c r="J74" s="28"/>
      <c r="K74" s="653"/>
      <c r="L74" s="654"/>
      <c r="M74" s="653"/>
      <c r="N74" s="654"/>
      <c r="O74" s="418">
        <f t="shared" si="12"/>
        <v>0</v>
      </c>
      <c r="P74" s="419">
        <f t="shared" si="16"/>
        <v>0</v>
      </c>
      <c r="Q74" s="420">
        <f t="shared" si="13"/>
        <v>0</v>
      </c>
      <c r="R74" s="421">
        <f t="shared" si="14"/>
        <v>0</v>
      </c>
      <c r="S74" s="419">
        <f t="shared" si="15"/>
        <v>0</v>
      </c>
      <c r="T74" s="422">
        <f t="shared" si="17"/>
        <v>0</v>
      </c>
      <c r="U74" s="346">
        <f t="shared" si="18"/>
        <v>0</v>
      </c>
      <c r="V74" s="346">
        <f t="shared" si="19"/>
        <v>0</v>
      </c>
    </row>
    <row r="75" spans="1:22" hidden="1" x14ac:dyDescent="0.3">
      <c r="A75" s="237"/>
      <c r="B75" s="29">
        <v>70</v>
      </c>
      <c r="C75" s="91" t="e">
        <f>VLOOKUP(B:B,'START_LIST_JUN-ELI'!C:F,2,FALSE)</f>
        <v>#N/A</v>
      </c>
      <c r="D75" s="449" t="e">
        <f>VLOOKUP(B:B,'START_LIST_JUN-ELI'!C:F,4,FALSE)</f>
        <v>#N/A</v>
      </c>
      <c r="E75" s="424"/>
      <c r="F75" s="28"/>
      <c r="G75" s="12"/>
      <c r="H75" s="28"/>
      <c r="I75" s="12"/>
      <c r="J75" s="28"/>
      <c r="K75" s="653"/>
      <c r="L75" s="654"/>
      <c r="M75" s="653"/>
      <c r="N75" s="654"/>
      <c r="O75" s="418">
        <f t="shared" si="12"/>
        <v>0</v>
      </c>
      <c r="P75" s="419">
        <f t="shared" si="16"/>
        <v>0</v>
      </c>
      <c r="Q75" s="420">
        <f t="shared" si="13"/>
        <v>0</v>
      </c>
      <c r="R75" s="421">
        <f t="shared" si="14"/>
        <v>0</v>
      </c>
      <c r="S75" s="419">
        <f t="shared" si="15"/>
        <v>0</v>
      </c>
      <c r="T75" s="422">
        <f t="shared" si="17"/>
        <v>0</v>
      </c>
      <c r="U75" s="346">
        <f t="shared" si="18"/>
        <v>0</v>
      </c>
      <c r="V75" s="346">
        <f t="shared" si="19"/>
        <v>0</v>
      </c>
    </row>
    <row r="76" spans="1:22" hidden="1" x14ac:dyDescent="0.3">
      <c r="A76" s="237"/>
      <c r="B76" s="29">
        <v>71</v>
      </c>
      <c r="C76" s="91" t="e">
        <f>VLOOKUP(B:B,'START_LIST_JUN-ELI'!C:F,2,FALSE)</f>
        <v>#N/A</v>
      </c>
      <c r="D76" s="449" t="e">
        <f>VLOOKUP(B:B,'START_LIST_JUN-ELI'!C:F,4,FALSE)</f>
        <v>#N/A</v>
      </c>
      <c r="E76" s="424"/>
      <c r="F76" s="28"/>
      <c r="G76" s="12"/>
      <c r="H76" s="28"/>
      <c r="I76" s="12"/>
      <c r="J76" s="28"/>
      <c r="K76" s="653"/>
      <c r="L76" s="654"/>
      <c r="M76" s="653"/>
      <c r="N76" s="654"/>
      <c r="O76" s="418">
        <f t="shared" si="12"/>
        <v>0</v>
      </c>
      <c r="P76" s="419">
        <f t="shared" si="16"/>
        <v>0</v>
      </c>
      <c r="Q76" s="420">
        <f t="shared" si="13"/>
        <v>0</v>
      </c>
      <c r="R76" s="421">
        <f t="shared" si="14"/>
        <v>0</v>
      </c>
      <c r="S76" s="419">
        <f t="shared" si="15"/>
        <v>0</v>
      </c>
      <c r="T76" s="422">
        <f t="shared" si="17"/>
        <v>0</v>
      </c>
      <c r="U76" s="346">
        <f t="shared" si="18"/>
        <v>0</v>
      </c>
      <c r="V76" s="346">
        <f t="shared" si="19"/>
        <v>0</v>
      </c>
    </row>
    <row r="77" spans="1:22" hidden="1" x14ac:dyDescent="0.3">
      <c r="A77" s="237"/>
      <c r="B77" s="29">
        <v>72</v>
      </c>
      <c r="C77" s="91" t="e">
        <f>VLOOKUP(B:B,'START_LIST_JUN-ELI'!C:F,2,FALSE)</f>
        <v>#N/A</v>
      </c>
      <c r="D77" s="449" t="e">
        <f>VLOOKUP(B:B,'START_LIST_JUN-ELI'!C:F,4,FALSE)</f>
        <v>#N/A</v>
      </c>
      <c r="E77" s="424"/>
      <c r="F77" s="28"/>
      <c r="G77" s="12"/>
      <c r="H77" s="28"/>
      <c r="I77" s="12"/>
      <c r="J77" s="28"/>
      <c r="K77" s="653"/>
      <c r="L77" s="654"/>
      <c r="M77" s="653"/>
      <c r="N77" s="654"/>
      <c r="O77" s="418">
        <f t="shared" si="12"/>
        <v>0</v>
      </c>
      <c r="P77" s="419">
        <f t="shared" si="16"/>
        <v>0</v>
      </c>
      <c r="Q77" s="420">
        <f t="shared" si="13"/>
        <v>0</v>
      </c>
      <c r="R77" s="421">
        <f t="shared" si="14"/>
        <v>0</v>
      </c>
      <c r="S77" s="419">
        <f t="shared" si="15"/>
        <v>0</v>
      </c>
      <c r="T77" s="422">
        <f t="shared" si="17"/>
        <v>0</v>
      </c>
      <c r="U77" s="346">
        <f t="shared" si="18"/>
        <v>0</v>
      </c>
      <c r="V77" s="346">
        <f t="shared" si="19"/>
        <v>0</v>
      </c>
    </row>
    <row r="78" spans="1:22" hidden="1" x14ac:dyDescent="0.3">
      <c r="A78" s="237"/>
      <c r="B78" s="29">
        <v>73</v>
      </c>
      <c r="C78" s="91" t="e">
        <f>VLOOKUP(B:B,'START_LIST_JUN-ELI'!C:F,2,FALSE)</f>
        <v>#N/A</v>
      </c>
      <c r="D78" s="449" t="e">
        <f>VLOOKUP(B:B,'START_LIST_JUN-ELI'!C:F,4,FALSE)</f>
        <v>#N/A</v>
      </c>
      <c r="E78" s="424"/>
      <c r="F78" s="28"/>
      <c r="G78" s="12"/>
      <c r="H78" s="28"/>
      <c r="I78" s="12"/>
      <c r="J78" s="28"/>
      <c r="K78" s="653"/>
      <c r="L78" s="654"/>
      <c r="M78" s="653"/>
      <c r="N78" s="654"/>
      <c r="O78" s="418">
        <f t="shared" si="12"/>
        <v>0</v>
      </c>
      <c r="P78" s="419">
        <f t="shared" si="16"/>
        <v>0</v>
      </c>
      <c r="Q78" s="420">
        <f t="shared" si="13"/>
        <v>0</v>
      </c>
      <c r="R78" s="421">
        <f t="shared" si="14"/>
        <v>0</v>
      </c>
      <c r="S78" s="419">
        <f t="shared" si="15"/>
        <v>0</v>
      </c>
      <c r="T78" s="422">
        <f t="shared" si="17"/>
        <v>0</v>
      </c>
      <c r="U78" s="346">
        <f t="shared" si="18"/>
        <v>0</v>
      </c>
      <c r="V78" s="346">
        <f t="shared" si="19"/>
        <v>0</v>
      </c>
    </row>
    <row r="79" spans="1:22" hidden="1" x14ac:dyDescent="0.3">
      <c r="A79" s="237"/>
      <c r="B79" s="29">
        <v>74</v>
      </c>
      <c r="C79" s="91" t="e">
        <f>VLOOKUP(B:B,'START_LIST_JUN-ELI'!C:F,2,FALSE)</f>
        <v>#N/A</v>
      </c>
      <c r="D79" s="449" t="e">
        <f>VLOOKUP(B:B,'START_LIST_JUN-ELI'!C:F,4,FALSE)</f>
        <v>#N/A</v>
      </c>
      <c r="E79" s="424"/>
      <c r="F79" s="28"/>
      <c r="G79" s="12"/>
      <c r="H79" s="28"/>
      <c r="I79" s="12"/>
      <c r="J79" s="28"/>
      <c r="K79" s="653"/>
      <c r="L79" s="654"/>
      <c r="M79" s="653"/>
      <c r="N79" s="654"/>
      <c r="O79" s="418">
        <f t="shared" si="12"/>
        <v>0</v>
      </c>
      <c r="P79" s="419">
        <f t="shared" si="16"/>
        <v>0</v>
      </c>
      <c r="Q79" s="420">
        <f t="shared" si="13"/>
        <v>0</v>
      </c>
      <c r="R79" s="421">
        <f t="shared" si="14"/>
        <v>0</v>
      </c>
      <c r="S79" s="419">
        <f t="shared" si="15"/>
        <v>0</v>
      </c>
      <c r="T79" s="422">
        <f t="shared" si="17"/>
        <v>0</v>
      </c>
      <c r="U79" s="346">
        <f t="shared" si="18"/>
        <v>0</v>
      </c>
      <c r="V79" s="346">
        <f t="shared" si="19"/>
        <v>0</v>
      </c>
    </row>
    <row r="80" spans="1:22" hidden="1" x14ac:dyDescent="0.3">
      <c r="A80" s="237"/>
      <c r="B80" s="29">
        <v>75</v>
      </c>
      <c r="C80" s="91" t="e">
        <f>VLOOKUP(B:B,'START_LIST_JUN-ELI'!C:F,2,FALSE)</f>
        <v>#N/A</v>
      </c>
      <c r="D80" s="449" t="e">
        <f>VLOOKUP(B:B,'START_LIST_JUN-ELI'!C:F,4,FALSE)</f>
        <v>#N/A</v>
      </c>
      <c r="E80" s="424"/>
      <c r="F80" s="28"/>
      <c r="G80" s="12"/>
      <c r="H80" s="28"/>
      <c r="I80" s="12"/>
      <c r="J80" s="28"/>
      <c r="K80" s="653"/>
      <c r="L80" s="654"/>
      <c r="M80" s="653"/>
      <c r="N80" s="654"/>
      <c r="O80" s="418">
        <f t="shared" si="12"/>
        <v>0</v>
      </c>
      <c r="P80" s="419">
        <f t="shared" si="16"/>
        <v>0</v>
      </c>
      <c r="Q80" s="420">
        <f t="shared" si="13"/>
        <v>0</v>
      </c>
      <c r="R80" s="421">
        <f t="shared" si="14"/>
        <v>0</v>
      </c>
      <c r="S80" s="419">
        <f t="shared" si="15"/>
        <v>0</v>
      </c>
      <c r="T80" s="422">
        <f t="shared" si="17"/>
        <v>0</v>
      </c>
      <c r="U80" s="346">
        <f t="shared" si="18"/>
        <v>0</v>
      </c>
      <c r="V80" s="346">
        <f t="shared" si="19"/>
        <v>0</v>
      </c>
    </row>
    <row r="81" spans="1:32" hidden="1" x14ac:dyDescent="0.3">
      <c r="A81" s="237"/>
      <c r="B81" s="29">
        <v>76</v>
      </c>
      <c r="C81" s="91" t="e">
        <f>VLOOKUP(B:B,'START_LIST_JUN-ELI'!C:F,2,FALSE)</f>
        <v>#N/A</v>
      </c>
      <c r="D81" s="449" t="e">
        <f>VLOOKUP(B:B,'START_LIST_JUN-ELI'!C:F,4,FALSE)</f>
        <v>#N/A</v>
      </c>
      <c r="E81" s="424"/>
      <c r="F81" s="28"/>
      <c r="G81" s="12"/>
      <c r="H81" s="28"/>
      <c r="I81" s="12"/>
      <c r="J81" s="28"/>
      <c r="K81" s="653"/>
      <c r="L81" s="654"/>
      <c r="M81" s="653"/>
      <c r="N81" s="654"/>
      <c r="O81" s="418">
        <f t="shared" si="12"/>
        <v>0</v>
      </c>
      <c r="P81" s="419">
        <f t="shared" si="16"/>
        <v>0</v>
      </c>
      <c r="Q81" s="420">
        <f t="shared" si="13"/>
        <v>0</v>
      </c>
      <c r="R81" s="421">
        <f t="shared" si="14"/>
        <v>0</v>
      </c>
      <c r="S81" s="419">
        <f t="shared" si="15"/>
        <v>0</v>
      </c>
      <c r="T81" s="422">
        <f t="shared" si="17"/>
        <v>0</v>
      </c>
      <c r="U81" s="346">
        <f t="shared" si="18"/>
        <v>0</v>
      </c>
      <c r="V81" s="346">
        <f t="shared" si="19"/>
        <v>0</v>
      </c>
    </row>
    <row r="82" spans="1:32" hidden="1" x14ac:dyDescent="0.3">
      <c r="A82" s="237"/>
      <c r="B82" s="29">
        <v>77</v>
      </c>
      <c r="C82" s="91" t="e">
        <f>VLOOKUP(B:B,'START_LIST_JUN-ELI'!C:F,2,FALSE)</f>
        <v>#N/A</v>
      </c>
      <c r="D82" s="449" t="e">
        <f>VLOOKUP(B:B,'START_LIST_JUN-ELI'!C:F,4,FALSE)</f>
        <v>#N/A</v>
      </c>
      <c r="E82" s="424"/>
      <c r="F82" s="28"/>
      <c r="G82" s="12"/>
      <c r="H82" s="28"/>
      <c r="I82" s="12"/>
      <c r="J82" s="28"/>
      <c r="K82" s="653"/>
      <c r="L82" s="654"/>
      <c r="M82" s="653"/>
      <c r="N82" s="654"/>
      <c r="O82" s="418">
        <f t="shared" si="12"/>
        <v>0</v>
      </c>
      <c r="P82" s="419">
        <f t="shared" si="16"/>
        <v>0</v>
      </c>
      <c r="Q82" s="420">
        <f t="shared" si="13"/>
        <v>0</v>
      </c>
      <c r="R82" s="421">
        <f t="shared" si="14"/>
        <v>0</v>
      </c>
      <c r="S82" s="419">
        <f t="shared" si="15"/>
        <v>0</v>
      </c>
      <c r="T82" s="422">
        <f t="shared" si="17"/>
        <v>0</v>
      </c>
      <c r="U82" s="346">
        <f t="shared" si="18"/>
        <v>0</v>
      </c>
      <c r="V82" s="346">
        <f t="shared" si="19"/>
        <v>0</v>
      </c>
    </row>
    <row r="83" spans="1:32" hidden="1" x14ac:dyDescent="0.3">
      <c r="A83" s="237"/>
      <c r="B83" s="29">
        <v>78</v>
      </c>
      <c r="C83" s="91" t="e">
        <f>VLOOKUP(B:B,'START_LIST_JUN-ELI'!C:F,2,FALSE)</f>
        <v>#N/A</v>
      </c>
      <c r="D83" s="449" t="e">
        <f>VLOOKUP(B:B,'START_LIST_JUN-ELI'!C:F,4,FALSE)</f>
        <v>#N/A</v>
      </c>
      <c r="E83" s="424"/>
      <c r="F83" s="28"/>
      <c r="G83" s="12"/>
      <c r="H83" s="28"/>
      <c r="I83" s="12"/>
      <c r="J83" s="28"/>
      <c r="K83" s="653"/>
      <c r="L83" s="654"/>
      <c r="M83" s="653"/>
      <c r="N83" s="654"/>
      <c r="O83" s="418">
        <f t="shared" si="12"/>
        <v>0</v>
      </c>
      <c r="P83" s="419">
        <f t="shared" si="16"/>
        <v>0</v>
      </c>
      <c r="Q83" s="420">
        <f t="shared" si="13"/>
        <v>0</v>
      </c>
      <c r="R83" s="421">
        <f t="shared" si="14"/>
        <v>0</v>
      </c>
      <c r="S83" s="419">
        <f t="shared" si="15"/>
        <v>0</v>
      </c>
      <c r="T83" s="422">
        <f t="shared" si="17"/>
        <v>0</v>
      </c>
      <c r="U83" s="346">
        <f t="shared" si="18"/>
        <v>0</v>
      </c>
      <c r="V83" s="346">
        <f t="shared" si="19"/>
        <v>0</v>
      </c>
    </row>
    <row r="84" spans="1:32" hidden="1" x14ac:dyDescent="0.3">
      <c r="A84" s="237"/>
      <c r="B84" s="29">
        <v>79</v>
      </c>
      <c r="C84" s="91" t="e">
        <f>VLOOKUP(B:B,'START_LIST_JUN-ELI'!C:F,2,FALSE)</f>
        <v>#N/A</v>
      </c>
      <c r="D84" s="449" t="e">
        <f>VLOOKUP(B:B,'START_LIST_JUN-ELI'!C:F,4,FALSE)</f>
        <v>#N/A</v>
      </c>
      <c r="E84" s="424"/>
      <c r="F84" s="28"/>
      <c r="G84" s="12"/>
      <c r="H84" s="28"/>
      <c r="I84" s="12"/>
      <c r="J84" s="28"/>
      <c r="K84" s="653"/>
      <c r="L84" s="654"/>
      <c r="M84" s="653"/>
      <c r="N84" s="654"/>
      <c r="O84" s="418">
        <f t="shared" si="12"/>
        <v>0</v>
      </c>
      <c r="P84" s="419">
        <f t="shared" si="16"/>
        <v>0</v>
      </c>
      <c r="Q84" s="420">
        <f t="shared" si="13"/>
        <v>0</v>
      </c>
      <c r="R84" s="421">
        <f t="shared" si="14"/>
        <v>0</v>
      </c>
      <c r="S84" s="419">
        <f t="shared" si="15"/>
        <v>0</v>
      </c>
      <c r="T84" s="422">
        <f t="shared" si="17"/>
        <v>0</v>
      </c>
      <c r="U84" s="346">
        <f t="shared" si="18"/>
        <v>0</v>
      </c>
      <c r="V84" s="346">
        <f t="shared" si="19"/>
        <v>0</v>
      </c>
    </row>
    <row r="85" spans="1:32" hidden="1" x14ac:dyDescent="0.3">
      <c r="A85" s="237"/>
      <c r="B85" s="29">
        <v>80</v>
      </c>
      <c r="C85" s="91" t="e">
        <f>VLOOKUP(B:B,'START_LIST_JUN-ELI'!C:F,2,FALSE)</f>
        <v>#N/A</v>
      </c>
      <c r="D85" s="449" t="e">
        <f>VLOOKUP(B:B,'START_LIST_JUN-ELI'!C:F,4,FALSE)</f>
        <v>#N/A</v>
      </c>
      <c r="E85" s="424"/>
      <c r="F85" s="28"/>
      <c r="G85" s="12"/>
      <c r="H85" s="28"/>
      <c r="I85" s="12"/>
      <c r="J85" s="28"/>
      <c r="K85" s="653"/>
      <c r="L85" s="654"/>
      <c r="M85" s="653"/>
      <c r="N85" s="654"/>
      <c r="O85" s="418">
        <f t="shared" si="12"/>
        <v>0</v>
      </c>
      <c r="P85" s="419">
        <f t="shared" si="16"/>
        <v>0</v>
      </c>
      <c r="Q85" s="420">
        <f t="shared" si="13"/>
        <v>0</v>
      </c>
      <c r="R85" s="421">
        <f t="shared" si="14"/>
        <v>0</v>
      </c>
      <c r="S85" s="419">
        <f t="shared" si="15"/>
        <v>0</v>
      </c>
      <c r="T85" s="422">
        <f t="shared" si="17"/>
        <v>0</v>
      </c>
      <c r="U85" s="346">
        <f t="shared" si="18"/>
        <v>0</v>
      </c>
      <c r="V85" s="346">
        <f t="shared" si="19"/>
        <v>0</v>
      </c>
    </row>
    <row r="86" spans="1:32" hidden="1" x14ac:dyDescent="0.3">
      <c r="A86" s="237"/>
      <c r="B86" s="29">
        <v>81</v>
      </c>
      <c r="C86" s="91" t="e">
        <f>VLOOKUP(B:B,'START_LIST_JUN-ELI'!C:F,2,FALSE)</f>
        <v>#N/A</v>
      </c>
      <c r="D86" s="449" t="e">
        <f>VLOOKUP(B:B,'START_LIST_JUN-ELI'!C:F,4,FALSE)</f>
        <v>#N/A</v>
      </c>
      <c r="E86" s="424"/>
      <c r="F86" s="28"/>
      <c r="G86" s="12"/>
      <c r="H86" s="28"/>
      <c r="I86" s="12"/>
      <c r="J86" s="28"/>
      <c r="K86" s="653"/>
      <c r="L86" s="654"/>
      <c r="M86" s="653"/>
      <c r="N86" s="654"/>
      <c r="O86" s="418">
        <f t="shared" si="12"/>
        <v>0</v>
      </c>
      <c r="P86" s="419">
        <f t="shared" si="16"/>
        <v>0</v>
      </c>
      <c r="Q86" s="420">
        <f t="shared" si="13"/>
        <v>0</v>
      </c>
      <c r="R86" s="421">
        <f t="shared" si="14"/>
        <v>0</v>
      </c>
      <c r="S86" s="419">
        <f t="shared" si="15"/>
        <v>0</v>
      </c>
      <c r="T86" s="422">
        <f t="shared" si="17"/>
        <v>0</v>
      </c>
      <c r="U86" s="346">
        <f t="shared" si="18"/>
        <v>0</v>
      </c>
      <c r="V86" s="346">
        <f t="shared" si="19"/>
        <v>0</v>
      </c>
    </row>
    <row r="87" spans="1:32" hidden="1" x14ac:dyDescent="0.3">
      <c r="A87" s="237"/>
      <c r="B87" s="29">
        <v>82</v>
      </c>
      <c r="C87" s="91" t="e">
        <f>VLOOKUP(B:B,'START_LIST_JUN-ELI'!C:F,2,FALSE)</f>
        <v>#N/A</v>
      </c>
      <c r="D87" s="449" t="e">
        <f>VLOOKUP(B:B,'START_LIST_JUN-ELI'!C:F,4,FALSE)</f>
        <v>#N/A</v>
      </c>
      <c r="E87" s="424"/>
      <c r="F87" s="28"/>
      <c r="G87" s="12"/>
      <c r="H87" s="28"/>
      <c r="I87" s="12"/>
      <c r="J87" s="28"/>
      <c r="K87" s="653"/>
      <c r="L87" s="654"/>
      <c r="M87" s="653"/>
      <c r="N87" s="654"/>
      <c r="O87" s="418">
        <f t="shared" si="12"/>
        <v>0</v>
      </c>
      <c r="P87" s="419">
        <f t="shared" si="16"/>
        <v>0</v>
      </c>
      <c r="Q87" s="420">
        <f t="shared" si="13"/>
        <v>0</v>
      </c>
      <c r="R87" s="421">
        <f t="shared" si="14"/>
        <v>0</v>
      </c>
      <c r="S87" s="419">
        <f t="shared" si="15"/>
        <v>0</v>
      </c>
      <c r="T87" s="422">
        <f t="shared" si="17"/>
        <v>0</v>
      </c>
      <c r="U87" s="346">
        <f t="shared" si="18"/>
        <v>0</v>
      </c>
      <c r="V87" s="346">
        <f t="shared" si="19"/>
        <v>0</v>
      </c>
    </row>
    <row r="88" spans="1:32" s="11" customFormat="1" hidden="1" x14ac:dyDescent="0.3">
      <c r="A88" s="237"/>
      <c r="B88" s="29">
        <v>83</v>
      </c>
      <c r="C88" s="91" t="e">
        <f>VLOOKUP(B:B,'START_LIST_JUN-ELI'!C:F,2,FALSE)</f>
        <v>#N/A</v>
      </c>
      <c r="D88" s="449" t="e">
        <f>VLOOKUP(B:B,'START_LIST_JUN-ELI'!C:F,4,FALSE)</f>
        <v>#N/A</v>
      </c>
      <c r="E88" s="424"/>
      <c r="F88" s="28"/>
      <c r="G88" s="12"/>
      <c r="H88" s="28"/>
      <c r="I88" s="12"/>
      <c r="J88" s="28"/>
      <c r="K88" s="653"/>
      <c r="L88" s="654"/>
      <c r="M88" s="653"/>
      <c r="N88" s="654"/>
      <c r="O88" s="418">
        <f t="shared" si="12"/>
        <v>0</v>
      </c>
      <c r="P88" s="419">
        <f t="shared" si="16"/>
        <v>0</v>
      </c>
      <c r="Q88" s="420">
        <f t="shared" si="13"/>
        <v>0</v>
      </c>
      <c r="R88" s="421">
        <f t="shared" si="14"/>
        <v>0</v>
      </c>
      <c r="S88" s="419">
        <f t="shared" si="15"/>
        <v>0</v>
      </c>
      <c r="T88" s="422">
        <f t="shared" si="17"/>
        <v>0</v>
      </c>
      <c r="U88" s="346">
        <f t="shared" si="18"/>
        <v>0</v>
      </c>
      <c r="V88" s="346">
        <f t="shared" si="19"/>
        <v>0</v>
      </c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spans="1:32" hidden="1" x14ac:dyDescent="0.3">
      <c r="A89" s="237"/>
      <c r="B89" s="29">
        <v>84</v>
      </c>
      <c r="C89" s="91" t="e">
        <f>VLOOKUP(B:B,'START_LIST_JUN-ELI'!C:F,2,FALSE)</f>
        <v>#N/A</v>
      </c>
      <c r="D89" s="449" t="e">
        <f>VLOOKUP(B:B,'START_LIST_JUN-ELI'!C:F,4,FALSE)</f>
        <v>#N/A</v>
      </c>
      <c r="E89" s="424"/>
      <c r="F89" s="28"/>
      <c r="G89" s="12"/>
      <c r="H89" s="28"/>
      <c r="I89" s="12"/>
      <c r="J89" s="28"/>
      <c r="K89" s="653"/>
      <c r="L89" s="654"/>
      <c r="M89" s="653"/>
      <c r="N89" s="654"/>
      <c r="O89" s="418">
        <f t="shared" si="12"/>
        <v>0</v>
      </c>
      <c r="P89" s="419">
        <f t="shared" si="16"/>
        <v>0</v>
      </c>
      <c r="Q89" s="420">
        <f t="shared" si="13"/>
        <v>0</v>
      </c>
      <c r="R89" s="421">
        <f t="shared" si="14"/>
        <v>0</v>
      </c>
      <c r="S89" s="419">
        <f t="shared" si="15"/>
        <v>0</v>
      </c>
      <c r="T89" s="422">
        <f t="shared" si="17"/>
        <v>0</v>
      </c>
      <c r="U89" s="346">
        <f t="shared" si="18"/>
        <v>0</v>
      </c>
      <c r="V89" s="346">
        <f t="shared" si="19"/>
        <v>0</v>
      </c>
    </row>
    <row r="90" spans="1:32" hidden="1" x14ac:dyDescent="0.3">
      <c r="A90" s="237"/>
      <c r="B90" s="29">
        <v>85</v>
      </c>
      <c r="C90" s="91" t="e">
        <f>VLOOKUP(B:B,'START_LIST_JUN-ELI'!C:F,2,FALSE)</f>
        <v>#N/A</v>
      </c>
      <c r="D90" s="449" t="e">
        <f>VLOOKUP(B:B,'START_LIST_JUN-ELI'!C:F,4,FALSE)</f>
        <v>#N/A</v>
      </c>
      <c r="E90" s="424"/>
      <c r="F90" s="28"/>
      <c r="G90" s="12"/>
      <c r="H90" s="28"/>
      <c r="I90" s="12"/>
      <c r="J90" s="28"/>
      <c r="K90" s="653"/>
      <c r="L90" s="654"/>
      <c r="M90" s="653"/>
      <c r="N90" s="654"/>
      <c r="O90" s="418">
        <f t="shared" si="12"/>
        <v>0</v>
      </c>
      <c r="P90" s="419">
        <f t="shared" si="16"/>
        <v>0</v>
      </c>
      <c r="Q90" s="420">
        <f t="shared" si="13"/>
        <v>0</v>
      </c>
      <c r="R90" s="421">
        <f t="shared" si="14"/>
        <v>0</v>
      </c>
      <c r="S90" s="419">
        <f t="shared" si="15"/>
        <v>0</v>
      </c>
      <c r="T90" s="422">
        <f t="shared" si="17"/>
        <v>0</v>
      </c>
      <c r="U90" s="346">
        <f t="shared" si="18"/>
        <v>0</v>
      </c>
      <c r="V90" s="346">
        <f t="shared" si="19"/>
        <v>0</v>
      </c>
      <c r="W90" s="331"/>
    </row>
    <row r="91" spans="1:32" hidden="1" x14ac:dyDescent="0.3">
      <c r="A91" s="237"/>
      <c r="B91" s="29">
        <v>86</v>
      </c>
      <c r="C91" s="91" t="e">
        <f>VLOOKUP(B:B,'START_LIST_JUN-ELI'!C:F,2,FALSE)</f>
        <v>#N/A</v>
      </c>
      <c r="D91" s="449" t="e">
        <f>VLOOKUP(B:B,'START_LIST_JUN-ELI'!C:F,4,FALSE)</f>
        <v>#N/A</v>
      </c>
      <c r="E91" s="424"/>
      <c r="F91" s="28"/>
      <c r="G91" s="12"/>
      <c r="H91" s="28"/>
      <c r="I91" s="12"/>
      <c r="J91" s="28"/>
      <c r="K91" s="653"/>
      <c r="L91" s="654"/>
      <c r="M91" s="653"/>
      <c r="N91" s="654"/>
      <c r="O91" s="418">
        <f t="shared" ref="O91:O154" si="20">MAX(E91,G91,I91,K91,M91)</f>
        <v>0</v>
      </c>
      <c r="P91" s="419">
        <f t="shared" si="16"/>
        <v>0</v>
      </c>
      <c r="Q91" s="420">
        <f t="shared" ref="Q91:Q154" si="21">(SUM(E91,G91,I91,K91,M91)-O91-P91)/3</f>
        <v>0</v>
      </c>
      <c r="R91" s="421">
        <f t="shared" ref="R91:R154" si="22">MAX(F91,H91,J91,L91,N91)</f>
        <v>0</v>
      </c>
      <c r="S91" s="419">
        <f t="shared" ref="S91:S154" si="23">MIN(F91,H91,J91,L91,N91)</f>
        <v>0</v>
      </c>
      <c r="T91" s="422">
        <f t="shared" si="17"/>
        <v>0</v>
      </c>
      <c r="U91" s="346">
        <f t="shared" si="18"/>
        <v>0</v>
      </c>
      <c r="V91" s="346">
        <f t="shared" si="19"/>
        <v>0</v>
      </c>
    </row>
    <row r="92" spans="1:32" hidden="1" x14ac:dyDescent="0.3">
      <c r="A92" s="237"/>
      <c r="B92" s="29">
        <v>87</v>
      </c>
      <c r="C92" s="91" t="e">
        <f>VLOOKUP(B:B,'START_LIST_JUN-ELI'!C:F,2,FALSE)</f>
        <v>#N/A</v>
      </c>
      <c r="D92" s="449" t="e">
        <f>VLOOKUP(B:B,'START_LIST_JUN-ELI'!C:F,4,FALSE)</f>
        <v>#N/A</v>
      </c>
      <c r="E92" s="424"/>
      <c r="F92" s="28"/>
      <c r="G92" s="12"/>
      <c r="H92" s="28"/>
      <c r="I92" s="12"/>
      <c r="J92" s="28"/>
      <c r="K92" s="653"/>
      <c r="L92" s="654"/>
      <c r="M92" s="653"/>
      <c r="N92" s="654"/>
      <c r="O92" s="418">
        <f t="shared" si="20"/>
        <v>0</v>
      </c>
      <c r="P92" s="419">
        <f t="shared" si="16"/>
        <v>0</v>
      </c>
      <c r="Q92" s="420">
        <f t="shared" si="21"/>
        <v>0</v>
      </c>
      <c r="R92" s="421">
        <f t="shared" si="22"/>
        <v>0</v>
      </c>
      <c r="S92" s="419">
        <f t="shared" si="23"/>
        <v>0</v>
      </c>
      <c r="T92" s="422">
        <f t="shared" si="17"/>
        <v>0</v>
      </c>
      <c r="U92" s="346">
        <f t="shared" si="18"/>
        <v>0</v>
      </c>
      <c r="V92" s="346">
        <f t="shared" si="19"/>
        <v>0</v>
      </c>
    </row>
    <row r="93" spans="1:32" hidden="1" x14ac:dyDescent="0.3">
      <c r="A93" s="237"/>
      <c r="B93" s="29">
        <v>88</v>
      </c>
      <c r="C93" s="91" t="e">
        <f>VLOOKUP(B:B,'START_LIST_JUN-ELI'!C:F,2,FALSE)</f>
        <v>#N/A</v>
      </c>
      <c r="D93" s="449" t="e">
        <f>VLOOKUP(B:B,'START_LIST_JUN-ELI'!C:F,4,FALSE)</f>
        <v>#N/A</v>
      </c>
      <c r="E93" s="424"/>
      <c r="F93" s="28"/>
      <c r="G93" s="12"/>
      <c r="H93" s="28"/>
      <c r="I93" s="12"/>
      <c r="J93" s="28"/>
      <c r="K93" s="653"/>
      <c r="L93" s="654"/>
      <c r="M93" s="653"/>
      <c r="N93" s="654"/>
      <c r="O93" s="418">
        <f t="shared" si="20"/>
        <v>0</v>
      </c>
      <c r="P93" s="419">
        <f t="shared" si="16"/>
        <v>0</v>
      </c>
      <c r="Q93" s="420">
        <f t="shared" si="21"/>
        <v>0</v>
      </c>
      <c r="R93" s="421">
        <f t="shared" si="22"/>
        <v>0</v>
      </c>
      <c r="S93" s="419">
        <f t="shared" si="23"/>
        <v>0</v>
      </c>
      <c r="T93" s="422">
        <f t="shared" si="17"/>
        <v>0</v>
      </c>
      <c r="U93" s="346">
        <f t="shared" si="18"/>
        <v>0</v>
      </c>
      <c r="V93" s="346">
        <f t="shared" si="19"/>
        <v>0</v>
      </c>
    </row>
    <row r="94" spans="1:32" hidden="1" x14ac:dyDescent="0.3">
      <c r="A94" s="237"/>
      <c r="B94" s="29">
        <v>89</v>
      </c>
      <c r="C94" s="91" t="e">
        <f>VLOOKUP(B:B,'START_LIST_JUN-ELI'!C:F,2,FALSE)</f>
        <v>#N/A</v>
      </c>
      <c r="D94" s="449" t="e">
        <f>VLOOKUP(B:B,'START_LIST_JUN-ELI'!C:F,4,FALSE)</f>
        <v>#N/A</v>
      </c>
      <c r="E94" s="424"/>
      <c r="F94" s="28"/>
      <c r="G94" s="12"/>
      <c r="H94" s="28"/>
      <c r="I94" s="12"/>
      <c r="J94" s="28"/>
      <c r="K94" s="653"/>
      <c r="L94" s="654"/>
      <c r="M94" s="653"/>
      <c r="N94" s="654"/>
      <c r="O94" s="418">
        <f t="shared" si="20"/>
        <v>0</v>
      </c>
      <c r="P94" s="419">
        <f t="shared" si="16"/>
        <v>0</v>
      </c>
      <c r="Q94" s="420">
        <f t="shared" si="21"/>
        <v>0</v>
      </c>
      <c r="R94" s="421">
        <f t="shared" si="22"/>
        <v>0</v>
      </c>
      <c r="S94" s="419">
        <f t="shared" si="23"/>
        <v>0</v>
      </c>
      <c r="T94" s="422">
        <f t="shared" si="17"/>
        <v>0</v>
      </c>
      <c r="U94" s="346">
        <f t="shared" si="18"/>
        <v>0</v>
      </c>
      <c r="V94" s="346">
        <f t="shared" si="19"/>
        <v>0</v>
      </c>
    </row>
    <row r="95" spans="1:32" hidden="1" x14ac:dyDescent="0.3">
      <c r="A95" s="237"/>
      <c r="B95" s="29">
        <v>90</v>
      </c>
      <c r="C95" s="91" t="e">
        <f>VLOOKUP(B:B,'START_LIST_JUN-ELI'!C:F,2,FALSE)</f>
        <v>#N/A</v>
      </c>
      <c r="D95" s="449" t="e">
        <f>VLOOKUP(B:B,'START_LIST_JUN-ELI'!C:F,4,FALSE)</f>
        <v>#N/A</v>
      </c>
      <c r="E95" s="424"/>
      <c r="F95" s="28"/>
      <c r="G95" s="12"/>
      <c r="H95" s="28"/>
      <c r="I95" s="12"/>
      <c r="J95" s="28"/>
      <c r="K95" s="653"/>
      <c r="L95" s="654"/>
      <c r="M95" s="653"/>
      <c r="N95" s="654"/>
      <c r="O95" s="418">
        <f t="shared" si="20"/>
        <v>0</v>
      </c>
      <c r="P95" s="419">
        <f t="shared" si="16"/>
        <v>0</v>
      </c>
      <c r="Q95" s="420">
        <f t="shared" si="21"/>
        <v>0</v>
      </c>
      <c r="R95" s="421">
        <f t="shared" si="22"/>
        <v>0</v>
      </c>
      <c r="S95" s="419">
        <f t="shared" si="23"/>
        <v>0</v>
      </c>
      <c r="T95" s="422">
        <f t="shared" si="17"/>
        <v>0</v>
      </c>
      <c r="U95" s="346">
        <f t="shared" si="18"/>
        <v>0</v>
      </c>
      <c r="V95" s="346">
        <f t="shared" si="19"/>
        <v>0</v>
      </c>
    </row>
    <row r="96" spans="1:32" hidden="1" x14ac:dyDescent="0.3">
      <c r="A96" s="237"/>
      <c r="B96" s="29">
        <v>91</v>
      </c>
      <c r="C96" s="91" t="e">
        <f>VLOOKUP(B:B,'START_LIST_JUN-ELI'!C:F,2,FALSE)</f>
        <v>#N/A</v>
      </c>
      <c r="D96" s="449" t="e">
        <f>VLOOKUP(B:B,'START_LIST_JUN-ELI'!C:F,4,FALSE)</f>
        <v>#N/A</v>
      </c>
      <c r="E96" s="424"/>
      <c r="F96" s="28"/>
      <c r="G96" s="12"/>
      <c r="H96" s="28"/>
      <c r="I96" s="12"/>
      <c r="J96" s="28"/>
      <c r="K96" s="653"/>
      <c r="L96" s="654"/>
      <c r="M96" s="653"/>
      <c r="N96" s="654"/>
      <c r="O96" s="418">
        <f t="shared" si="20"/>
        <v>0</v>
      </c>
      <c r="P96" s="419">
        <f t="shared" si="16"/>
        <v>0</v>
      </c>
      <c r="Q96" s="420">
        <f t="shared" si="21"/>
        <v>0</v>
      </c>
      <c r="R96" s="421">
        <f t="shared" si="22"/>
        <v>0</v>
      </c>
      <c r="S96" s="419">
        <f t="shared" si="23"/>
        <v>0</v>
      </c>
      <c r="T96" s="422">
        <f t="shared" si="17"/>
        <v>0</v>
      </c>
      <c r="U96" s="346">
        <f t="shared" si="18"/>
        <v>0</v>
      </c>
      <c r="V96" s="346">
        <f t="shared" si="19"/>
        <v>0</v>
      </c>
    </row>
    <row r="97" spans="1:22" hidden="1" x14ac:dyDescent="0.3">
      <c r="A97" s="237"/>
      <c r="B97" s="29">
        <v>92</v>
      </c>
      <c r="C97" s="91" t="e">
        <f>VLOOKUP(B:B,'START_LIST_JUN-ELI'!C:F,2,FALSE)</f>
        <v>#N/A</v>
      </c>
      <c r="D97" s="449" t="e">
        <f>VLOOKUP(B:B,'START_LIST_JUN-ELI'!C:F,4,FALSE)</f>
        <v>#N/A</v>
      </c>
      <c r="E97" s="424"/>
      <c r="F97" s="28"/>
      <c r="G97" s="12"/>
      <c r="H97" s="28"/>
      <c r="I97" s="12"/>
      <c r="J97" s="28"/>
      <c r="K97" s="653"/>
      <c r="L97" s="654"/>
      <c r="M97" s="653"/>
      <c r="N97" s="654"/>
      <c r="O97" s="418">
        <f t="shared" si="20"/>
        <v>0</v>
      </c>
      <c r="P97" s="419">
        <f t="shared" si="16"/>
        <v>0</v>
      </c>
      <c r="Q97" s="420">
        <f t="shared" si="21"/>
        <v>0</v>
      </c>
      <c r="R97" s="421">
        <f t="shared" si="22"/>
        <v>0</v>
      </c>
      <c r="S97" s="419">
        <f t="shared" si="23"/>
        <v>0</v>
      </c>
      <c r="T97" s="422">
        <f t="shared" si="17"/>
        <v>0</v>
      </c>
      <c r="U97" s="346">
        <f t="shared" si="18"/>
        <v>0</v>
      </c>
      <c r="V97" s="346">
        <f t="shared" si="19"/>
        <v>0</v>
      </c>
    </row>
    <row r="98" spans="1:22" hidden="1" x14ac:dyDescent="0.3">
      <c r="A98" s="237"/>
      <c r="B98" s="29">
        <v>93</v>
      </c>
      <c r="C98" s="91" t="e">
        <f>VLOOKUP(B:B,'START_LIST_JUN-ELI'!C:F,2,FALSE)</f>
        <v>#N/A</v>
      </c>
      <c r="D98" s="449" t="e">
        <f>VLOOKUP(B:B,'START_LIST_JUN-ELI'!C:F,4,FALSE)</f>
        <v>#N/A</v>
      </c>
      <c r="E98" s="424"/>
      <c r="F98" s="28"/>
      <c r="G98" s="12"/>
      <c r="H98" s="28"/>
      <c r="I98" s="12"/>
      <c r="J98" s="28"/>
      <c r="K98" s="653"/>
      <c r="L98" s="654"/>
      <c r="M98" s="653"/>
      <c r="N98" s="654"/>
      <c r="O98" s="418">
        <f t="shared" si="20"/>
        <v>0</v>
      </c>
      <c r="P98" s="419">
        <f t="shared" si="16"/>
        <v>0</v>
      </c>
      <c r="Q98" s="420">
        <f t="shared" si="21"/>
        <v>0</v>
      </c>
      <c r="R98" s="421">
        <f t="shared" si="22"/>
        <v>0</v>
      </c>
      <c r="S98" s="419">
        <f t="shared" si="23"/>
        <v>0</v>
      </c>
      <c r="T98" s="422">
        <f t="shared" si="17"/>
        <v>0</v>
      </c>
      <c r="U98" s="346">
        <f t="shared" si="18"/>
        <v>0</v>
      </c>
      <c r="V98" s="346">
        <f t="shared" si="19"/>
        <v>0</v>
      </c>
    </row>
    <row r="99" spans="1:22" hidden="1" x14ac:dyDescent="0.3">
      <c r="A99" s="237"/>
      <c r="B99" s="29">
        <v>94</v>
      </c>
      <c r="C99" s="91" t="e">
        <f>VLOOKUP(B:B,'START_LIST_JUN-ELI'!C:F,2,FALSE)</f>
        <v>#N/A</v>
      </c>
      <c r="D99" s="449" t="e">
        <f>VLOOKUP(B:B,'START_LIST_JUN-ELI'!C:F,4,FALSE)</f>
        <v>#N/A</v>
      </c>
      <c r="E99" s="424"/>
      <c r="F99" s="28"/>
      <c r="G99" s="12"/>
      <c r="H99" s="28"/>
      <c r="I99" s="12"/>
      <c r="J99" s="28"/>
      <c r="K99" s="653"/>
      <c r="L99" s="654"/>
      <c r="M99" s="653"/>
      <c r="N99" s="654"/>
      <c r="O99" s="418">
        <f t="shared" si="20"/>
        <v>0</v>
      </c>
      <c r="P99" s="419">
        <f t="shared" si="16"/>
        <v>0</v>
      </c>
      <c r="Q99" s="420">
        <f t="shared" si="21"/>
        <v>0</v>
      </c>
      <c r="R99" s="421">
        <f t="shared" si="22"/>
        <v>0</v>
      </c>
      <c r="S99" s="419">
        <f t="shared" si="23"/>
        <v>0</v>
      </c>
      <c r="T99" s="422">
        <f t="shared" si="17"/>
        <v>0</v>
      </c>
      <c r="U99" s="346">
        <f t="shared" si="18"/>
        <v>0</v>
      </c>
      <c r="V99" s="346">
        <f t="shared" si="19"/>
        <v>0</v>
      </c>
    </row>
    <row r="100" spans="1:22" hidden="1" x14ac:dyDescent="0.3">
      <c r="A100" s="237"/>
      <c r="B100" s="29">
        <v>95</v>
      </c>
      <c r="C100" s="91" t="e">
        <f>VLOOKUP(B:B,'START_LIST_JUN-ELI'!C:F,2,FALSE)</f>
        <v>#N/A</v>
      </c>
      <c r="D100" s="449" t="e">
        <f>VLOOKUP(B:B,'START_LIST_JUN-ELI'!C:F,4,FALSE)</f>
        <v>#N/A</v>
      </c>
      <c r="E100" s="424"/>
      <c r="F100" s="28"/>
      <c r="G100" s="12"/>
      <c r="H100" s="28"/>
      <c r="I100" s="12"/>
      <c r="J100" s="28"/>
      <c r="K100" s="653"/>
      <c r="L100" s="654"/>
      <c r="M100" s="653"/>
      <c r="N100" s="654"/>
      <c r="O100" s="418">
        <f t="shared" si="20"/>
        <v>0</v>
      </c>
      <c r="P100" s="419">
        <f t="shared" si="16"/>
        <v>0</v>
      </c>
      <c r="Q100" s="420">
        <f t="shared" si="21"/>
        <v>0</v>
      </c>
      <c r="R100" s="421">
        <f t="shared" si="22"/>
        <v>0</v>
      </c>
      <c r="S100" s="419">
        <f t="shared" si="23"/>
        <v>0</v>
      </c>
      <c r="T100" s="422">
        <f t="shared" si="17"/>
        <v>0</v>
      </c>
      <c r="U100" s="346">
        <f t="shared" si="18"/>
        <v>0</v>
      </c>
      <c r="V100" s="346">
        <f t="shared" si="19"/>
        <v>0</v>
      </c>
    </row>
    <row r="101" spans="1:22" hidden="1" x14ac:dyDescent="0.3">
      <c r="A101" s="237"/>
      <c r="B101" s="29">
        <v>96</v>
      </c>
      <c r="C101" s="91" t="e">
        <f>VLOOKUP(B:B,'START_LIST_JUN-ELI'!C:F,2,FALSE)</f>
        <v>#N/A</v>
      </c>
      <c r="D101" s="449" t="e">
        <f>VLOOKUP(B:B,'START_LIST_JUN-ELI'!C:F,4,FALSE)</f>
        <v>#N/A</v>
      </c>
      <c r="E101" s="424"/>
      <c r="F101" s="28"/>
      <c r="G101" s="12"/>
      <c r="H101" s="28"/>
      <c r="I101" s="12"/>
      <c r="J101" s="28"/>
      <c r="K101" s="653"/>
      <c r="L101" s="654"/>
      <c r="M101" s="653"/>
      <c r="N101" s="654"/>
      <c r="O101" s="418">
        <f t="shared" si="20"/>
        <v>0</v>
      </c>
      <c r="P101" s="419">
        <f t="shared" si="16"/>
        <v>0</v>
      </c>
      <c r="Q101" s="420">
        <f t="shared" si="21"/>
        <v>0</v>
      </c>
      <c r="R101" s="421">
        <f t="shared" si="22"/>
        <v>0</v>
      </c>
      <c r="S101" s="419">
        <f t="shared" si="23"/>
        <v>0</v>
      </c>
      <c r="T101" s="422">
        <f t="shared" si="17"/>
        <v>0</v>
      </c>
      <c r="U101" s="346">
        <f t="shared" si="18"/>
        <v>0</v>
      </c>
      <c r="V101" s="346">
        <f t="shared" si="19"/>
        <v>0</v>
      </c>
    </row>
    <row r="102" spans="1:22" hidden="1" x14ac:dyDescent="0.3">
      <c r="A102" s="237"/>
      <c r="B102" s="29">
        <v>97</v>
      </c>
      <c r="C102" s="91" t="e">
        <f>VLOOKUP(B:B,'START_LIST_JUN-ELI'!C:F,2,FALSE)</f>
        <v>#N/A</v>
      </c>
      <c r="D102" s="449" t="e">
        <f>VLOOKUP(B:B,'START_LIST_JUN-ELI'!C:F,4,FALSE)</f>
        <v>#N/A</v>
      </c>
      <c r="E102" s="424"/>
      <c r="F102" s="28"/>
      <c r="G102" s="12"/>
      <c r="H102" s="28"/>
      <c r="I102" s="12"/>
      <c r="J102" s="28"/>
      <c r="K102" s="653"/>
      <c r="L102" s="654"/>
      <c r="M102" s="653"/>
      <c r="N102" s="654"/>
      <c r="O102" s="418">
        <f t="shared" si="20"/>
        <v>0</v>
      </c>
      <c r="P102" s="419">
        <f t="shared" si="16"/>
        <v>0</v>
      </c>
      <c r="Q102" s="420">
        <f t="shared" si="21"/>
        <v>0</v>
      </c>
      <c r="R102" s="421">
        <f t="shared" si="22"/>
        <v>0</v>
      </c>
      <c r="S102" s="419">
        <f t="shared" si="23"/>
        <v>0</v>
      </c>
      <c r="T102" s="422">
        <f t="shared" si="17"/>
        <v>0</v>
      </c>
      <c r="U102" s="346">
        <f t="shared" si="18"/>
        <v>0</v>
      </c>
      <c r="V102" s="346">
        <f t="shared" si="19"/>
        <v>0</v>
      </c>
    </row>
    <row r="103" spans="1:22" hidden="1" x14ac:dyDescent="0.3">
      <c r="A103" s="237"/>
      <c r="B103" s="29">
        <v>98</v>
      </c>
      <c r="C103" s="91" t="e">
        <f>VLOOKUP(B:B,'START_LIST_JUN-ELI'!C:F,2,FALSE)</f>
        <v>#N/A</v>
      </c>
      <c r="D103" s="449" t="e">
        <f>VLOOKUP(B:B,'START_LIST_JUN-ELI'!C:F,4,FALSE)</f>
        <v>#N/A</v>
      </c>
      <c r="E103" s="424"/>
      <c r="F103" s="28"/>
      <c r="G103" s="12"/>
      <c r="H103" s="28"/>
      <c r="I103" s="12"/>
      <c r="J103" s="28"/>
      <c r="K103" s="653"/>
      <c r="L103" s="654"/>
      <c r="M103" s="653"/>
      <c r="N103" s="654"/>
      <c r="O103" s="418">
        <f t="shared" si="20"/>
        <v>0</v>
      </c>
      <c r="P103" s="419">
        <f t="shared" si="16"/>
        <v>0</v>
      </c>
      <c r="Q103" s="420">
        <f t="shared" si="21"/>
        <v>0</v>
      </c>
      <c r="R103" s="421">
        <f t="shared" si="22"/>
        <v>0</v>
      </c>
      <c r="S103" s="419">
        <f t="shared" si="23"/>
        <v>0</v>
      </c>
      <c r="T103" s="422">
        <f t="shared" si="17"/>
        <v>0</v>
      </c>
      <c r="U103" s="346">
        <f t="shared" si="18"/>
        <v>0</v>
      </c>
      <c r="V103" s="346">
        <f t="shared" si="19"/>
        <v>0</v>
      </c>
    </row>
    <row r="104" spans="1:22" hidden="1" x14ac:dyDescent="0.3">
      <c r="A104" s="237"/>
      <c r="B104" s="29">
        <v>99</v>
      </c>
      <c r="C104" s="91" t="e">
        <f>VLOOKUP(B:B,'START_LIST_JUN-ELI'!C:F,2,FALSE)</f>
        <v>#N/A</v>
      </c>
      <c r="D104" s="449" t="e">
        <f>VLOOKUP(B:B,'START_LIST_JUN-ELI'!C:F,4,FALSE)</f>
        <v>#N/A</v>
      </c>
      <c r="E104" s="424"/>
      <c r="F104" s="28"/>
      <c r="G104" s="12"/>
      <c r="H104" s="28"/>
      <c r="I104" s="12"/>
      <c r="J104" s="28"/>
      <c r="K104" s="653"/>
      <c r="L104" s="654"/>
      <c r="M104" s="653"/>
      <c r="N104" s="654"/>
      <c r="O104" s="418">
        <f t="shared" si="20"/>
        <v>0</v>
      </c>
      <c r="P104" s="419">
        <f t="shared" si="16"/>
        <v>0</v>
      </c>
      <c r="Q104" s="420">
        <f t="shared" si="21"/>
        <v>0</v>
      </c>
      <c r="R104" s="421">
        <f t="shared" si="22"/>
        <v>0</v>
      </c>
      <c r="S104" s="419">
        <f t="shared" si="23"/>
        <v>0</v>
      </c>
      <c r="T104" s="422">
        <f t="shared" si="17"/>
        <v>0</v>
      </c>
      <c r="U104" s="346">
        <f t="shared" si="18"/>
        <v>0</v>
      </c>
      <c r="V104" s="346">
        <f t="shared" si="19"/>
        <v>0</v>
      </c>
    </row>
    <row r="105" spans="1:22" hidden="1" x14ac:dyDescent="0.3">
      <c r="A105" s="237"/>
      <c r="B105" s="29">
        <v>100</v>
      </c>
      <c r="C105" s="91" t="e">
        <f>VLOOKUP(B:B,'START_LIST_JUN-ELI'!C:F,2,FALSE)</f>
        <v>#N/A</v>
      </c>
      <c r="D105" s="449" t="e">
        <f>VLOOKUP(B:B,'START_LIST_JUN-ELI'!C:F,4,FALSE)</f>
        <v>#N/A</v>
      </c>
      <c r="E105" s="424"/>
      <c r="F105" s="28"/>
      <c r="G105" s="12"/>
      <c r="H105" s="28"/>
      <c r="I105" s="12"/>
      <c r="J105" s="28"/>
      <c r="K105" s="653"/>
      <c r="L105" s="654"/>
      <c r="M105" s="653"/>
      <c r="N105" s="654"/>
      <c r="O105" s="418">
        <f t="shared" si="20"/>
        <v>0</v>
      </c>
      <c r="P105" s="419">
        <f t="shared" si="16"/>
        <v>0</v>
      </c>
      <c r="Q105" s="420">
        <f t="shared" si="21"/>
        <v>0</v>
      </c>
      <c r="R105" s="421">
        <f t="shared" si="22"/>
        <v>0</v>
      </c>
      <c r="S105" s="419">
        <f t="shared" si="23"/>
        <v>0</v>
      </c>
      <c r="T105" s="422">
        <f t="shared" si="17"/>
        <v>0</v>
      </c>
      <c r="U105" s="346">
        <f t="shared" si="18"/>
        <v>0</v>
      </c>
      <c r="V105" s="346">
        <f t="shared" si="19"/>
        <v>0</v>
      </c>
    </row>
    <row r="106" spans="1:22" hidden="1" x14ac:dyDescent="0.3">
      <c r="A106" s="237"/>
      <c r="B106" s="29">
        <v>101</v>
      </c>
      <c r="C106" s="91" t="e">
        <f>VLOOKUP(B:B,'START_LIST_JUN-ELI'!C:F,2,FALSE)</f>
        <v>#N/A</v>
      </c>
      <c r="D106" s="449" t="e">
        <f>VLOOKUP(B:B,'START_LIST_JUN-ELI'!C:F,4,FALSE)</f>
        <v>#N/A</v>
      </c>
      <c r="E106" s="424"/>
      <c r="F106" s="28"/>
      <c r="G106" s="12"/>
      <c r="H106" s="28"/>
      <c r="I106" s="12"/>
      <c r="J106" s="28"/>
      <c r="K106" s="653"/>
      <c r="L106" s="654"/>
      <c r="M106" s="653"/>
      <c r="N106" s="654"/>
      <c r="O106" s="418">
        <f t="shared" si="20"/>
        <v>0</v>
      </c>
      <c r="P106" s="419">
        <f t="shared" si="16"/>
        <v>0</v>
      </c>
      <c r="Q106" s="420">
        <f t="shared" si="21"/>
        <v>0</v>
      </c>
      <c r="R106" s="421">
        <f t="shared" si="22"/>
        <v>0</v>
      </c>
      <c r="S106" s="419">
        <f t="shared" si="23"/>
        <v>0</v>
      </c>
      <c r="T106" s="422">
        <f t="shared" si="17"/>
        <v>0</v>
      </c>
      <c r="U106" s="346">
        <f t="shared" si="18"/>
        <v>0</v>
      </c>
      <c r="V106" s="346">
        <f t="shared" si="19"/>
        <v>0</v>
      </c>
    </row>
    <row r="107" spans="1:22" hidden="1" x14ac:dyDescent="0.3">
      <c r="A107" s="237"/>
      <c r="B107" s="29">
        <v>102</v>
      </c>
      <c r="C107" s="91" t="e">
        <f>VLOOKUP(B:B,'START_LIST_JUN-ELI'!C:F,2,FALSE)</f>
        <v>#N/A</v>
      </c>
      <c r="D107" s="449" t="e">
        <f>VLOOKUP(B:B,'START_LIST_JUN-ELI'!C:F,4,FALSE)</f>
        <v>#N/A</v>
      </c>
      <c r="E107" s="424"/>
      <c r="F107" s="28"/>
      <c r="G107" s="12"/>
      <c r="H107" s="28"/>
      <c r="I107" s="12"/>
      <c r="J107" s="28"/>
      <c r="K107" s="653"/>
      <c r="L107" s="654"/>
      <c r="M107" s="653"/>
      <c r="N107" s="654"/>
      <c r="O107" s="418">
        <f t="shared" si="20"/>
        <v>0</v>
      </c>
      <c r="P107" s="419">
        <f t="shared" si="16"/>
        <v>0</v>
      </c>
      <c r="Q107" s="420">
        <f t="shared" si="21"/>
        <v>0</v>
      </c>
      <c r="R107" s="421">
        <f t="shared" si="22"/>
        <v>0</v>
      </c>
      <c r="S107" s="419">
        <f t="shared" si="23"/>
        <v>0</v>
      </c>
      <c r="T107" s="422">
        <f t="shared" si="17"/>
        <v>0</v>
      </c>
      <c r="U107" s="346">
        <f t="shared" si="18"/>
        <v>0</v>
      </c>
      <c r="V107" s="346">
        <f t="shared" si="19"/>
        <v>0</v>
      </c>
    </row>
    <row r="108" spans="1:22" hidden="1" x14ac:dyDescent="0.3">
      <c r="A108" s="237"/>
      <c r="B108" s="29">
        <v>103</v>
      </c>
      <c r="C108" s="91" t="e">
        <f>VLOOKUP(B:B,'START_LIST_JUN-ELI'!C:F,2,FALSE)</f>
        <v>#N/A</v>
      </c>
      <c r="D108" s="449" t="e">
        <f>VLOOKUP(B:B,'START_LIST_JUN-ELI'!C:F,4,FALSE)</f>
        <v>#N/A</v>
      </c>
      <c r="E108" s="424"/>
      <c r="F108" s="28"/>
      <c r="G108" s="12"/>
      <c r="H108" s="28"/>
      <c r="I108" s="12"/>
      <c r="J108" s="28"/>
      <c r="K108" s="653"/>
      <c r="L108" s="654"/>
      <c r="M108" s="653"/>
      <c r="N108" s="654"/>
      <c r="O108" s="418">
        <f t="shared" si="20"/>
        <v>0</v>
      </c>
      <c r="P108" s="419">
        <f t="shared" si="16"/>
        <v>0</v>
      </c>
      <c r="Q108" s="420">
        <f t="shared" si="21"/>
        <v>0</v>
      </c>
      <c r="R108" s="421">
        <f t="shared" si="22"/>
        <v>0</v>
      </c>
      <c r="S108" s="419">
        <f t="shared" si="23"/>
        <v>0</v>
      </c>
      <c r="T108" s="422">
        <f t="shared" si="17"/>
        <v>0</v>
      </c>
      <c r="U108" s="346">
        <f t="shared" si="18"/>
        <v>0</v>
      </c>
      <c r="V108" s="346">
        <f t="shared" si="19"/>
        <v>0</v>
      </c>
    </row>
    <row r="109" spans="1:22" hidden="1" x14ac:dyDescent="0.3">
      <c r="A109" s="237"/>
      <c r="B109" s="29">
        <v>104</v>
      </c>
      <c r="C109" s="91" t="e">
        <f>VLOOKUP(B:B,'START_LIST_JUN-ELI'!C:F,2,FALSE)</f>
        <v>#N/A</v>
      </c>
      <c r="D109" s="449" t="e">
        <f>VLOOKUP(B:B,'START_LIST_JUN-ELI'!C:F,4,FALSE)</f>
        <v>#N/A</v>
      </c>
      <c r="E109" s="424"/>
      <c r="F109" s="28"/>
      <c r="G109" s="12"/>
      <c r="H109" s="28"/>
      <c r="I109" s="12"/>
      <c r="J109" s="28"/>
      <c r="K109" s="653"/>
      <c r="L109" s="654"/>
      <c r="M109" s="653"/>
      <c r="N109" s="654"/>
      <c r="O109" s="418">
        <f t="shared" si="20"/>
        <v>0</v>
      </c>
      <c r="P109" s="419">
        <f t="shared" si="16"/>
        <v>0</v>
      </c>
      <c r="Q109" s="420">
        <f t="shared" si="21"/>
        <v>0</v>
      </c>
      <c r="R109" s="421">
        <f t="shared" si="22"/>
        <v>0</v>
      </c>
      <c r="S109" s="419">
        <f t="shared" si="23"/>
        <v>0</v>
      </c>
      <c r="T109" s="422">
        <f t="shared" si="17"/>
        <v>0</v>
      </c>
      <c r="U109" s="346">
        <f t="shared" si="18"/>
        <v>0</v>
      </c>
      <c r="V109" s="346">
        <f t="shared" si="19"/>
        <v>0</v>
      </c>
    </row>
    <row r="110" spans="1:22" hidden="1" x14ac:dyDescent="0.3">
      <c r="A110" s="237"/>
      <c r="B110" s="29">
        <v>105</v>
      </c>
      <c r="C110" s="91" t="e">
        <f>VLOOKUP(B:B,'START_LIST_JUN-ELI'!C:F,2,FALSE)</f>
        <v>#N/A</v>
      </c>
      <c r="D110" s="449" t="e">
        <f>VLOOKUP(B:B,'START_LIST_JUN-ELI'!C:F,4,FALSE)</f>
        <v>#N/A</v>
      </c>
      <c r="E110" s="424"/>
      <c r="F110" s="28"/>
      <c r="G110" s="12"/>
      <c r="H110" s="28"/>
      <c r="I110" s="12"/>
      <c r="J110" s="28"/>
      <c r="K110" s="653"/>
      <c r="L110" s="654"/>
      <c r="M110" s="653"/>
      <c r="N110" s="654"/>
      <c r="O110" s="418">
        <f t="shared" si="20"/>
        <v>0</v>
      </c>
      <c r="P110" s="419">
        <f t="shared" si="16"/>
        <v>0</v>
      </c>
      <c r="Q110" s="420">
        <f t="shared" si="21"/>
        <v>0</v>
      </c>
      <c r="R110" s="421">
        <f t="shared" si="22"/>
        <v>0</v>
      </c>
      <c r="S110" s="419">
        <f t="shared" si="23"/>
        <v>0</v>
      </c>
      <c r="T110" s="422">
        <f t="shared" si="17"/>
        <v>0</v>
      </c>
      <c r="U110" s="346">
        <f t="shared" si="18"/>
        <v>0</v>
      </c>
      <c r="V110" s="346">
        <f t="shared" si="19"/>
        <v>0</v>
      </c>
    </row>
    <row r="111" spans="1:22" hidden="1" x14ac:dyDescent="0.3">
      <c r="A111" s="237"/>
      <c r="B111" s="29">
        <v>106</v>
      </c>
      <c r="C111" s="91" t="e">
        <f>VLOOKUP(B:B,'START_LIST_JUN-ELI'!C:F,2,FALSE)</f>
        <v>#N/A</v>
      </c>
      <c r="D111" s="449" t="e">
        <f>VLOOKUP(B:B,'START_LIST_JUN-ELI'!C:F,4,FALSE)</f>
        <v>#N/A</v>
      </c>
      <c r="E111" s="424"/>
      <c r="F111" s="28"/>
      <c r="G111" s="12"/>
      <c r="H111" s="28"/>
      <c r="I111" s="12"/>
      <c r="J111" s="28"/>
      <c r="K111" s="653"/>
      <c r="L111" s="654"/>
      <c r="M111" s="653"/>
      <c r="N111" s="654"/>
      <c r="O111" s="418">
        <f t="shared" si="20"/>
        <v>0</v>
      </c>
      <c r="P111" s="419">
        <f t="shared" si="16"/>
        <v>0</v>
      </c>
      <c r="Q111" s="420">
        <f t="shared" si="21"/>
        <v>0</v>
      </c>
      <c r="R111" s="421">
        <f t="shared" si="22"/>
        <v>0</v>
      </c>
      <c r="S111" s="419">
        <f t="shared" si="23"/>
        <v>0</v>
      </c>
      <c r="T111" s="422">
        <f t="shared" si="17"/>
        <v>0</v>
      </c>
      <c r="U111" s="346">
        <f t="shared" si="18"/>
        <v>0</v>
      </c>
      <c r="V111" s="346">
        <f t="shared" si="19"/>
        <v>0</v>
      </c>
    </row>
    <row r="112" spans="1:22" hidden="1" x14ac:dyDescent="0.3">
      <c r="A112" s="237"/>
      <c r="B112" s="29">
        <v>107</v>
      </c>
      <c r="C112" s="91" t="e">
        <f>VLOOKUP(B:B,'START_LIST_JUN-ELI'!C:F,2,FALSE)</f>
        <v>#N/A</v>
      </c>
      <c r="D112" s="449" t="e">
        <f>VLOOKUP(B:B,'START_LIST_JUN-ELI'!C:F,4,FALSE)</f>
        <v>#N/A</v>
      </c>
      <c r="E112" s="424"/>
      <c r="F112" s="28"/>
      <c r="G112" s="12"/>
      <c r="H112" s="28"/>
      <c r="I112" s="12"/>
      <c r="J112" s="28"/>
      <c r="K112" s="653"/>
      <c r="L112" s="654"/>
      <c r="M112" s="653"/>
      <c r="N112" s="654"/>
      <c r="O112" s="418">
        <f t="shared" si="20"/>
        <v>0</v>
      </c>
      <c r="P112" s="419">
        <f t="shared" si="16"/>
        <v>0</v>
      </c>
      <c r="Q112" s="420">
        <f t="shared" si="21"/>
        <v>0</v>
      </c>
      <c r="R112" s="421">
        <f t="shared" si="22"/>
        <v>0</v>
      </c>
      <c r="S112" s="419">
        <f t="shared" si="23"/>
        <v>0</v>
      </c>
      <c r="T112" s="422">
        <f t="shared" si="17"/>
        <v>0</v>
      </c>
      <c r="U112" s="346">
        <f t="shared" si="18"/>
        <v>0</v>
      </c>
      <c r="V112" s="346">
        <f t="shared" si="19"/>
        <v>0</v>
      </c>
    </row>
    <row r="113" spans="1:22" hidden="1" x14ac:dyDescent="0.3">
      <c r="A113" s="237"/>
      <c r="B113" s="29">
        <v>108</v>
      </c>
      <c r="C113" s="91" t="e">
        <f>VLOOKUP(B:B,'START_LIST_JUN-ELI'!C:F,2,FALSE)</f>
        <v>#N/A</v>
      </c>
      <c r="D113" s="449" t="e">
        <f>VLOOKUP(B:B,'START_LIST_JUN-ELI'!C:F,4,FALSE)</f>
        <v>#N/A</v>
      </c>
      <c r="E113" s="424"/>
      <c r="F113" s="28"/>
      <c r="G113" s="12"/>
      <c r="H113" s="28"/>
      <c r="I113" s="12"/>
      <c r="J113" s="28"/>
      <c r="K113" s="653"/>
      <c r="L113" s="654"/>
      <c r="M113" s="653"/>
      <c r="N113" s="654"/>
      <c r="O113" s="418">
        <f t="shared" si="20"/>
        <v>0</v>
      </c>
      <c r="P113" s="419">
        <f t="shared" si="16"/>
        <v>0</v>
      </c>
      <c r="Q113" s="420">
        <f t="shared" si="21"/>
        <v>0</v>
      </c>
      <c r="R113" s="421">
        <f t="shared" si="22"/>
        <v>0</v>
      </c>
      <c r="S113" s="419">
        <f t="shared" si="23"/>
        <v>0</v>
      </c>
      <c r="T113" s="422">
        <f t="shared" si="17"/>
        <v>0</v>
      </c>
      <c r="U113" s="346">
        <f t="shared" si="18"/>
        <v>0</v>
      </c>
      <c r="V113" s="346">
        <f t="shared" si="19"/>
        <v>0</v>
      </c>
    </row>
    <row r="114" spans="1:22" hidden="1" x14ac:dyDescent="0.3">
      <c r="A114" s="237"/>
      <c r="B114" s="29">
        <v>109</v>
      </c>
      <c r="C114" s="91" t="e">
        <f>VLOOKUP(B:B,'START_LIST_JUN-ELI'!C:F,2,FALSE)</f>
        <v>#N/A</v>
      </c>
      <c r="D114" s="449" t="e">
        <f>VLOOKUP(B:B,'START_LIST_JUN-ELI'!C:F,4,FALSE)</f>
        <v>#N/A</v>
      </c>
      <c r="E114" s="424"/>
      <c r="F114" s="28"/>
      <c r="G114" s="12"/>
      <c r="H114" s="28"/>
      <c r="I114" s="12"/>
      <c r="J114" s="28"/>
      <c r="K114" s="653"/>
      <c r="L114" s="654"/>
      <c r="M114" s="653"/>
      <c r="N114" s="654"/>
      <c r="O114" s="418">
        <f t="shared" si="20"/>
        <v>0</v>
      </c>
      <c r="P114" s="419">
        <f t="shared" si="16"/>
        <v>0</v>
      </c>
      <c r="Q114" s="420">
        <f t="shared" si="21"/>
        <v>0</v>
      </c>
      <c r="R114" s="421">
        <f t="shared" si="22"/>
        <v>0</v>
      </c>
      <c r="S114" s="419">
        <f t="shared" si="23"/>
        <v>0</v>
      </c>
      <c r="T114" s="422">
        <f t="shared" si="17"/>
        <v>0</v>
      </c>
      <c r="U114" s="346">
        <f t="shared" si="18"/>
        <v>0</v>
      </c>
      <c r="V114" s="346">
        <f t="shared" si="19"/>
        <v>0</v>
      </c>
    </row>
    <row r="115" spans="1:22" hidden="1" x14ac:dyDescent="0.3">
      <c r="A115" s="237"/>
      <c r="B115" s="29">
        <v>110</v>
      </c>
      <c r="C115" s="91" t="e">
        <f>VLOOKUP(B:B,'START_LIST_JUN-ELI'!C:F,2,FALSE)</f>
        <v>#N/A</v>
      </c>
      <c r="D115" s="449" t="e">
        <f>VLOOKUP(B:B,'START_LIST_JUN-ELI'!C:F,4,FALSE)</f>
        <v>#N/A</v>
      </c>
      <c r="E115" s="424"/>
      <c r="F115" s="28"/>
      <c r="G115" s="12"/>
      <c r="H115" s="28"/>
      <c r="I115" s="12"/>
      <c r="J115" s="28"/>
      <c r="K115" s="653"/>
      <c r="L115" s="654"/>
      <c r="M115" s="653"/>
      <c r="N115" s="654"/>
      <c r="O115" s="418">
        <f t="shared" si="20"/>
        <v>0</v>
      </c>
      <c r="P115" s="419">
        <f t="shared" si="16"/>
        <v>0</v>
      </c>
      <c r="Q115" s="420">
        <f t="shared" si="21"/>
        <v>0</v>
      </c>
      <c r="R115" s="421">
        <f t="shared" si="22"/>
        <v>0</v>
      </c>
      <c r="S115" s="419">
        <f t="shared" si="23"/>
        <v>0</v>
      </c>
      <c r="T115" s="422">
        <f t="shared" si="17"/>
        <v>0</v>
      </c>
      <c r="U115" s="346">
        <f t="shared" si="18"/>
        <v>0</v>
      </c>
      <c r="V115" s="346">
        <f t="shared" si="19"/>
        <v>0</v>
      </c>
    </row>
    <row r="116" spans="1:22" hidden="1" x14ac:dyDescent="0.3">
      <c r="A116" s="237"/>
      <c r="B116" s="29">
        <v>111</v>
      </c>
      <c r="C116" s="91" t="e">
        <f>VLOOKUP(B:B,'START_LIST_JUN-ELI'!C:F,2,FALSE)</f>
        <v>#N/A</v>
      </c>
      <c r="D116" s="449" t="e">
        <f>VLOOKUP(B:B,'START_LIST_JUN-ELI'!C:F,4,FALSE)</f>
        <v>#N/A</v>
      </c>
      <c r="E116" s="424"/>
      <c r="F116" s="28"/>
      <c r="G116" s="12"/>
      <c r="H116" s="28"/>
      <c r="I116" s="12"/>
      <c r="J116" s="28"/>
      <c r="K116" s="653"/>
      <c r="L116" s="654"/>
      <c r="M116" s="653"/>
      <c r="N116" s="654"/>
      <c r="O116" s="418">
        <f t="shared" si="20"/>
        <v>0</v>
      </c>
      <c r="P116" s="419">
        <f t="shared" si="16"/>
        <v>0</v>
      </c>
      <c r="Q116" s="420">
        <f t="shared" si="21"/>
        <v>0</v>
      </c>
      <c r="R116" s="421">
        <f t="shared" si="22"/>
        <v>0</v>
      </c>
      <c r="S116" s="419">
        <f t="shared" si="23"/>
        <v>0</v>
      </c>
      <c r="T116" s="422">
        <f t="shared" si="17"/>
        <v>0</v>
      </c>
      <c r="U116" s="346">
        <f t="shared" si="18"/>
        <v>0</v>
      </c>
      <c r="V116" s="346">
        <f t="shared" si="19"/>
        <v>0</v>
      </c>
    </row>
    <row r="117" spans="1:22" hidden="1" x14ac:dyDescent="0.3">
      <c r="A117" s="237"/>
      <c r="B117" s="29">
        <v>112</v>
      </c>
      <c r="C117" s="91" t="e">
        <f>VLOOKUP(B:B,'START_LIST_JUN-ELI'!C:F,2,FALSE)</f>
        <v>#N/A</v>
      </c>
      <c r="D117" s="449" t="e">
        <f>VLOOKUP(B:B,'START_LIST_JUN-ELI'!C:F,4,FALSE)</f>
        <v>#N/A</v>
      </c>
      <c r="E117" s="424"/>
      <c r="F117" s="28"/>
      <c r="G117" s="12"/>
      <c r="H117" s="28"/>
      <c r="I117" s="12"/>
      <c r="J117" s="28"/>
      <c r="K117" s="653"/>
      <c r="L117" s="654"/>
      <c r="M117" s="653"/>
      <c r="N117" s="654"/>
      <c r="O117" s="418">
        <f t="shared" si="20"/>
        <v>0</v>
      </c>
      <c r="P117" s="419">
        <f t="shared" si="16"/>
        <v>0</v>
      </c>
      <c r="Q117" s="420">
        <f t="shared" si="21"/>
        <v>0</v>
      </c>
      <c r="R117" s="421">
        <f t="shared" si="22"/>
        <v>0</v>
      </c>
      <c r="S117" s="419">
        <f t="shared" si="23"/>
        <v>0</v>
      </c>
      <c r="T117" s="422">
        <f t="shared" si="17"/>
        <v>0</v>
      </c>
      <c r="U117" s="346">
        <f t="shared" si="18"/>
        <v>0</v>
      </c>
      <c r="V117" s="346">
        <f t="shared" si="19"/>
        <v>0</v>
      </c>
    </row>
    <row r="118" spans="1:22" hidden="1" x14ac:dyDescent="0.3">
      <c r="A118" s="237"/>
      <c r="B118" s="29">
        <v>113</v>
      </c>
      <c r="C118" s="91" t="e">
        <f>VLOOKUP(B:B,'START_LIST_JUN-ELI'!C:F,2,FALSE)</f>
        <v>#N/A</v>
      </c>
      <c r="D118" s="449" t="e">
        <f>VLOOKUP(B:B,'START_LIST_JUN-ELI'!C:F,4,FALSE)</f>
        <v>#N/A</v>
      </c>
      <c r="E118" s="424"/>
      <c r="F118" s="28"/>
      <c r="G118" s="12"/>
      <c r="H118" s="28"/>
      <c r="I118" s="12"/>
      <c r="J118" s="28"/>
      <c r="K118" s="653"/>
      <c r="L118" s="654"/>
      <c r="M118" s="653"/>
      <c r="N118" s="654"/>
      <c r="O118" s="418">
        <f t="shared" si="20"/>
        <v>0</v>
      </c>
      <c r="P118" s="419">
        <f t="shared" si="16"/>
        <v>0</v>
      </c>
      <c r="Q118" s="420">
        <f t="shared" si="21"/>
        <v>0</v>
      </c>
      <c r="R118" s="421">
        <f t="shared" si="22"/>
        <v>0</v>
      </c>
      <c r="S118" s="419">
        <f t="shared" si="23"/>
        <v>0</v>
      </c>
      <c r="T118" s="422">
        <f t="shared" si="17"/>
        <v>0</v>
      </c>
      <c r="U118" s="346">
        <f t="shared" si="18"/>
        <v>0</v>
      </c>
      <c r="V118" s="346">
        <f t="shared" si="19"/>
        <v>0</v>
      </c>
    </row>
    <row r="119" spans="1:22" hidden="1" x14ac:dyDescent="0.3">
      <c r="A119" s="237"/>
      <c r="B119" s="29">
        <v>114</v>
      </c>
      <c r="C119" s="91" t="e">
        <f>VLOOKUP(B:B,'START_LIST_JUN-ELI'!C:F,2,FALSE)</f>
        <v>#N/A</v>
      </c>
      <c r="D119" s="449" t="e">
        <f>VLOOKUP(B:B,'START_LIST_JUN-ELI'!C:F,4,FALSE)</f>
        <v>#N/A</v>
      </c>
      <c r="E119" s="424"/>
      <c r="F119" s="28"/>
      <c r="G119" s="12"/>
      <c r="H119" s="28"/>
      <c r="I119" s="12"/>
      <c r="J119" s="28"/>
      <c r="K119" s="653"/>
      <c r="L119" s="654"/>
      <c r="M119" s="653"/>
      <c r="N119" s="654"/>
      <c r="O119" s="418">
        <f t="shared" si="20"/>
        <v>0</v>
      </c>
      <c r="P119" s="419">
        <f t="shared" si="16"/>
        <v>0</v>
      </c>
      <c r="Q119" s="420">
        <f t="shared" si="21"/>
        <v>0</v>
      </c>
      <c r="R119" s="421">
        <f t="shared" si="22"/>
        <v>0</v>
      </c>
      <c r="S119" s="419">
        <f t="shared" si="23"/>
        <v>0</v>
      </c>
      <c r="T119" s="422">
        <f t="shared" si="17"/>
        <v>0</v>
      </c>
      <c r="U119" s="346">
        <f t="shared" si="18"/>
        <v>0</v>
      </c>
      <c r="V119" s="346">
        <f t="shared" si="19"/>
        <v>0</v>
      </c>
    </row>
    <row r="120" spans="1:22" hidden="1" x14ac:dyDescent="0.3">
      <c r="A120" s="237"/>
      <c r="B120" s="29">
        <v>115</v>
      </c>
      <c r="C120" s="91" t="e">
        <f>VLOOKUP(B:B,'START_LIST_JUN-ELI'!C:F,2,FALSE)</f>
        <v>#N/A</v>
      </c>
      <c r="D120" s="449" t="e">
        <f>VLOOKUP(B:B,'START_LIST_JUN-ELI'!C:F,4,FALSE)</f>
        <v>#N/A</v>
      </c>
      <c r="E120" s="424"/>
      <c r="F120" s="28"/>
      <c r="G120" s="12"/>
      <c r="H120" s="28"/>
      <c r="I120" s="12"/>
      <c r="J120" s="28"/>
      <c r="K120" s="653"/>
      <c r="L120" s="654"/>
      <c r="M120" s="653"/>
      <c r="N120" s="654"/>
      <c r="O120" s="418">
        <f t="shared" si="20"/>
        <v>0</v>
      </c>
      <c r="P120" s="419">
        <f t="shared" si="16"/>
        <v>0</v>
      </c>
      <c r="Q120" s="420">
        <f t="shared" si="21"/>
        <v>0</v>
      </c>
      <c r="R120" s="421">
        <f t="shared" si="22"/>
        <v>0</v>
      </c>
      <c r="S120" s="419">
        <f t="shared" si="23"/>
        <v>0</v>
      </c>
      <c r="T120" s="422">
        <f t="shared" si="17"/>
        <v>0</v>
      </c>
      <c r="U120" s="346">
        <f t="shared" si="18"/>
        <v>0</v>
      </c>
      <c r="V120" s="346">
        <f t="shared" si="19"/>
        <v>0</v>
      </c>
    </row>
    <row r="121" spans="1:22" hidden="1" x14ac:dyDescent="0.3">
      <c r="A121" s="237"/>
      <c r="B121" s="29">
        <v>116</v>
      </c>
      <c r="C121" s="91" t="e">
        <f>VLOOKUP(B:B,'START_LIST_JUN-ELI'!C:F,2,FALSE)</f>
        <v>#N/A</v>
      </c>
      <c r="D121" s="449" t="e">
        <f>VLOOKUP(B:B,'START_LIST_JUN-ELI'!C:F,4,FALSE)</f>
        <v>#N/A</v>
      </c>
      <c r="E121" s="424"/>
      <c r="F121" s="28"/>
      <c r="G121" s="12"/>
      <c r="H121" s="28"/>
      <c r="I121" s="12"/>
      <c r="J121" s="28"/>
      <c r="K121" s="653"/>
      <c r="L121" s="654"/>
      <c r="M121" s="653"/>
      <c r="N121" s="654"/>
      <c r="O121" s="418">
        <f t="shared" si="20"/>
        <v>0</v>
      </c>
      <c r="P121" s="419">
        <f t="shared" si="16"/>
        <v>0</v>
      </c>
      <c r="Q121" s="420">
        <f t="shared" si="21"/>
        <v>0</v>
      </c>
      <c r="R121" s="421">
        <f t="shared" si="22"/>
        <v>0</v>
      </c>
      <c r="S121" s="419">
        <f t="shared" si="23"/>
        <v>0</v>
      </c>
      <c r="T121" s="422">
        <f t="shared" si="17"/>
        <v>0</v>
      </c>
      <c r="U121" s="346">
        <f t="shared" si="18"/>
        <v>0</v>
      </c>
      <c r="V121" s="346">
        <f t="shared" si="19"/>
        <v>0</v>
      </c>
    </row>
    <row r="122" spans="1:22" hidden="1" x14ac:dyDescent="0.3">
      <c r="A122" s="237"/>
      <c r="B122" s="29">
        <v>117</v>
      </c>
      <c r="C122" s="91" t="e">
        <f>VLOOKUP(B:B,'START_LIST_JUN-ELI'!C:F,2,FALSE)</f>
        <v>#N/A</v>
      </c>
      <c r="D122" s="449" t="e">
        <f>VLOOKUP(B:B,'START_LIST_JUN-ELI'!C:F,4,FALSE)</f>
        <v>#N/A</v>
      </c>
      <c r="E122" s="424"/>
      <c r="F122" s="28"/>
      <c r="G122" s="12"/>
      <c r="H122" s="28"/>
      <c r="I122" s="12"/>
      <c r="J122" s="28"/>
      <c r="K122" s="653"/>
      <c r="L122" s="654"/>
      <c r="M122" s="653"/>
      <c r="N122" s="654"/>
      <c r="O122" s="418">
        <f t="shared" si="20"/>
        <v>0</v>
      </c>
      <c r="P122" s="419">
        <f t="shared" si="16"/>
        <v>0</v>
      </c>
      <c r="Q122" s="420">
        <f t="shared" si="21"/>
        <v>0</v>
      </c>
      <c r="R122" s="421">
        <f t="shared" si="22"/>
        <v>0</v>
      </c>
      <c r="S122" s="419">
        <f t="shared" si="23"/>
        <v>0</v>
      </c>
      <c r="T122" s="422">
        <f t="shared" si="17"/>
        <v>0</v>
      </c>
      <c r="U122" s="346">
        <f t="shared" si="18"/>
        <v>0</v>
      </c>
      <c r="V122" s="346">
        <f t="shared" si="19"/>
        <v>0</v>
      </c>
    </row>
    <row r="123" spans="1:22" hidden="1" x14ac:dyDescent="0.3">
      <c r="A123" s="237"/>
      <c r="B123" s="29">
        <v>118</v>
      </c>
      <c r="C123" s="91" t="e">
        <f>VLOOKUP(B:B,'START_LIST_JUN-ELI'!C:F,2,FALSE)</f>
        <v>#N/A</v>
      </c>
      <c r="D123" s="449" t="e">
        <f>VLOOKUP(B:B,'START_LIST_JUN-ELI'!C:F,4,FALSE)</f>
        <v>#N/A</v>
      </c>
      <c r="E123" s="424"/>
      <c r="F123" s="28"/>
      <c r="G123" s="12"/>
      <c r="H123" s="28"/>
      <c r="I123" s="12"/>
      <c r="J123" s="28"/>
      <c r="K123" s="653"/>
      <c r="L123" s="654"/>
      <c r="M123" s="653"/>
      <c r="N123" s="654"/>
      <c r="O123" s="418">
        <f t="shared" si="20"/>
        <v>0</v>
      </c>
      <c r="P123" s="419">
        <f t="shared" si="16"/>
        <v>0</v>
      </c>
      <c r="Q123" s="420">
        <f t="shared" si="21"/>
        <v>0</v>
      </c>
      <c r="R123" s="421">
        <f t="shared" si="22"/>
        <v>0</v>
      </c>
      <c r="S123" s="419">
        <f t="shared" si="23"/>
        <v>0</v>
      </c>
      <c r="T123" s="422">
        <f t="shared" si="17"/>
        <v>0</v>
      </c>
      <c r="U123" s="346">
        <f t="shared" si="18"/>
        <v>0</v>
      </c>
      <c r="V123" s="346">
        <f t="shared" si="19"/>
        <v>0</v>
      </c>
    </row>
    <row r="124" spans="1:22" hidden="1" x14ac:dyDescent="0.3">
      <c r="A124" s="237"/>
      <c r="B124" s="29">
        <v>119</v>
      </c>
      <c r="C124" s="91" t="e">
        <f>VLOOKUP(B:B,'START_LIST_JUN-ELI'!C:F,2,FALSE)</f>
        <v>#N/A</v>
      </c>
      <c r="D124" s="449" t="e">
        <f>VLOOKUP(B:B,'START_LIST_JUN-ELI'!C:F,4,FALSE)</f>
        <v>#N/A</v>
      </c>
      <c r="E124" s="424"/>
      <c r="F124" s="28"/>
      <c r="G124" s="12"/>
      <c r="H124" s="28"/>
      <c r="I124" s="12"/>
      <c r="J124" s="28"/>
      <c r="K124" s="653"/>
      <c r="L124" s="654"/>
      <c r="M124" s="653"/>
      <c r="N124" s="654"/>
      <c r="O124" s="418">
        <f t="shared" si="20"/>
        <v>0</v>
      </c>
      <c r="P124" s="419">
        <f t="shared" si="16"/>
        <v>0</v>
      </c>
      <c r="Q124" s="420">
        <f t="shared" si="21"/>
        <v>0</v>
      </c>
      <c r="R124" s="421">
        <f t="shared" si="22"/>
        <v>0</v>
      </c>
      <c r="S124" s="419">
        <f t="shared" si="23"/>
        <v>0</v>
      </c>
      <c r="T124" s="422">
        <f t="shared" si="17"/>
        <v>0</v>
      </c>
      <c r="U124" s="346">
        <f t="shared" si="18"/>
        <v>0</v>
      </c>
      <c r="V124" s="346">
        <f t="shared" si="19"/>
        <v>0</v>
      </c>
    </row>
    <row r="125" spans="1:22" hidden="1" x14ac:dyDescent="0.3">
      <c r="A125" s="237"/>
      <c r="B125" s="29">
        <v>120</v>
      </c>
      <c r="C125" s="91" t="e">
        <f>VLOOKUP(B:B,'START_LIST_JUN-ELI'!C:F,2,FALSE)</f>
        <v>#N/A</v>
      </c>
      <c r="D125" s="449" t="e">
        <f>VLOOKUP(B:B,'START_LIST_JUN-ELI'!C:F,4,FALSE)</f>
        <v>#N/A</v>
      </c>
      <c r="E125" s="424"/>
      <c r="F125" s="28"/>
      <c r="G125" s="12"/>
      <c r="H125" s="28"/>
      <c r="I125" s="12"/>
      <c r="J125" s="28"/>
      <c r="K125" s="653"/>
      <c r="L125" s="654"/>
      <c r="M125" s="653"/>
      <c r="N125" s="654"/>
      <c r="O125" s="418">
        <f t="shared" si="20"/>
        <v>0</v>
      </c>
      <c r="P125" s="419">
        <f t="shared" si="16"/>
        <v>0</v>
      </c>
      <c r="Q125" s="420">
        <f t="shared" si="21"/>
        <v>0</v>
      </c>
      <c r="R125" s="421">
        <f t="shared" si="22"/>
        <v>0</v>
      </c>
      <c r="S125" s="419">
        <f t="shared" si="23"/>
        <v>0</v>
      </c>
      <c r="T125" s="422">
        <f t="shared" si="17"/>
        <v>0</v>
      </c>
      <c r="U125" s="346">
        <f t="shared" si="18"/>
        <v>0</v>
      </c>
      <c r="V125" s="346">
        <f t="shared" si="19"/>
        <v>0</v>
      </c>
    </row>
    <row r="126" spans="1:22" hidden="1" x14ac:dyDescent="0.3">
      <c r="A126" s="237"/>
      <c r="B126" s="29">
        <v>121</v>
      </c>
      <c r="C126" s="91" t="e">
        <f>VLOOKUP(B:B,'START_LIST_JUN-ELI'!C:F,2,FALSE)</f>
        <v>#N/A</v>
      </c>
      <c r="D126" s="449" t="e">
        <f>VLOOKUP(B:B,'START_LIST_JUN-ELI'!C:F,4,FALSE)</f>
        <v>#N/A</v>
      </c>
      <c r="E126" s="424"/>
      <c r="F126" s="28"/>
      <c r="G126" s="12"/>
      <c r="H126" s="28"/>
      <c r="I126" s="12"/>
      <c r="J126" s="28"/>
      <c r="K126" s="653"/>
      <c r="L126" s="654"/>
      <c r="M126" s="653"/>
      <c r="N126" s="654"/>
      <c r="O126" s="418">
        <f t="shared" si="20"/>
        <v>0</v>
      </c>
      <c r="P126" s="419">
        <f t="shared" si="16"/>
        <v>0</v>
      </c>
      <c r="Q126" s="420">
        <f t="shared" si="21"/>
        <v>0</v>
      </c>
      <c r="R126" s="421">
        <f t="shared" si="22"/>
        <v>0</v>
      </c>
      <c r="S126" s="419">
        <f t="shared" si="23"/>
        <v>0</v>
      </c>
      <c r="T126" s="422">
        <f t="shared" si="17"/>
        <v>0</v>
      </c>
      <c r="U126" s="346">
        <f t="shared" si="18"/>
        <v>0</v>
      </c>
      <c r="V126" s="346">
        <f t="shared" si="19"/>
        <v>0</v>
      </c>
    </row>
    <row r="127" spans="1:22" hidden="1" x14ac:dyDescent="0.3">
      <c r="A127" s="237"/>
      <c r="B127" s="29">
        <v>122</v>
      </c>
      <c r="C127" s="91" t="e">
        <f>VLOOKUP(B:B,'START_LIST_JUN-ELI'!C:F,2,FALSE)</f>
        <v>#N/A</v>
      </c>
      <c r="D127" s="449" t="e">
        <f>VLOOKUP(B:B,'START_LIST_JUN-ELI'!C:F,4,FALSE)</f>
        <v>#N/A</v>
      </c>
      <c r="E127" s="424"/>
      <c r="F127" s="28"/>
      <c r="G127" s="12"/>
      <c r="H127" s="28"/>
      <c r="I127" s="12"/>
      <c r="J127" s="28"/>
      <c r="K127" s="653"/>
      <c r="L127" s="654"/>
      <c r="M127" s="653"/>
      <c r="N127" s="654"/>
      <c r="O127" s="418">
        <f t="shared" si="20"/>
        <v>0</v>
      </c>
      <c r="P127" s="419">
        <f t="shared" si="16"/>
        <v>0</v>
      </c>
      <c r="Q127" s="420">
        <f t="shared" si="21"/>
        <v>0</v>
      </c>
      <c r="R127" s="421">
        <f t="shared" si="22"/>
        <v>0</v>
      </c>
      <c r="S127" s="419">
        <f t="shared" si="23"/>
        <v>0</v>
      </c>
      <c r="T127" s="422">
        <f t="shared" si="17"/>
        <v>0</v>
      </c>
      <c r="U127" s="346">
        <f t="shared" si="18"/>
        <v>0</v>
      </c>
      <c r="V127" s="346">
        <f t="shared" si="19"/>
        <v>0</v>
      </c>
    </row>
    <row r="128" spans="1:22" hidden="1" x14ac:dyDescent="0.3">
      <c r="A128" s="237"/>
      <c r="B128" s="29">
        <v>123</v>
      </c>
      <c r="C128" s="91" t="e">
        <f>VLOOKUP(B:B,'START_LIST_JUN-ELI'!C:F,2,FALSE)</f>
        <v>#N/A</v>
      </c>
      <c r="D128" s="449" t="e">
        <f>VLOOKUP(B:B,'START_LIST_JUN-ELI'!C:F,4,FALSE)</f>
        <v>#N/A</v>
      </c>
      <c r="E128" s="424"/>
      <c r="F128" s="28"/>
      <c r="G128" s="12"/>
      <c r="H128" s="28"/>
      <c r="I128" s="12"/>
      <c r="J128" s="28"/>
      <c r="K128" s="653"/>
      <c r="L128" s="654"/>
      <c r="M128" s="653"/>
      <c r="N128" s="654"/>
      <c r="O128" s="418">
        <f t="shared" si="20"/>
        <v>0</v>
      </c>
      <c r="P128" s="419">
        <f t="shared" si="16"/>
        <v>0</v>
      </c>
      <c r="Q128" s="420">
        <f t="shared" si="21"/>
        <v>0</v>
      </c>
      <c r="R128" s="421">
        <f t="shared" si="22"/>
        <v>0</v>
      </c>
      <c r="S128" s="419">
        <f t="shared" si="23"/>
        <v>0</v>
      </c>
      <c r="T128" s="422">
        <f t="shared" si="17"/>
        <v>0</v>
      </c>
      <c r="U128" s="346">
        <f t="shared" si="18"/>
        <v>0</v>
      </c>
      <c r="V128" s="346">
        <f t="shared" si="19"/>
        <v>0</v>
      </c>
    </row>
    <row r="129" spans="1:22" hidden="1" x14ac:dyDescent="0.3">
      <c r="A129" s="237"/>
      <c r="B129" s="29">
        <v>124</v>
      </c>
      <c r="C129" s="91" t="e">
        <f>VLOOKUP(B:B,'START_LIST_JUN-ELI'!C:F,2,FALSE)</f>
        <v>#N/A</v>
      </c>
      <c r="D129" s="449" t="e">
        <f>VLOOKUP(B:B,'START_LIST_JUN-ELI'!C:F,4,FALSE)</f>
        <v>#N/A</v>
      </c>
      <c r="E129" s="424"/>
      <c r="F129" s="28"/>
      <c r="G129" s="12"/>
      <c r="H129" s="28"/>
      <c r="I129" s="12"/>
      <c r="J129" s="28"/>
      <c r="K129" s="653"/>
      <c r="L129" s="654"/>
      <c r="M129" s="653"/>
      <c r="N129" s="654"/>
      <c r="O129" s="418">
        <f t="shared" si="20"/>
        <v>0</v>
      </c>
      <c r="P129" s="419">
        <f t="shared" si="16"/>
        <v>0</v>
      </c>
      <c r="Q129" s="420">
        <f t="shared" si="21"/>
        <v>0</v>
      </c>
      <c r="R129" s="421">
        <f t="shared" si="22"/>
        <v>0</v>
      </c>
      <c r="S129" s="419">
        <f t="shared" si="23"/>
        <v>0</v>
      </c>
      <c r="T129" s="422">
        <f t="shared" si="17"/>
        <v>0</v>
      </c>
      <c r="U129" s="346">
        <f t="shared" si="18"/>
        <v>0</v>
      </c>
      <c r="V129" s="346">
        <f t="shared" si="19"/>
        <v>0</v>
      </c>
    </row>
    <row r="130" spans="1:22" hidden="1" x14ac:dyDescent="0.3">
      <c r="A130" s="237"/>
      <c r="B130" s="29">
        <v>125</v>
      </c>
      <c r="C130" s="91" t="e">
        <f>VLOOKUP(B:B,'START_LIST_JUN-ELI'!C:F,2,FALSE)</f>
        <v>#N/A</v>
      </c>
      <c r="D130" s="449" t="e">
        <f>VLOOKUP(B:B,'START_LIST_JUN-ELI'!C:F,4,FALSE)</f>
        <v>#N/A</v>
      </c>
      <c r="E130" s="424"/>
      <c r="F130" s="28"/>
      <c r="G130" s="12"/>
      <c r="H130" s="28"/>
      <c r="I130" s="12"/>
      <c r="J130" s="28"/>
      <c r="K130" s="653"/>
      <c r="L130" s="654"/>
      <c r="M130" s="653"/>
      <c r="N130" s="654"/>
      <c r="O130" s="418">
        <f t="shared" si="20"/>
        <v>0</v>
      </c>
      <c r="P130" s="419">
        <f t="shared" si="16"/>
        <v>0</v>
      </c>
      <c r="Q130" s="420">
        <f t="shared" si="21"/>
        <v>0</v>
      </c>
      <c r="R130" s="421">
        <f t="shared" si="22"/>
        <v>0</v>
      </c>
      <c r="S130" s="419">
        <f t="shared" si="23"/>
        <v>0</v>
      </c>
      <c r="T130" s="422">
        <f t="shared" si="17"/>
        <v>0</v>
      </c>
      <c r="U130" s="346">
        <f t="shared" si="18"/>
        <v>0</v>
      </c>
      <c r="V130" s="346">
        <f t="shared" si="19"/>
        <v>0</v>
      </c>
    </row>
    <row r="131" spans="1:22" hidden="1" x14ac:dyDescent="0.3">
      <c r="A131" s="237"/>
      <c r="B131" s="29">
        <v>126</v>
      </c>
      <c r="C131" s="91" t="e">
        <f>VLOOKUP(B:B,'START_LIST_JUN-ELI'!C:F,2,FALSE)</f>
        <v>#N/A</v>
      </c>
      <c r="D131" s="449" t="e">
        <f>VLOOKUP(B:B,'START_LIST_JUN-ELI'!C:F,4,FALSE)</f>
        <v>#N/A</v>
      </c>
      <c r="E131" s="424"/>
      <c r="F131" s="28"/>
      <c r="G131" s="12"/>
      <c r="H131" s="28"/>
      <c r="I131" s="12"/>
      <c r="J131" s="28"/>
      <c r="K131" s="653"/>
      <c r="L131" s="654"/>
      <c r="M131" s="653"/>
      <c r="N131" s="654"/>
      <c r="O131" s="418">
        <f t="shared" si="20"/>
        <v>0</v>
      </c>
      <c r="P131" s="419">
        <f t="shared" si="16"/>
        <v>0</v>
      </c>
      <c r="Q131" s="420">
        <f t="shared" si="21"/>
        <v>0</v>
      </c>
      <c r="R131" s="421">
        <f t="shared" si="22"/>
        <v>0</v>
      </c>
      <c r="S131" s="419">
        <f t="shared" si="23"/>
        <v>0</v>
      </c>
      <c r="T131" s="422">
        <f t="shared" si="17"/>
        <v>0</v>
      </c>
      <c r="U131" s="346">
        <f t="shared" si="18"/>
        <v>0</v>
      </c>
      <c r="V131" s="346">
        <f t="shared" si="19"/>
        <v>0</v>
      </c>
    </row>
    <row r="132" spans="1:22" hidden="1" x14ac:dyDescent="0.3">
      <c r="A132" s="237"/>
      <c r="B132" s="29">
        <v>127</v>
      </c>
      <c r="C132" s="91" t="e">
        <f>VLOOKUP(B:B,'START_LIST_JUN-ELI'!C:F,2,FALSE)</f>
        <v>#N/A</v>
      </c>
      <c r="D132" s="449" t="e">
        <f>VLOOKUP(B:B,'START_LIST_JUN-ELI'!C:F,4,FALSE)</f>
        <v>#N/A</v>
      </c>
      <c r="E132" s="424"/>
      <c r="F132" s="28"/>
      <c r="G132" s="12"/>
      <c r="H132" s="28"/>
      <c r="I132" s="12"/>
      <c r="J132" s="28"/>
      <c r="K132" s="653"/>
      <c r="L132" s="654"/>
      <c r="M132" s="653"/>
      <c r="N132" s="654"/>
      <c r="O132" s="418">
        <f t="shared" si="20"/>
        <v>0</v>
      </c>
      <c r="P132" s="419">
        <f t="shared" si="16"/>
        <v>0</v>
      </c>
      <c r="Q132" s="420">
        <f t="shared" si="21"/>
        <v>0</v>
      </c>
      <c r="R132" s="421">
        <f t="shared" si="22"/>
        <v>0</v>
      </c>
      <c r="S132" s="419">
        <f t="shared" si="23"/>
        <v>0</v>
      </c>
      <c r="T132" s="422">
        <f t="shared" si="17"/>
        <v>0</v>
      </c>
      <c r="U132" s="346">
        <f t="shared" si="18"/>
        <v>0</v>
      </c>
      <c r="V132" s="346">
        <f t="shared" si="19"/>
        <v>0</v>
      </c>
    </row>
    <row r="133" spans="1:22" hidden="1" x14ac:dyDescent="0.3">
      <c r="A133" s="237"/>
      <c r="B133" s="29">
        <v>128</v>
      </c>
      <c r="C133" s="91" t="e">
        <f>VLOOKUP(B:B,'START_LIST_JUN-ELI'!C:F,2,FALSE)</f>
        <v>#N/A</v>
      </c>
      <c r="D133" s="449" t="e">
        <f>VLOOKUP(B:B,'START_LIST_JUN-ELI'!C:F,4,FALSE)</f>
        <v>#N/A</v>
      </c>
      <c r="E133" s="424"/>
      <c r="F133" s="28"/>
      <c r="G133" s="12"/>
      <c r="H133" s="28"/>
      <c r="I133" s="12"/>
      <c r="J133" s="28"/>
      <c r="K133" s="653"/>
      <c r="L133" s="654"/>
      <c r="M133" s="653"/>
      <c r="N133" s="654"/>
      <c r="O133" s="418">
        <f t="shared" si="20"/>
        <v>0</v>
      </c>
      <c r="P133" s="419">
        <f t="shared" si="16"/>
        <v>0</v>
      </c>
      <c r="Q133" s="420">
        <f t="shared" si="21"/>
        <v>0</v>
      </c>
      <c r="R133" s="421">
        <f t="shared" si="22"/>
        <v>0</v>
      </c>
      <c r="S133" s="419">
        <f t="shared" si="23"/>
        <v>0</v>
      </c>
      <c r="T133" s="422">
        <f t="shared" si="17"/>
        <v>0</v>
      </c>
      <c r="U133" s="346">
        <f t="shared" si="18"/>
        <v>0</v>
      </c>
      <c r="V133" s="346">
        <f t="shared" si="19"/>
        <v>0</v>
      </c>
    </row>
    <row r="134" spans="1:22" hidden="1" x14ac:dyDescent="0.3">
      <c r="A134" s="237"/>
      <c r="B134" s="29">
        <v>129</v>
      </c>
      <c r="C134" s="91" t="e">
        <f>VLOOKUP(B:B,'START_LIST_JUN-ELI'!C:F,2,FALSE)</f>
        <v>#N/A</v>
      </c>
      <c r="D134" s="449" t="e">
        <f>VLOOKUP(B:B,'START_LIST_JUN-ELI'!C:F,4,FALSE)</f>
        <v>#N/A</v>
      </c>
      <c r="E134" s="424"/>
      <c r="F134" s="28"/>
      <c r="G134" s="12"/>
      <c r="H134" s="28"/>
      <c r="I134" s="12"/>
      <c r="J134" s="28"/>
      <c r="K134" s="653"/>
      <c r="L134" s="654"/>
      <c r="M134" s="653"/>
      <c r="N134" s="654"/>
      <c r="O134" s="418">
        <f t="shared" si="20"/>
        <v>0</v>
      </c>
      <c r="P134" s="419">
        <f t="shared" si="16"/>
        <v>0</v>
      </c>
      <c r="Q134" s="420">
        <f t="shared" si="21"/>
        <v>0</v>
      </c>
      <c r="R134" s="421">
        <f t="shared" si="22"/>
        <v>0</v>
      </c>
      <c r="S134" s="419">
        <f t="shared" si="23"/>
        <v>0</v>
      </c>
      <c r="T134" s="422">
        <f t="shared" si="17"/>
        <v>0</v>
      </c>
      <c r="U134" s="346">
        <f t="shared" si="18"/>
        <v>0</v>
      </c>
      <c r="V134" s="346">
        <f t="shared" si="19"/>
        <v>0</v>
      </c>
    </row>
    <row r="135" spans="1:22" hidden="1" x14ac:dyDescent="0.3">
      <c r="A135" s="237"/>
      <c r="B135" s="29">
        <v>130</v>
      </c>
      <c r="C135" s="91" t="e">
        <f>VLOOKUP(B:B,'START_LIST_JUN-ELI'!C:F,2,FALSE)</f>
        <v>#N/A</v>
      </c>
      <c r="D135" s="449" t="e">
        <f>VLOOKUP(B:B,'START_LIST_JUN-ELI'!C:F,4,FALSE)</f>
        <v>#N/A</v>
      </c>
      <c r="E135" s="424"/>
      <c r="F135" s="28"/>
      <c r="G135" s="12"/>
      <c r="H135" s="28"/>
      <c r="I135" s="12"/>
      <c r="J135" s="28"/>
      <c r="K135" s="653"/>
      <c r="L135" s="654"/>
      <c r="M135" s="653"/>
      <c r="N135" s="654"/>
      <c r="O135" s="418">
        <f t="shared" si="20"/>
        <v>0</v>
      </c>
      <c r="P135" s="419">
        <f t="shared" si="16"/>
        <v>0</v>
      </c>
      <c r="Q135" s="420">
        <f t="shared" si="21"/>
        <v>0</v>
      </c>
      <c r="R135" s="421">
        <f t="shared" si="22"/>
        <v>0</v>
      </c>
      <c r="S135" s="419">
        <f t="shared" si="23"/>
        <v>0</v>
      </c>
      <c r="T135" s="422">
        <f t="shared" si="17"/>
        <v>0</v>
      </c>
      <c r="U135" s="346">
        <f t="shared" si="18"/>
        <v>0</v>
      </c>
      <c r="V135" s="346">
        <f t="shared" si="19"/>
        <v>0</v>
      </c>
    </row>
    <row r="136" spans="1:22" hidden="1" x14ac:dyDescent="0.3">
      <c r="A136" s="237"/>
      <c r="B136" s="29">
        <v>131</v>
      </c>
      <c r="C136" s="91" t="e">
        <f>VLOOKUP(B:B,'START_LIST_JUN-ELI'!C:F,2,FALSE)</f>
        <v>#N/A</v>
      </c>
      <c r="D136" s="449" t="e">
        <f>VLOOKUP(B:B,'START_LIST_JUN-ELI'!C:F,4,FALSE)</f>
        <v>#N/A</v>
      </c>
      <c r="E136" s="424"/>
      <c r="F136" s="28"/>
      <c r="G136" s="12"/>
      <c r="H136" s="28"/>
      <c r="I136" s="12"/>
      <c r="J136" s="28"/>
      <c r="K136" s="653"/>
      <c r="L136" s="654"/>
      <c r="M136" s="653"/>
      <c r="N136" s="654"/>
      <c r="O136" s="418">
        <f t="shared" si="20"/>
        <v>0</v>
      </c>
      <c r="P136" s="419">
        <f t="shared" ref="P136:P154" si="24">MIN(E136,G136,I136,K136,M136)</f>
        <v>0</v>
      </c>
      <c r="Q136" s="420">
        <f t="shared" si="21"/>
        <v>0</v>
      </c>
      <c r="R136" s="421">
        <f t="shared" si="22"/>
        <v>0</v>
      </c>
      <c r="S136" s="419">
        <f t="shared" si="23"/>
        <v>0</v>
      </c>
      <c r="T136" s="422">
        <f t="shared" ref="T136:T154" si="25">(SUM(F136,H136,J136,L136,N136)-R136-S136)/3</f>
        <v>0</v>
      </c>
      <c r="U136" s="346">
        <f t="shared" ref="U136:U154" si="26">Q136/$U$5</f>
        <v>0</v>
      </c>
      <c r="V136" s="346">
        <f t="shared" ref="V136:V154" si="27">T136/$U$5</f>
        <v>0</v>
      </c>
    </row>
    <row r="137" spans="1:22" hidden="1" x14ac:dyDescent="0.3">
      <c r="A137" s="237"/>
      <c r="B137" s="29">
        <v>132</v>
      </c>
      <c r="C137" s="91" t="e">
        <f>VLOOKUP(B:B,'START_LIST_JUN-ELI'!C:F,2,FALSE)</f>
        <v>#N/A</v>
      </c>
      <c r="D137" s="449" t="e">
        <f>VLOOKUP(B:B,'START_LIST_JUN-ELI'!C:F,4,FALSE)</f>
        <v>#N/A</v>
      </c>
      <c r="E137" s="424"/>
      <c r="F137" s="28"/>
      <c r="G137" s="12"/>
      <c r="H137" s="28"/>
      <c r="I137" s="12"/>
      <c r="J137" s="28"/>
      <c r="K137" s="653"/>
      <c r="L137" s="654"/>
      <c r="M137" s="653"/>
      <c r="N137" s="654"/>
      <c r="O137" s="418">
        <f t="shared" si="20"/>
        <v>0</v>
      </c>
      <c r="P137" s="419">
        <f t="shared" si="24"/>
        <v>0</v>
      </c>
      <c r="Q137" s="420">
        <f t="shared" si="21"/>
        <v>0</v>
      </c>
      <c r="R137" s="421">
        <f t="shared" si="22"/>
        <v>0</v>
      </c>
      <c r="S137" s="419">
        <f t="shared" si="23"/>
        <v>0</v>
      </c>
      <c r="T137" s="422">
        <f t="shared" si="25"/>
        <v>0</v>
      </c>
      <c r="U137" s="346">
        <f t="shared" si="26"/>
        <v>0</v>
      </c>
      <c r="V137" s="346">
        <f t="shared" si="27"/>
        <v>0</v>
      </c>
    </row>
    <row r="138" spans="1:22" hidden="1" x14ac:dyDescent="0.3">
      <c r="A138" s="237"/>
      <c r="B138" s="29">
        <v>133</v>
      </c>
      <c r="C138" s="91" t="e">
        <f>VLOOKUP(B:B,'START_LIST_JUN-ELI'!C:F,2,FALSE)</f>
        <v>#N/A</v>
      </c>
      <c r="D138" s="449" t="e">
        <f>VLOOKUP(B:B,'START_LIST_JUN-ELI'!C:F,4,FALSE)</f>
        <v>#N/A</v>
      </c>
      <c r="E138" s="424"/>
      <c r="F138" s="28"/>
      <c r="G138" s="12"/>
      <c r="H138" s="28"/>
      <c r="I138" s="12"/>
      <c r="J138" s="28"/>
      <c r="K138" s="653"/>
      <c r="L138" s="654"/>
      <c r="M138" s="653"/>
      <c r="N138" s="654"/>
      <c r="O138" s="418">
        <f t="shared" si="20"/>
        <v>0</v>
      </c>
      <c r="P138" s="419">
        <f t="shared" si="24"/>
        <v>0</v>
      </c>
      <c r="Q138" s="420">
        <f t="shared" si="21"/>
        <v>0</v>
      </c>
      <c r="R138" s="421">
        <f t="shared" si="22"/>
        <v>0</v>
      </c>
      <c r="S138" s="419">
        <f t="shared" si="23"/>
        <v>0</v>
      </c>
      <c r="T138" s="422">
        <f t="shared" si="25"/>
        <v>0</v>
      </c>
      <c r="U138" s="346">
        <f t="shared" si="26"/>
        <v>0</v>
      </c>
      <c r="V138" s="346">
        <f t="shared" si="27"/>
        <v>0</v>
      </c>
    </row>
    <row r="139" spans="1:22" hidden="1" x14ac:dyDescent="0.3">
      <c r="A139" s="237"/>
      <c r="B139" s="29">
        <v>134</v>
      </c>
      <c r="C139" s="91" t="e">
        <f>VLOOKUP(B:B,'START_LIST_JUN-ELI'!C:F,2,FALSE)</f>
        <v>#N/A</v>
      </c>
      <c r="D139" s="449" t="e">
        <f>VLOOKUP(B:B,'START_LIST_JUN-ELI'!C:F,4,FALSE)</f>
        <v>#N/A</v>
      </c>
      <c r="E139" s="424"/>
      <c r="F139" s="28"/>
      <c r="G139" s="12"/>
      <c r="H139" s="28"/>
      <c r="I139" s="12"/>
      <c r="J139" s="28"/>
      <c r="K139" s="653"/>
      <c r="L139" s="654"/>
      <c r="M139" s="653"/>
      <c r="N139" s="654"/>
      <c r="O139" s="418">
        <f t="shared" si="20"/>
        <v>0</v>
      </c>
      <c r="P139" s="419">
        <f t="shared" si="24"/>
        <v>0</v>
      </c>
      <c r="Q139" s="420">
        <f t="shared" si="21"/>
        <v>0</v>
      </c>
      <c r="R139" s="421">
        <f t="shared" si="22"/>
        <v>0</v>
      </c>
      <c r="S139" s="419">
        <f t="shared" si="23"/>
        <v>0</v>
      </c>
      <c r="T139" s="422">
        <f t="shared" si="25"/>
        <v>0</v>
      </c>
      <c r="U139" s="346">
        <f t="shared" si="26"/>
        <v>0</v>
      </c>
      <c r="V139" s="346">
        <f t="shared" si="27"/>
        <v>0</v>
      </c>
    </row>
    <row r="140" spans="1:22" hidden="1" x14ac:dyDescent="0.3">
      <c r="A140" s="237"/>
      <c r="B140" s="29">
        <v>135</v>
      </c>
      <c r="C140" s="91" t="e">
        <f>VLOOKUP(B:B,'START_LIST_JUN-ELI'!C:F,2,FALSE)</f>
        <v>#N/A</v>
      </c>
      <c r="D140" s="449" t="e">
        <f>VLOOKUP(B:B,'START_LIST_JUN-ELI'!C:F,4,FALSE)</f>
        <v>#N/A</v>
      </c>
      <c r="E140" s="424"/>
      <c r="F140" s="28"/>
      <c r="G140" s="12"/>
      <c r="H140" s="28"/>
      <c r="I140" s="12"/>
      <c r="J140" s="28"/>
      <c r="K140" s="653"/>
      <c r="L140" s="654"/>
      <c r="M140" s="653"/>
      <c r="N140" s="654"/>
      <c r="O140" s="418">
        <f t="shared" si="20"/>
        <v>0</v>
      </c>
      <c r="P140" s="419">
        <f t="shared" si="24"/>
        <v>0</v>
      </c>
      <c r="Q140" s="420">
        <f t="shared" si="21"/>
        <v>0</v>
      </c>
      <c r="R140" s="421">
        <f t="shared" si="22"/>
        <v>0</v>
      </c>
      <c r="S140" s="419">
        <f t="shared" si="23"/>
        <v>0</v>
      </c>
      <c r="T140" s="422">
        <f t="shared" si="25"/>
        <v>0</v>
      </c>
      <c r="U140" s="346">
        <f t="shared" si="26"/>
        <v>0</v>
      </c>
      <c r="V140" s="346">
        <f t="shared" si="27"/>
        <v>0</v>
      </c>
    </row>
    <row r="141" spans="1:22" hidden="1" x14ac:dyDescent="0.3">
      <c r="A141" s="237"/>
      <c r="B141" s="29">
        <v>136</v>
      </c>
      <c r="C141" s="91" t="e">
        <f>VLOOKUP(B:B,'START_LIST_JUN-ELI'!C:F,2,FALSE)</f>
        <v>#N/A</v>
      </c>
      <c r="D141" s="449" t="e">
        <f>VLOOKUP(B:B,'START_LIST_JUN-ELI'!C:F,4,FALSE)</f>
        <v>#N/A</v>
      </c>
      <c r="E141" s="424"/>
      <c r="F141" s="28"/>
      <c r="G141" s="12"/>
      <c r="H141" s="28"/>
      <c r="I141" s="12"/>
      <c r="J141" s="28"/>
      <c r="K141" s="653"/>
      <c r="L141" s="654"/>
      <c r="M141" s="653"/>
      <c r="N141" s="654"/>
      <c r="O141" s="418">
        <f t="shared" si="20"/>
        <v>0</v>
      </c>
      <c r="P141" s="419">
        <f t="shared" si="24"/>
        <v>0</v>
      </c>
      <c r="Q141" s="420">
        <f t="shared" si="21"/>
        <v>0</v>
      </c>
      <c r="R141" s="421">
        <f t="shared" si="22"/>
        <v>0</v>
      </c>
      <c r="S141" s="419">
        <f t="shared" si="23"/>
        <v>0</v>
      </c>
      <c r="T141" s="422">
        <f t="shared" si="25"/>
        <v>0</v>
      </c>
      <c r="U141" s="346">
        <f t="shared" si="26"/>
        <v>0</v>
      </c>
      <c r="V141" s="346">
        <f t="shared" si="27"/>
        <v>0</v>
      </c>
    </row>
    <row r="142" spans="1:22" hidden="1" x14ac:dyDescent="0.3">
      <c r="A142" s="237"/>
      <c r="B142" s="29">
        <v>137</v>
      </c>
      <c r="C142" s="91" t="e">
        <f>VLOOKUP(B:B,'START_LIST_JUN-ELI'!C:F,2,FALSE)</f>
        <v>#N/A</v>
      </c>
      <c r="D142" s="449" t="e">
        <f>VLOOKUP(B:B,'START_LIST_JUN-ELI'!C:F,4,FALSE)</f>
        <v>#N/A</v>
      </c>
      <c r="E142" s="424"/>
      <c r="F142" s="28"/>
      <c r="G142" s="12"/>
      <c r="H142" s="28"/>
      <c r="I142" s="12"/>
      <c r="J142" s="28"/>
      <c r="K142" s="653"/>
      <c r="L142" s="654"/>
      <c r="M142" s="653"/>
      <c r="N142" s="654"/>
      <c r="O142" s="418">
        <f t="shared" si="20"/>
        <v>0</v>
      </c>
      <c r="P142" s="419">
        <f t="shared" si="24"/>
        <v>0</v>
      </c>
      <c r="Q142" s="420">
        <f t="shared" si="21"/>
        <v>0</v>
      </c>
      <c r="R142" s="421">
        <f t="shared" si="22"/>
        <v>0</v>
      </c>
      <c r="S142" s="419">
        <f t="shared" si="23"/>
        <v>0</v>
      </c>
      <c r="T142" s="422">
        <f t="shared" si="25"/>
        <v>0</v>
      </c>
      <c r="U142" s="346">
        <f t="shared" si="26"/>
        <v>0</v>
      </c>
      <c r="V142" s="346">
        <f t="shared" si="27"/>
        <v>0</v>
      </c>
    </row>
    <row r="143" spans="1:22" hidden="1" x14ac:dyDescent="0.3">
      <c r="A143" s="237"/>
      <c r="B143" s="29">
        <v>138</v>
      </c>
      <c r="C143" s="91" t="e">
        <f>VLOOKUP(B:B,'START_LIST_JUN-ELI'!C:F,2,FALSE)</f>
        <v>#N/A</v>
      </c>
      <c r="D143" s="449" t="e">
        <f>VLOOKUP(B:B,'START_LIST_JUN-ELI'!C:F,4,FALSE)</f>
        <v>#N/A</v>
      </c>
      <c r="E143" s="424"/>
      <c r="F143" s="28"/>
      <c r="G143" s="12"/>
      <c r="H143" s="28"/>
      <c r="I143" s="12"/>
      <c r="J143" s="28"/>
      <c r="K143" s="653"/>
      <c r="L143" s="654"/>
      <c r="M143" s="653"/>
      <c r="N143" s="654"/>
      <c r="O143" s="418">
        <f t="shared" si="20"/>
        <v>0</v>
      </c>
      <c r="P143" s="419">
        <f t="shared" si="24"/>
        <v>0</v>
      </c>
      <c r="Q143" s="420">
        <f t="shared" si="21"/>
        <v>0</v>
      </c>
      <c r="R143" s="421">
        <f t="shared" si="22"/>
        <v>0</v>
      </c>
      <c r="S143" s="419">
        <f t="shared" si="23"/>
        <v>0</v>
      </c>
      <c r="T143" s="422">
        <f t="shared" si="25"/>
        <v>0</v>
      </c>
      <c r="U143" s="346">
        <f t="shared" si="26"/>
        <v>0</v>
      </c>
      <c r="V143" s="346">
        <f t="shared" si="27"/>
        <v>0</v>
      </c>
    </row>
    <row r="144" spans="1:22" hidden="1" x14ac:dyDescent="0.3">
      <c r="A144" s="237"/>
      <c r="B144" s="29">
        <v>139</v>
      </c>
      <c r="C144" s="91" t="e">
        <f>VLOOKUP(B:B,'START_LIST_JUN-ELI'!C:F,2,FALSE)</f>
        <v>#N/A</v>
      </c>
      <c r="D144" s="449" t="e">
        <f>VLOOKUP(B:B,'START_LIST_JUN-ELI'!C:F,4,FALSE)</f>
        <v>#N/A</v>
      </c>
      <c r="E144" s="424"/>
      <c r="F144" s="28"/>
      <c r="G144" s="12"/>
      <c r="H144" s="28"/>
      <c r="I144" s="12"/>
      <c r="J144" s="28"/>
      <c r="K144" s="653"/>
      <c r="L144" s="654"/>
      <c r="M144" s="653"/>
      <c r="N144" s="654"/>
      <c r="O144" s="418">
        <f t="shared" si="20"/>
        <v>0</v>
      </c>
      <c r="P144" s="419">
        <f t="shared" si="24"/>
        <v>0</v>
      </c>
      <c r="Q144" s="420">
        <f t="shared" si="21"/>
        <v>0</v>
      </c>
      <c r="R144" s="421">
        <f t="shared" si="22"/>
        <v>0</v>
      </c>
      <c r="S144" s="419">
        <f t="shared" si="23"/>
        <v>0</v>
      </c>
      <c r="T144" s="422">
        <f t="shared" si="25"/>
        <v>0</v>
      </c>
      <c r="U144" s="346">
        <f t="shared" si="26"/>
        <v>0</v>
      </c>
      <c r="V144" s="346">
        <f t="shared" si="27"/>
        <v>0</v>
      </c>
    </row>
    <row r="145" spans="1:22" hidden="1" x14ac:dyDescent="0.3">
      <c r="A145" s="237"/>
      <c r="B145" s="29">
        <v>140</v>
      </c>
      <c r="C145" s="91" t="e">
        <f>VLOOKUP(B:B,'START_LIST_JUN-ELI'!C:F,2,FALSE)</f>
        <v>#N/A</v>
      </c>
      <c r="D145" s="449" t="e">
        <f>VLOOKUP(B:B,'START_LIST_JUN-ELI'!C:F,4,FALSE)</f>
        <v>#N/A</v>
      </c>
      <c r="E145" s="424"/>
      <c r="F145" s="28"/>
      <c r="G145" s="12"/>
      <c r="H145" s="28"/>
      <c r="I145" s="12"/>
      <c r="J145" s="28"/>
      <c r="K145" s="653"/>
      <c r="L145" s="654"/>
      <c r="M145" s="653"/>
      <c r="N145" s="654"/>
      <c r="O145" s="418">
        <f t="shared" si="20"/>
        <v>0</v>
      </c>
      <c r="P145" s="419">
        <f t="shared" si="24"/>
        <v>0</v>
      </c>
      <c r="Q145" s="420">
        <f t="shared" si="21"/>
        <v>0</v>
      </c>
      <c r="R145" s="421">
        <f t="shared" si="22"/>
        <v>0</v>
      </c>
      <c r="S145" s="419">
        <f t="shared" si="23"/>
        <v>0</v>
      </c>
      <c r="T145" s="422">
        <f t="shared" si="25"/>
        <v>0</v>
      </c>
      <c r="U145" s="346">
        <f t="shared" si="26"/>
        <v>0</v>
      </c>
      <c r="V145" s="346">
        <f t="shared" si="27"/>
        <v>0</v>
      </c>
    </row>
    <row r="146" spans="1:22" hidden="1" x14ac:dyDescent="0.3">
      <c r="A146" s="237"/>
      <c r="B146" s="29">
        <v>141</v>
      </c>
      <c r="C146" s="91" t="e">
        <f>VLOOKUP(B:B,'START_LIST_JUN-ELI'!C:F,2,FALSE)</f>
        <v>#N/A</v>
      </c>
      <c r="D146" s="449" t="e">
        <f>VLOOKUP(B:B,'START_LIST_JUN-ELI'!C:F,4,FALSE)</f>
        <v>#N/A</v>
      </c>
      <c r="E146" s="424"/>
      <c r="F146" s="28"/>
      <c r="G146" s="12"/>
      <c r="H146" s="28"/>
      <c r="I146" s="12"/>
      <c r="J146" s="28"/>
      <c r="K146" s="653"/>
      <c r="L146" s="654"/>
      <c r="M146" s="653"/>
      <c r="N146" s="654"/>
      <c r="O146" s="418">
        <f t="shared" si="20"/>
        <v>0</v>
      </c>
      <c r="P146" s="419">
        <f t="shared" si="24"/>
        <v>0</v>
      </c>
      <c r="Q146" s="420">
        <f t="shared" si="21"/>
        <v>0</v>
      </c>
      <c r="R146" s="421">
        <f t="shared" si="22"/>
        <v>0</v>
      </c>
      <c r="S146" s="419">
        <f t="shared" si="23"/>
        <v>0</v>
      </c>
      <c r="T146" s="422">
        <f t="shared" si="25"/>
        <v>0</v>
      </c>
      <c r="U146" s="346">
        <f t="shared" si="26"/>
        <v>0</v>
      </c>
      <c r="V146" s="346">
        <f t="shared" si="27"/>
        <v>0</v>
      </c>
    </row>
    <row r="147" spans="1:22" hidden="1" x14ac:dyDescent="0.3">
      <c r="A147" s="237"/>
      <c r="B147" s="29">
        <v>142</v>
      </c>
      <c r="C147" s="91" t="e">
        <f>VLOOKUP(B:B,'START_LIST_JUN-ELI'!C:F,2,FALSE)</f>
        <v>#N/A</v>
      </c>
      <c r="D147" s="449" t="e">
        <f>VLOOKUP(B:B,'START_LIST_JUN-ELI'!C:F,4,FALSE)</f>
        <v>#N/A</v>
      </c>
      <c r="E147" s="424"/>
      <c r="F147" s="28"/>
      <c r="G147" s="12"/>
      <c r="H147" s="28"/>
      <c r="I147" s="12"/>
      <c r="J147" s="28"/>
      <c r="K147" s="653"/>
      <c r="L147" s="654"/>
      <c r="M147" s="653"/>
      <c r="N147" s="654"/>
      <c r="O147" s="418">
        <f t="shared" si="20"/>
        <v>0</v>
      </c>
      <c r="P147" s="419">
        <f t="shared" si="24"/>
        <v>0</v>
      </c>
      <c r="Q147" s="420">
        <f t="shared" si="21"/>
        <v>0</v>
      </c>
      <c r="R147" s="421">
        <f t="shared" si="22"/>
        <v>0</v>
      </c>
      <c r="S147" s="419">
        <f t="shared" si="23"/>
        <v>0</v>
      </c>
      <c r="T147" s="422">
        <f t="shared" si="25"/>
        <v>0</v>
      </c>
      <c r="U147" s="346">
        <f t="shared" si="26"/>
        <v>0</v>
      </c>
      <c r="V147" s="346">
        <f t="shared" si="27"/>
        <v>0</v>
      </c>
    </row>
    <row r="148" spans="1:22" hidden="1" x14ac:dyDescent="0.3">
      <c r="A148" s="237"/>
      <c r="B148" s="29">
        <v>143</v>
      </c>
      <c r="C148" s="91" t="e">
        <f>VLOOKUP(B:B,'START_LIST_JUN-ELI'!C:F,2,FALSE)</f>
        <v>#N/A</v>
      </c>
      <c r="D148" s="449" t="e">
        <f>VLOOKUP(B:B,'START_LIST_JUN-ELI'!C:F,4,FALSE)</f>
        <v>#N/A</v>
      </c>
      <c r="E148" s="424"/>
      <c r="F148" s="28"/>
      <c r="G148" s="12"/>
      <c r="H148" s="28"/>
      <c r="I148" s="12"/>
      <c r="J148" s="28"/>
      <c r="K148" s="653"/>
      <c r="L148" s="654"/>
      <c r="M148" s="653"/>
      <c r="N148" s="654"/>
      <c r="O148" s="418">
        <f t="shared" si="20"/>
        <v>0</v>
      </c>
      <c r="P148" s="419">
        <f t="shared" si="24"/>
        <v>0</v>
      </c>
      <c r="Q148" s="420">
        <f t="shared" si="21"/>
        <v>0</v>
      </c>
      <c r="R148" s="421">
        <f t="shared" si="22"/>
        <v>0</v>
      </c>
      <c r="S148" s="419">
        <f t="shared" si="23"/>
        <v>0</v>
      </c>
      <c r="T148" s="422">
        <f t="shared" si="25"/>
        <v>0</v>
      </c>
      <c r="U148" s="346">
        <f t="shared" si="26"/>
        <v>0</v>
      </c>
      <c r="V148" s="346">
        <f t="shared" si="27"/>
        <v>0</v>
      </c>
    </row>
    <row r="149" spans="1:22" hidden="1" x14ac:dyDescent="0.3">
      <c r="A149" s="237"/>
      <c r="B149" s="29">
        <v>144</v>
      </c>
      <c r="C149" s="91" t="e">
        <f>VLOOKUP(B:B,'START_LIST_JUN-ELI'!C:F,2,FALSE)</f>
        <v>#N/A</v>
      </c>
      <c r="D149" s="449" t="e">
        <f>VLOOKUP(B:B,'START_LIST_JUN-ELI'!C:F,4,FALSE)</f>
        <v>#N/A</v>
      </c>
      <c r="E149" s="424"/>
      <c r="F149" s="28"/>
      <c r="G149" s="12"/>
      <c r="H149" s="28"/>
      <c r="I149" s="12"/>
      <c r="J149" s="28"/>
      <c r="K149" s="653"/>
      <c r="L149" s="654"/>
      <c r="M149" s="653"/>
      <c r="N149" s="654"/>
      <c r="O149" s="418">
        <f t="shared" si="20"/>
        <v>0</v>
      </c>
      <c r="P149" s="419">
        <f t="shared" si="24"/>
        <v>0</v>
      </c>
      <c r="Q149" s="420">
        <f t="shared" si="21"/>
        <v>0</v>
      </c>
      <c r="R149" s="421">
        <f t="shared" si="22"/>
        <v>0</v>
      </c>
      <c r="S149" s="419">
        <f t="shared" si="23"/>
        <v>0</v>
      </c>
      <c r="T149" s="422">
        <f t="shared" si="25"/>
        <v>0</v>
      </c>
      <c r="U149" s="346">
        <f t="shared" si="26"/>
        <v>0</v>
      </c>
      <c r="V149" s="346">
        <f t="shared" si="27"/>
        <v>0</v>
      </c>
    </row>
    <row r="150" spans="1:22" hidden="1" x14ac:dyDescent="0.3">
      <c r="A150" s="237"/>
      <c r="B150" s="29">
        <v>145</v>
      </c>
      <c r="C150" s="91" t="e">
        <f>VLOOKUP(B:B,'START_LIST_JUN-ELI'!C:F,2,FALSE)</f>
        <v>#N/A</v>
      </c>
      <c r="D150" s="449" t="e">
        <f>VLOOKUP(B:B,'START_LIST_JUN-ELI'!C:F,4,FALSE)</f>
        <v>#N/A</v>
      </c>
      <c r="E150" s="424"/>
      <c r="F150" s="28"/>
      <c r="G150" s="12"/>
      <c r="H150" s="28"/>
      <c r="I150" s="12"/>
      <c r="J150" s="28"/>
      <c r="K150" s="653"/>
      <c r="L150" s="654"/>
      <c r="M150" s="653"/>
      <c r="N150" s="654"/>
      <c r="O150" s="418">
        <f t="shared" si="20"/>
        <v>0</v>
      </c>
      <c r="P150" s="419">
        <f t="shared" si="24"/>
        <v>0</v>
      </c>
      <c r="Q150" s="420">
        <f t="shared" si="21"/>
        <v>0</v>
      </c>
      <c r="R150" s="421">
        <f t="shared" si="22"/>
        <v>0</v>
      </c>
      <c r="S150" s="419">
        <f t="shared" si="23"/>
        <v>0</v>
      </c>
      <c r="T150" s="422">
        <f t="shared" si="25"/>
        <v>0</v>
      </c>
      <c r="U150" s="346">
        <f t="shared" si="26"/>
        <v>0</v>
      </c>
      <c r="V150" s="346">
        <f t="shared" si="27"/>
        <v>0</v>
      </c>
    </row>
    <row r="151" spans="1:22" hidden="1" x14ac:dyDescent="0.3">
      <c r="A151" s="237"/>
      <c r="B151" s="29">
        <v>146</v>
      </c>
      <c r="C151" s="91" t="e">
        <f>VLOOKUP(B:B,'START_LIST_JUN-ELI'!C:F,2,FALSE)</f>
        <v>#N/A</v>
      </c>
      <c r="D151" s="449" t="e">
        <f>VLOOKUP(B:B,'START_LIST_JUN-ELI'!C:F,4,FALSE)</f>
        <v>#N/A</v>
      </c>
      <c r="E151" s="424"/>
      <c r="F151" s="28"/>
      <c r="G151" s="12"/>
      <c r="H151" s="28"/>
      <c r="I151" s="12"/>
      <c r="J151" s="28"/>
      <c r="K151" s="653"/>
      <c r="L151" s="654"/>
      <c r="M151" s="653"/>
      <c r="N151" s="654"/>
      <c r="O151" s="418">
        <f t="shared" si="20"/>
        <v>0</v>
      </c>
      <c r="P151" s="419">
        <f t="shared" si="24"/>
        <v>0</v>
      </c>
      <c r="Q151" s="420">
        <f t="shared" si="21"/>
        <v>0</v>
      </c>
      <c r="R151" s="421">
        <f t="shared" si="22"/>
        <v>0</v>
      </c>
      <c r="S151" s="419">
        <f t="shared" si="23"/>
        <v>0</v>
      </c>
      <c r="T151" s="422">
        <f t="shared" si="25"/>
        <v>0</v>
      </c>
      <c r="U151" s="346">
        <f t="shared" si="26"/>
        <v>0</v>
      </c>
      <c r="V151" s="346">
        <f t="shared" si="27"/>
        <v>0</v>
      </c>
    </row>
    <row r="152" spans="1:22" hidden="1" x14ac:dyDescent="0.3">
      <c r="A152" s="237"/>
      <c r="B152" s="29">
        <v>147</v>
      </c>
      <c r="C152" s="91" t="e">
        <f>VLOOKUP(B:B,'START_LIST_JUN-ELI'!C:F,2,FALSE)</f>
        <v>#N/A</v>
      </c>
      <c r="D152" s="449" t="e">
        <f>VLOOKUP(B:B,'START_LIST_JUN-ELI'!C:F,4,FALSE)</f>
        <v>#N/A</v>
      </c>
      <c r="E152" s="424"/>
      <c r="F152" s="28"/>
      <c r="G152" s="12"/>
      <c r="H152" s="28"/>
      <c r="I152" s="12"/>
      <c r="J152" s="28"/>
      <c r="K152" s="653"/>
      <c r="L152" s="654"/>
      <c r="M152" s="653"/>
      <c r="N152" s="654"/>
      <c r="O152" s="418">
        <f t="shared" si="20"/>
        <v>0</v>
      </c>
      <c r="P152" s="419">
        <f t="shared" si="24"/>
        <v>0</v>
      </c>
      <c r="Q152" s="420">
        <f t="shared" si="21"/>
        <v>0</v>
      </c>
      <c r="R152" s="421">
        <f t="shared" si="22"/>
        <v>0</v>
      </c>
      <c r="S152" s="419">
        <f t="shared" si="23"/>
        <v>0</v>
      </c>
      <c r="T152" s="422">
        <f t="shared" si="25"/>
        <v>0</v>
      </c>
      <c r="U152" s="346">
        <f t="shared" si="26"/>
        <v>0</v>
      </c>
      <c r="V152" s="346">
        <f t="shared" si="27"/>
        <v>0</v>
      </c>
    </row>
    <row r="153" spans="1:22" hidden="1" x14ac:dyDescent="0.3">
      <c r="A153" s="237"/>
      <c r="B153" s="29">
        <v>148</v>
      </c>
      <c r="C153" s="91" t="e">
        <f>VLOOKUP(B:B,'START_LIST_JUN-ELI'!C:F,2,FALSE)</f>
        <v>#N/A</v>
      </c>
      <c r="D153" s="449" t="e">
        <f>VLOOKUP(B:B,'START_LIST_JUN-ELI'!C:F,4,FALSE)</f>
        <v>#N/A</v>
      </c>
      <c r="E153" s="424"/>
      <c r="F153" s="28"/>
      <c r="G153" s="12"/>
      <c r="H153" s="28"/>
      <c r="I153" s="12"/>
      <c r="J153" s="28"/>
      <c r="K153" s="653"/>
      <c r="L153" s="654"/>
      <c r="M153" s="653"/>
      <c r="N153" s="654"/>
      <c r="O153" s="418">
        <f t="shared" si="20"/>
        <v>0</v>
      </c>
      <c r="P153" s="419">
        <f t="shared" si="24"/>
        <v>0</v>
      </c>
      <c r="Q153" s="420">
        <f t="shared" si="21"/>
        <v>0</v>
      </c>
      <c r="R153" s="421">
        <f t="shared" si="22"/>
        <v>0</v>
      </c>
      <c r="S153" s="419">
        <f t="shared" si="23"/>
        <v>0</v>
      </c>
      <c r="T153" s="422">
        <f t="shared" si="25"/>
        <v>0</v>
      </c>
      <c r="U153" s="346">
        <f t="shared" si="26"/>
        <v>0</v>
      </c>
      <c r="V153" s="346">
        <f t="shared" si="27"/>
        <v>0</v>
      </c>
    </row>
    <row r="154" spans="1:22" hidden="1" x14ac:dyDescent="0.3">
      <c r="A154" s="237"/>
      <c r="B154" s="29">
        <v>149</v>
      </c>
      <c r="C154" s="91" t="e">
        <f>VLOOKUP(B:B,'START_LIST_JUN-ELI'!C:F,2,FALSE)</f>
        <v>#N/A</v>
      </c>
      <c r="D154" s="449" t="e">
        <f>VLOOKUP(B:B,'START_LIST_JUN-ELI'!C:F,4,FALSE)</f>
        <v>#N/A</v>
      </c>
      <c r="E154" s="424"/>
      <c r="F154" s="28"/>
      <c r="G154" s="12"/>
      <c r="H154" s="28"/>
      <c r="I154" s="12"/>
      <c r="J154" s="28"/>
      <c r="K154" s="653"/>
      <c r="L154" s="654"/>
      <c r="M154" s="653"/>
      <c r="N154" s="654"/>
      <c r="O154" s="418">
        <f t="shared" si="20"/>
        <v>0</v>
      </c>
      <c r="P154" s="419">
        <f t="shared" si="24"/>
        <v>0</v>
      </c>
      <c r="Q154" s="420">
        <f t="shared" si="21"/>
        <v>0</v>
      </c>
      <c r="R154" s="421">
        <f t="shared" si="22"/>
        <v>0</v>
      </c>
      <c r="S154" s="419">
        <f t="shared" si="23"/>
        <v>0</v>
      </c>
      <c r="T154" s="422">
        <f t="shared" si="25"/>
        <v>0</v>
      </c>
      <c r="U154" s="346">
        <f t="shared" si="26"/>
        <v>0</v>
      </c>
      <c r="V154" s="346">
        <f t="shared" si="27"/>
        <v>0</v>
      </c>
    </row>
  </sheetData>
  <sheetProtection algorithmName="SHA-512" hashValue="SH9JOR/LqOCdenD/ujfB2um5c0jWjt4/IGp4SO1Hcnx3GlBL2ioEck3S7P9w7iq8NT0EC00B6XNoa2m1IzHR4A==" saltValue="Sw6qC0+1L3JuiVZBdt4nGA==" spinCount="100000" sheet="1" objects="1" scenarios="1"/>
  <mergeCells count="12">
    <mergeCell ref="A4:A5"/>
    <mergeCell ref="O4:Q4"/>
    <mergeCell ref="R4:T4"/>
    <mergeCell ref="E3:N3"/>
    <mergeCell ref="I4:J4"/>
    <mergeCell ref="K4:L4"/>
    <mergeCell ref="M4:N4"/>
    <mergeCell ref="B4:B5"/>
    <mergeCell ref="C4:C5"/>
    <mergeCell ref="D4:D5"/>
    <mergeCell ref="E4:F4"/>
    <mergeCell ref="G4:H4"/>
  </mergeCells>
  <conditionalFormatting sqref="C6:D154">
    <cfRule type="expression" dxfId="5" priority="1">
      <formula>$H6="x"</formula>
    </cfRule>
  </conditionalFormatting>
  <pageMargins left="0.25" right="0.25" top="0.75" bottom="0.75" header="0.3" footer="0.3"/>
  <pageSetup paperSize="9" scale="5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880E6-0CA4-4374-BB04-753347E5A713}">
  <sheetPr>
    <tabColor rgb="FFFFC000"/>
    <pageSetUpPr fitToPage="1"/>
  </sheetPr>
  <dimension ref="A1:BA154"/>
  <sheetViews>
    <sheetView zoomScaleNormal="100" workbookViewId="0">
      <pane xSplit="4" ySplit="3" topLeftCell="E4" activePane="bottomRight" state="frozen"/>
      <selection pane="topRight" activeCell="F1" sqref="F1"/>
      <selection pane="bottomLeft" activeCell="A4" sqref="A4"/>
      <selection pane="bottomRight" activeCell="T168" sqref="T168"/>
    </sheetView>
  </sheetViews>
  <sheetFormatPr baseColWidth="10" defaultColWidth="11.54296875" defaultRowHeight="14" x14ac:dyDescent="0.3"/>
  <cols>
    <col min="1" max="1" width="6.7265625" style="26" hidden="1" customWidth="1"/>
    <col min="2" max="2" width="6.7265625" style="1" customWidth="1"/>
    <col min="3" max="3" width="22.7265625" style="2" customWidth="1"/>
    <col min="4" max="4" width="7.1796875" style="2" customWidth="1"/>
    <col min="5" max="5" width="9.26953125" style="4" customWidth="1"/>
    <col min="6" max="6" width="10.26953125" style="4" customWidth="1"/>
    <col min="7" max="7" width="9.26953125" style="4" customWidth="1"/>
    <col min="8" max="8" width="10.26953125" style="4" customWidth="1"/>
    <col min="9" max="9" width="9.26953125" style="4" customWidth="1"/>
    <col min="10" max="10" width="10.26953125" style="4" customWidth="1"/>
    <col min="11" max="11" width="9.26953125" style="333" customWidth="1"/>
    <col min="12" max="12" width="10.26953125" style="333" customWidth="1"/>
    <col min="13" max="13" width="9.26953125" style="333" hidden="1" customWidth="1"/>
    <col min="14" max="14" width="10.26953125" style="333" hidden="1" customWidth="1"/>
    <col min="15" max="16" width="7.54296875" style="335" hidden="1" customWidth="1"/>
    <col min="17" max="17" width="7.54296875" style="335" customWidth="1"/>
    <col min="18" max="19" width="7.54296875" style="335" hidden="1" customWidth="1"/>
    <col min="20" max="20" width="7.54296875" style="335" customWidth="1"/>
    <col min="21" max="22" width="23.54296875" style="5" customWidth="1"/>
    <col min="23" max="23" width="11.54296875" style="2" customWidth="1"/>
    <col min="24" max="16384" width="11.54296875" style="2"/>
  </cols>
  <sheetData>
    <row r="1" spans="1:53" s="133" customFormat="1" ht="20" x14ac:dyDescent="0.4">
      <c r="A1" s="122"/>
      <c r="B1" s="437" t="s">
        <v>345</v>
      </c>
      <c r="C1" s="437"/>
      <c r="D1" s="437"/>
      <c r="E1" s="437"/>
      <c r="F1" s="437"/>
      <c r="G1" s="437"/>
      <c r="H1" s="437"/>
      <c r="I1" s="437"/>
      <c r="J1" s="699"/>
      <c r="K1" s="699"/>
      <c r="L1" s="699"/>
      <c r="M1" s="699"/>
      <c r="N1" s="699"/>
      <c r="O1" s="699"/>
      <c r="P1" s="699"/>
      <c r="Q1" s="699"/>
      <c r="R1" s="699"/>
      <c r="S1" s="699"/>
      <c r="T1" s="699"/>
      <c r="U1" s="134"/>
      <c r="V1" s="134"/>
      <c r="W1" s="135"/>
    </row>
    <row r="2" spans="1:53" ht="18.5" thickBot="1" x14ac:dyDescent="0.35">
      <c r="A2" s="105"/>
      <c r="C2" s="685"/>
      <c r="O2" s="333"/>
      <c r="P2" s="333"/>
      <c r="Q2" s="333"/>
      <c r="R2" s="333"/>
      <c r="S2" s="333"/>
      <c r="T2" s="333"/>
      <c r="U2" s="344"/>
      <c r="V2" s="344"/>
      <c r="W2" s="4"/>
    </row>
    <row r="3" spans="1:53" ht="18.5" thickBot="1" x14ac:dyDescent="0.35">
      <c r="E3" s="895" t="s">
        <v>301</v>
      </c>
      <c r="F3" s="896"/>
      <c r="G3" s="896"/>
      <c r="H3" s="896"/>
      <c r="I3" s="896"/>
      <c r="J3" s="896"/>
      <c r="K3" s="896"/>
      <c r="L3" s="896"/>
      <c r="M3" s="896"/>
      <c r="N3" s="896"/>
      <c r="O3" s="334"/>
      <c r="P3" s="334"/>
      <c r="Q3" s="334"/>
      <c r="R3" s="334"/>
      <c r="S3" s="334"/>
      <c r="T3" s="334"/>
      <c r="U3" s="505"/>
      <c r="V3" s="505"/>
    </row>
    <row r="4" spans="1:53" s="3" customFormat="1" ht="14.5" customHeight="1" thickBot="1" x14ac:dyDescent="0.4">
      <c r="A4" s="768" t="s">
        <v>0</v>
      </c>
      <c r="B4" s="777" t="s">
        <v>10</v>
      </c>
      <c r="C4" s="766" t="s">
        <v>1</v>
      </c>
      <c r="D4" s="779" t="s">
        <v>2</v>
      </c>
      <c r="E4" s="848" t="s">
        <v>61</v>
      </c>
      <c r="F4" s="850"/>
      <c r="G4" s="848" t="s">
        <v>62</v>
      </c>
      <c r="H4" s="850"/>
      <c r="I4" s="848" t="s">
        <v>63</v>
      </c>
      <c r="J4" s="850"/>
      <c r="K4" s="848" t="s">
        <v>320</v>
      </c>
      <c r="L4" s="850"/>
      <c r="M4" s="897" t="s">
        <v>100</v>
      </c>
      <c r="N4" s="898"/>
      <c r="O4" s="892" t="s">
        <v>298</v>
      </c>
      <c r="P4" s="893"/>
      <c r="Q4" s="894"/>
      <c r="R4" s="892" t="s">
        <v>299</v>
      </c>
      <c r="S4" s="893"/>
      <c r="T4" s="894"/>
      <c r="U4" s="254" t="s">
        <v>305</v>
      </c>
      <c r="V4" s="254" t="s">
        <v>306</v>
      </c>
    </row>
    <row r="5" spans="1:53" s="3" customFormat="1" ht="17.25" customHeight="1" thickBot="1" x14ac:dyDescent="0.4">
      <c r="A5" s="769"/>
      <c r="B5" s="778"/>
      <c r="C5" s="767"/>
      <c r="D5" s="780"/>
      <c r="E5" s="256" t="s">
        <v>298</v>
      </c>
      <c r="F5" s="257" t="s">
        <v>299</v>
      </c>
      <c r="G5" s="256" t="s">
        <v>298</v>
      </c>
      <c r="H5" s="257" t="s">
        <v>299</v>
      </c>
      <c r="I5" s="256" t="s">
        <v>298</v>
      </c>
      <c r="J5" s="257" t="s">
        <v>299</v>
      </c>
      <c r="K5" s="651" t="s">
        <v>130</v>
      </c>
      <c r="L5" s="652" t="s">
        <v>131</v>
      </c>
      <c r="M5" s="258" t="s">
        <v>130</v>
      </c>
      <c r="N5" s="259" t="s">
        <v>131</v>
      </c>
      <c r="O5" s="336" t="s">
        <v>104</v>
      </c>
      <c r="P5" s="337" t="s">
        <v>103</v>
      </c>
      <c r="Q5" s="338" t="s">
        <v>102</v>
      </c>
      <c r="R5" s="336" t="s">
        <v>104</v>
      </c>
      <c r="S5" s="337" t="s">
        <v>103</v>
      </c>
      <c r="T5" s="338" t="s">
        <v>102</v>
      </c>
      <c r="U5" s="332">
        <v>10</v>
      </c>
      <c r="V5" s="332">
        <v>10</v>
      </c>
      <c r="W5" s="347" t="s">
        <v>170</v>
      </c>
    </row>
    <row r="6" spans="1:53" ht="17.5" customHeight="1" x14ac:dyDescent="0.3">
      <c r="A6" s="238"/>
      <c r="B6" s="37">
        <v>1</v>
      </c>
      <c r="C6" s="142" t="str">
        <f>VLOOKUP(B:B,'START_LIST_JUN-ELI'!C:F,2,FALSE)</f>
        <v>BLASER Nélia</v>
      </c>
      <c r="D6" s="448" t="str">
        <f>VLOOKUP(B:B,'START_LIST_JUN-ELI'!C:F,4,FALSE)</f>
        <v>GN1885</v>
      </c>
      <c r="E6" s="423">
        <v>75</v>
      </c>
      <c r="F6" s="349">
        <v>60</v>
      </c>
      <c r="G6" s="348">
        <v>77</v>
      </c>
      <c r="H6" s="349">
        <v>70</v>
      </c>
      <c r="I6" s="348">
        <v>80</v>
      </c>
      <c r="J6" s="349">
        <v>60</v>
      </c>
      <c r="K6" s="655">
        <v>68</v>
      </c>
      <c r="L6" s="656">
        <v>75</v>
      </c>
      <c r="M6" s="193">
        <f>+(E6+G6+I6+K6)/4</f>
        <v>75</v>
      </c>
      <c r="N6" s="196">
        <f>+(F6+H6+J6+L6)/4</f>
        <v>66.25</v>
      </c>
      <c r="O6" s="413">
        <f>MAX(E6,G6,I6,K6,M6)</f>
        <v>80</v>
      </c>
      <c r="P6" s="414">
        <f>MIN(E6,G6,I6,K6,M6)</f>
        <v>68</v>
      </c>
      <c r="Q6" s="415">
        <f>(SUM(E6,G6,I6,K6,M6)-O6-P6)/3</f>
        <v>75.666666666666671</v>
      </c>
      <c r="R6" s="416">
        <f>MAX(F6,H6,J6,L6,N6)</f>
        <v>75</v>
      </c>
      <c r="S6" s="414">
        <f>MIN(F6,H6,J6,L6,N6)</f>
        <v>60</v>
      </c>
      <c r="T6" s="417">
        <f>(SUM(F6,H6,J6,L6,N6)-R6-S6)/3</f>
        <v>65.416666666666671</v>
      </c>
      <c r="U6" s="345">
        <f>Q6/$U$5</f>
        <v>7.5666666666666673</v>
      </c>
      <c r="V6" s="345">
        <f>T6/$V$5</f>
        <v>6.541666666666667</v>
      </c>
    </row>
    <row r="7" spans="1:53" x14ac:dyDescent="0.3">
      <c r="A7" s="237"/>
      <c r="B7" s="29">
        <v>2</v>
      </c>
      <c r="C7" s="91" t="str">
        <f>VLOOKUP(B:B,'START_LIST_JUN-ELI'!C:F,2,FALSE)</f>
        <v>REULET Letizia</v>
      </c>
      <c r="D7" s="449" t="str">
        <f>VLOOKUP(B:B,'START_LIST_JUN-ELI'!C:F,4,FALSE)</f>
        <v>MORG</v>
      </c>
      <c r="E7" s="424">
        <v>68</v>
      </c>
      <c r="F7" s="28">
        <v>59</v>
      </c>
      <c r="G7" s="12">
        <v>63</v>
      </c>
      <c r="H7" s="28">
        <v>54</v>
      </c>
      <c r="I7" s="12">
        <v>75</v>
      </c>
      <c r="J7" s="28">
        <v>55</v>
      </c>
      <c r="K7" s="657">
        <v>63</v>
      </c>
      <c r="L7" s="658">
        <v>60</v>
      </c>
      <c r="M7" s="16">
        <f t="shared" ref="M7:N37" si="0">+(E7+G7+I7+K7)/4</f>
        <v>67.25</v>
      </c>
      <c r="N7" s="199">
        <f t="shared" si="0"/>
        <v>57</v>
      </c>
      <c r="O7" s="418">
        <f>MAX(E7,G7,I7,K7,M7)</f>
        <v>75</v>
      </c>
      <c r="P7" s="419">
        <f>MIN(E7,G7,I7,K7,M7)</f>
        <v>63</v>
      </c>
      <c r="Q7" s="420">
        <f>(SUM(E7,G7,I7,K7,M7)-O7-P7)/3</f>
        <v>66.083333333333329</v>
      </c>
      <c r="R7" s="421">
        <f>MAX(F7,H7,J7,L7,N7)</f>
        <v>60</v>
      </c>
      <c r="S7" s="419">
        <f>MIN(F7,H7,J7,L7,N7)</f>
        <v>54</v>
      </c>
      <c r="T7" s="422">
        <f>(SUM(F7,H7,J7,L7,N7)-R7-S7)/3</f>
        <v>57</v>
      </c>
      <c r="U7" s="346">
        <f>Q7/$U$5</f>
        <v>6.6083333333333325</v>
      </c>
      <c r="V7" s="346">
        <f>T7/$V$5</f>
        <v>5.7</v>
      </c>
    </row>
    <row r="8" spans="1:53" s="11" customFormat="1" x14ac:dyDescent="0.3">
      <c r="A8" s="237"/>
      <c r="B8" s="29">
        <v>3</v>
      </c>
      <c r="C8" s="91" t="str">
        <f>VLOOKUP(B:B,'START_LIST_JUN-ELI'!C:F,2,FALSE)</f>
        <v>ROULLIER Eva</v>
      </c>
      <c r="D8" s="449" t="str">
        <f>VLOOKUP(B:B,'START_LIST_JUN-ELI'!C:F,4,FALSE)</f>
        <v>GN1885</v>
      </c>
      <c r="E8" s="424">
        <v>58</v>
      </c>
      <c r="F8" s="28">
        <v>59</v>
      </c>
      <c r="G8" s="12">
        <v>54</v>
      </c>
      <c r="H8" s="28">
        <v>56</v>
      </c>
      <c r="I8" s="12">
        <v>40</v>
      </c>
      <c r="J8" s="28">
        <v>45</v>
      </c>
      <c r="K8" s="657">
        <v>47</v>
      </c>
      <c r="L8" s="658">
        <v>49</v>
      </c>
      <c r="M8" s="16">
        <f t="shared" si="0"/>
        <v>49.75</v>
      </c>
      <c r="N8" s="199">
        <f t="shared" si="0"/>
        <v>52.25</v>
      </c>
      <c r="O8" s="418">
        <f t="shared" ref="O8:O69" si="1">MAX(E8,G8,I8,K8,M8)</f>
        <v>58</v>
      </c>
      <c r="P8" s="419">
        <f t="shared" ref="P8:P71" si="2">MIN(E8,G8,I8,K8,M8)</f>
        <v>40</v>
      </c>
      <c r="Q8" s="420">
        <f t="shared" ref="Q8:Q69" si="3">(SUM(E8,G8,I8,K8,M8)-O8-P8)/3</f>
        <v>50.25</v>
      </c>
      <c r="R8" s="421">
        <f t="shared" ref="R8:R69" si="4">MAX(F8,H8,J8,L8,N8)</f>
        <v>59</v>
      </c>
      <c r="S8" s="419">
        <f t="shared" ref="S8:S69" si="5">MIN(F8,H8,J8,L8,N8)</f>
        <v>45</v>
      </c>
      <c r="T8" s="422">
        <f t="shared" ref="T8:T69" si="6">(SUM(F8,H8,J8,L8,N8)-O8-P8)/3</f>
        <v>54.416666666666664</v>
      </c>
      <c r="U8" s="346">
        <f t="shared" ref="U8:U71" si="7">Q8/$U$5</f>
        <v>5.0250000000000004</v>
      </c>
      <c r="V8" s="346">
        <f t="shared" ref="V8:V71" si="8">T8/$V$5</f>
        <v>5.4416666666666664</v>
      </c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</row>
    <row r="9" spans="1:53" x14ac:dyDescent="0.3">
      <c r="A9" s="237"/>
      <c r="B9" s="29">
        <v>4</v>
      </c>
      <c r="C9" s="91" t="str">
        <f>VLOOKUP(B:B,'START_LIST_JUN-ELI'!C:F,2,FALSE)</f>
        <v>SCHENK Lilou</v>
      </c>
      <c r="D9" s="449" t="str">
        <f>VLOOKUP(B:B,'START_LIST_JUN-ELI'!C:F,4,FALSE)</f>
        <v>MORG</v>
      </c>
      <c r="E9" s="424">
        <v>69</v>
      </c>
      <c r="F9" s="28">
        <v>64</v>
      </c>
      <c r="G9" s="12">
        <v>76</v>
      </c>
      <c r="H9" s="28">
        <v>75</v>
      </c>
      <c r="I9" s="12">
        <v>75</v>
      </c>
      <c r="J9" s="28">
        <v>70</v>
      </c>
      <c r="K9" s="657">
        <v>70</v>
      </c>
      <c r="L9" s="658">
        <v>72</v>
      </c>
      <c r="M9" s="16">
        <f t="shared" si="0"/>
        <v>72.5</v>
      </c>
      <c r="N9" s="199">
        <f t="shared" si="0"/>
        <v>70.25</v>
      </c>
      <c r="O9" s="418">
        <f t="shared" si="1"/>
        <v>76</v>
      </c>
      <c r="P9" s="419">
        <f t="shared" si="2"/>
        <v>69</v>
      </c>
      <c r="Q9" s="420">
        <f t="shared" si="3"/>
        <v>72.5</v>
      </c>
      <c r="R9" s="421">
        <f t="shared" si="4"/>
        <v>75</v>
      </c>
      <c r="S9" s="419">
        <f t="shared" si="5"/>
        <v>64</v>
      </c>
      <c r="T9" s="422">
        <f t="shared" si="6"/>
        <v>68.75</v>
      </c>
      <c r="U9" s="346">
        <f t="shared" si="7"/>
        <v>7.25</v>
      </c>
      <c r="V9" s="346">
        <f t="shared" si="8"/>
        <v>6.875</v>
      </c>
    </row>
    <row r="10" spans="1:53" x14ac:dyDescent="0.3">
      <c r="A10" s="237"/>
      <c r="B10" s="29">
        <v>5</v>
      </c>
      <c r="C10" s="91" t="str">
        <f>VLOOKUP(B:B,'START_LIST_JUN-ELI'!C:F,2,FALSE)</f>
        <v>RÜEGG Lena</v>
      </c>
      <c r="D10" s="449" t="str">
        <f>VLOOKUP(B:B,'START_LIST_JUN-ELI'!C:F,4,FALSE)</f>
        <v>ASB</v>
      </c>
      <c r="E10" s="424">
        <v>71</v>
      </c>
      <c r="F10" s="28">
        <v>62</v>
      </c>
      <c r="G10" s="12">
        <v>75</v>
      </c>
      <c r="H10" s="28">
        <v>67</v>
      </c>
      <c r="I10" s="12">
        <v>60</v>
      </c>
      <c r="J10" s="28">
        <v>60</v>
      </c>
      <c r="K10" s="657">
        <v>61</v>
      </c>
      <c r="L10" s="658">
        <v>68</v>
      </c>
      <c r="M10" s="16">
        <f t="shared" si="0"/>
        <v>66.75</v>
      </c>
      <c r="N10" s="199">
        <f t="shared" si="0"/>
        <v>64.25</v>
      </c>
      <c r="O10" s="418">
        <f t="shared" si="1"/>
        <v>75</v>
      </c>
      <c r="P10" s="419">
        <f t="shared" si="2"/>
        <v>60</v>
      </c>
      <c r="Q10" s="420">
        <f t="shared" si="3"/>
        <v>66.25</v>
      </c>
      <c r="R10" s="421">
        <f t="shared" si="4"/>
        <v>68</v>
      </c>
      <c r="S10" s="419">
        <f t="shared" si="5"/>
        <v>60</v>
      </c>
      <c r="T10" s="422">
        <f t="shared" si="6"/>
        <v>62.083333333333336</v>
      </c>
      <c r="U10" s="346">
        <f t="shared" si="7"/>
        <v>6.625</v>
      </c>
      <c r="V10" s="346">
        <f t="shared" si="8"/>
        <v>6.2083333333333339</v>
      </c>
    </row>
    <row r="11" spans="1:53" x14ac:dyDescent="0.3">
      <c r="A11" s="237"/>
      <c r="B11" s="29">
        <v>6</v>
      </c>
      <c r="C11" s="91" t="str">
        <f>VLOOKUP(B:B,'START_LIST_JUN-ELI'!C:F,2,FALSE)</f>
        <v>DUDNIK Nelli</v>
      </c>
      <c r="D11" s="449" t="str">
        <f>VLOOKUP(B:B,'START_LIST_JUN-ELI'!C:F,4,FALSE)</f>
        <v>ASB</v>
      </c>
      <c r="E11" s="424">
        <v>65</v>
      </c>
      <c r="F11" s="28">
        <v>73</v>
      </c>
      <c r="G11" s="12">
        <v>67</v>
      </c>
      <c r="H11" s="28">
        <v>62</v>
      </c>
      <c r="I11" s="12">
        <v>50</v>
      </c>
      <c r="J11" s="28">
        <v>50</v>
      </c>
      <c r="K11" s="657">
        <v>55</v>
      </c>
      <c r="L11" s="658">
        <v>61</v>
      </c>
      <c r="M11" s="16">
        <f t="shared" si="0"/>
        <v>59.25</v>
      </c>
      <c r="N11" s="199">
        <f t="shared" si="0"/>
        <v>61.5</v>
      </c>
      <c r="O11" s="418">
        <f t="shared" si="1"/>
        <v>67</v>
      </c>
      <c r="P11" s="419">
        <f t="shared" si="2"/>
        <v>50</v>
      </c>
      <c r="Q11" s="420">
        <f t="shared" si="3"/>
        <v>59.75</v>
      </c>
      <c r="R11" s="421">
        <f t="shared" si="4"/>
        <v>73</v>
      </c>
      <c r="S11" s="419">
        <f t="shared" si="5"/>
        <v>50</v>
      </c>
      <c r="T11" s="422">
        <f t="shared" si="6"/>
        <v>63.5</v>
      </c>
      <c r="U11" s="346">
        <f t="shared" si="7"/>
        <v>5.9749999999999996</v>
      </c>
      <c r="V11" s="346">
        <f t="shared" si="8"/>
        <v>6.35</v>
      </c>
    </row>
    <row r="12" spans="1:53" x14ac:dyDescent="0.3">
      <c r="A12" s="237"/>
      <c r="B12" s="29">
        <v>7</v>
      </c>
      <c r="C12" s="91" t="str">
        <f>VLOOKUP(B:B,'START_LIST_JUN-ELI'!C:F,2,FALSE)</f>
        <v>AESCHBACHER Anna-Sophia</v>
      </c>
      <c r="D12" s="449" t="str">
        <f>VLOOKUP(B:B,'START_LIST_JUN-ELI'!C:F,4,FALSE)</f>
        <v>ASB</v>
      </c>
      <c r="E12" s="424">
        <v>78</v>
      </c>
      <c r="F12" s="28">
        <v>79</v>
      </c>
      <c r="G12" s="12">
        <v>84</v>
      </c>
      <c r="H12" s="28">
        <v>79</v>
      </c>
      <c r="I12" s="12">
        <v>80</v>
      </c>
      <c r="J12" s="28">
        <v>90</v>
      </c>
      <c r="K12" s="657">
        <v>80</v>
      </c>
      <c r="L12" s="658">
        <v>87</v>
      </c>
      <c r="M12" s="16">
        <f t="shared" si="0"/>
        <v>80.5</v>
      </c>
      <c r="N12" s="199">
        <f t="shared" si="0"/>
        <v>83.75</v>
      </c>
      <c r="O12" s="418">
        <f t="shared" si="1"/>
        <v>84</v>
      </c>
      <c r="P12" s="419">
        <f t="shared" si="2"/>
        <v>78</v>
      </c>
      <c r="Q12" s="420">
        <f t="shared" si="3"/>
        <v>80.166666666666671</v>
      </c>
      <c r="R12" s="421">
        <f t="shared" si="4"/>
        <v>90</v>
      </c>
      <c r="S12" s="419">
        <f t="shared" si="5"/>
        <v>79</v>
      </c>
      <c r="T12" s="422">
        <f t="shared" si="6"/>
        <v>85.583333333333329</v>
      </c>
      <c r="U12" s="346">
        <f t="shared" si="7"/>
        <v>8.0166666666666675</v>
      </c>
      <c r="V12" s="346">
        <f t="shared" si="8"/>
        <v>8.5583333333333336</v>
      </c>
    </row>
    <row r="13" spans="1:53" x14ac:dyDescent="0.3">
      <c r="A13" s="237"/>
      <c r="B13" s="29">
        <v>8</v>
      </c>
      <c r="C13" s="91" t="str">
        <f>VLOOKUP(B:B,'START_LIST_JUN-ELI'!C:F,2,FALSE)</f>
        <v>CASATI Greta</v>
      </c>
      <c r="D13" s="449" t="str">
        <f>VLOOKUP(B:B,'START_LIST_JUN-ELI'!C:F,4,FALSE)</f>
        <v>LUG</v>
      </c>
      <c r="E13" s="424">
        <v>60</v>
      </c>
      <c r="F13" s="28">
        <v>65</v>
      </c>
      <c r="G13" s="12">
        <v>64</v>
      </c>
      <c r="H13" s="28">
        <v>71</v>
      </c>
      <c r="I13" s="12">
        <v>55</v>
      </c>
      <c r="J13" s="28">
        <v>60</v>
      </c>
      <c r="K13" s="657">
        <v>61</v>
      </c>
      <c r="L13" s="658">
        <v>70</v>
      </c>
      <c r="M13" s="16">
        <f t="shared" si="0"/>
        <v>60</v>
      </c>
      <c r="N13" s="199">
        <f t="shared" si="0"/>
        <v>66.5</v>
      </c>
      <c r="O13" s="418">
        <f t="shared" si="1"/>
        <v>64</v>
      </c>
      <c r="P13" s="419">
        <f t="shared" si="2"/>
        <v>55</v>
      </c>
      <c r="Q13" s="420">
        <f t="shared" si="3"/>
        <v>60.333333333333336</v>
      </c>
      <c r="R13" s="421">
        <f t="shared" si="4"/>
        <v>71</v>
      </c>
      <c r="S13" s="419">
        <f t="shared" si="5"/>
        <v>60</v>
      </c>
      <c r="T13" s="422">
        <f t="shared" si="6"/>
        <v>71.166666666666671</v>
      </c>
      <c r="U13" s="346">
        <f t="shared" si="7"/>
        <v>6.0333333333333332</v>
      </c>
      <c r="V13" s="346">
        <f t="shared" si="8"/>
        <v>7.1166666666666671</v>
      </c>
    </row>
    <row r="14" spans="1:53" x14ac:dyDescent="0.3">
      <c r="A14" s="237"/>
      <c r="B14" s="29">
        <v>9</v>
      </c>
      <c r="C14" s="91" t="str">
        <f>VLOOKUP(B:B,'START_LIST_JUN-ELI'!C:F,2,FALSE)</f>
        <v>ZUCCHETTO Chiara</v>
      </c>
      <c r="D14" s="449" t="str">
        <f>VLOOKUP(B:B,'START_LIST_JUN-ELI'!C:F,4,FALSE)</f>
        <v>GN1885</v>
      </c>
      <c r="E14" s="424">
        <v>70</v>
      </c>
      <c r="F14" s="28">
        <v>69</v>
      </c>
      <c r="G14" s="12">
        <v>73</v>
      </c>
      <c r="H14" s="28">
        <v>72</v>
      </c>
      <c r="I14" s="12">
        <v>70</v>
      </c>
      <c r="J14" s="28">
        <v>65</v>
      </c>
      <c r="K14" s="657">
        <v>63</v>
      </c>
      <c r="L14" s="658">
        <v>76</v>
      </c>
      <c r="M14" s="16">
        <f t="shared" si="0"/>
        <v>69</v>
      </c>
      <c r="N14" s="199">
        <f t="shared" si="0"/>
        <v>70.5</v>
      </c>
      <c r="O14" s="418">
        <f t="shared" si="1"/>
        <v>73</v>
      </c>
      <c r="P14" s="419">
        <f t="shared" si="2"/>
        <v>63</v>
      </c>
      <c r="Q14" s="420">
        <f t="shared" si="3"/>
        <v>69.666666666666671</v>
      </c>
      <c r="R14" s="421">
        <f t="shared" si="4"/>
        <v>76</v>
      </c>
      <c r="S14" s="419">
        <f t="shared" si="5"/>
        <v>65</v>
      </c>
      <c r="T14" s="422">
        <f t="shared" si="6"/>
        <v>72.166666666666671</v>
      </c>
      <c r="U14" s="346">
        <f t="shared" si="7"/>
        <v>6.9666666666666668</v>
      </c>
      <c r="V14" s="346">
        <f t="shared" si="8"/>
        <v>7.2166666666666668</v>
      </c>
    </row>
    <row r="15" spans="1:53" x14ac:dyDescent="0.3">
      <c r="A15" s="237"/>
      <c r="B15" s="29">
        <v>10</v>
      </c>
      <c r="C15" s="91" t="str">
        <f>VLOOKUP(B:B,'START_LIST_JUN-ELI'!C:F,2,FALSE)</f>
        <v>HASLER Yael</v>
      </c>
      <c r="D15" s="449" t="str">
        <f>VLOOKUP(B:B,'START_LIST_JUN-ELI'!C:F,4,FALSE)</f>
        <v>ASB</v>
      </c>
      <c r="E15" s="424">
        <v>75</v>
      </c>
      <c r="F15" s="28">
        <v>79</v>
      </c>
      <c r="G15" s="12">
        <v>78</v>
      </c>
      <c r="H15" s="28">
        <v>74</v>
      </c>
      <c r="I15" s="12">
        <v>65</v>
      </c>
      <c r="J15" s="28">
        <v>70</v>
      </c>
      <c r="K15" s="657">
        <v>70</v>
      </c>
      <c r="L15" s="658">
        <v>79</v>
      </c>
      <c r="M15" s="16">
        <f t="shared" si="0"/>
        <v>72</v>
      </c>
      <c r="N15" s="199">
        <f t="shared" si="0"/>
        <v>75.5</v>
      </c>
      <c r="O15" s="418">
        <f t="shared" si="1"/>
        <v>78</v>
      </c>
      <c r="P15" s="419">
        <f t="shared" si="2"/>
        <v>65</v>
      </c>
      <c r="Q15" s="420">
        <f t="shared" si="3"/>
        <v>72.333333333333329</v>
      </c>
      <c r="R15" s="421">
        <f t="shared" si="4"/>
        <v>79</v>
      </c>
      <c r="S15" s="419">
        <f t="shared" si="5"/>
        <v>70</v>
      </c>
      <c r="T15" s="422">
        <f t="shared" si="6"/>
        <v>78.166666666666671</v>
      </c>
      <c r="U15" s="346">
        <f t="shared" si="7"/>
        <v>7.2333333333333325</v>
      </c>
      <c r="V15" s="346">
        <f t="shared" si="8"/>
        <v>7.8166666666666673</v>
      </c>
    </row>
    <row r="16" spans="1:53" x14ac:dyDescent="0.3">
      <c r="A16" s="237"/>
      <c r="B16" s="29">
        <v>11</v>
      </c>
      <c r="C16" s="91" t="str">
        <f>VLOOKUP(B:B,'START_LIST_JUN-ELI'!C:F,2,FALSE)</f>
        <v>MICHEL Aimée</v>
      </c>
      <c r="D16" s="449" t="str">
        <f>VLOOKUP(B:B,'START_LIST_JUN-ELI'!C:F,4,FALSE)</f>
        <v>ASB</v>
      </c>
      <c r="E16" s="424">
        <v>79</v>
      </c>
      <c r="F16" s="28">
        <v>88</v>
      </c>
      <c r="G16" s="12">
        <v>81</v>
      </c>
      <c r="H16" s="28">
        <v>83</v>
      </c>
      <c r="I16" s="12">
        <v>70</v>
      </c>
      <c r="J16" s="28">
        <v>85</v>
      </c>
      <c r="K16" s="657">
        <v>77</v>
      </c>
      <c r="L16" s="658">
        <v>85</v>
      </c>
      <c r="M16" s="16">
        <f t="shared" si="0"/>
        <v>76.75</v>
      </c>
      <c r="N16" s="199">
        <f t="shared" si="0"/>
        <v>85.25</v>
      </c>
      <c r="O16" s="418">
        <f t="shared" si="1"/>
        <v>81</v>
      </c>
      <c r="P16" s="419">
        <f t="shared" si="2"/>
        <v>70</v>
      </c>
      <c r="Q16" s="420">
        <f t="shared" si="3"/>
        <v>77.583333333333329</v>
      </c>
      <c r="R16" s="421">
        <f t="shared" si="4"/>
        <v>88</v>
      </c>
      <c r="S16" s="419">
        <f t="shared" si="5"/>
        <v>83</v>
      </c>
      <c r="T16" s="422">
        <f t="shared" si="6"/>
        <v>91.75</v>
      </c>
      <c r="U16" s="346">
        <f t="shared" si="7"/>
        <v>7.7583333333333329</v>
      </c>
      <c r="V16" s="346">
        <f t="shared" si="8"/>
        <v>9.1750000000000007</v>
      </c>
    </row>
    <row r="17" spans="1:22" x14ac:dyDescent="0.3">
      <c r="A17" s="237"/>
      <c r="B17" s="29">
        <v>12</v>
      </c>
      <c r="C17" s="91" t="str">
        <f>VLOOKUP(B:B,'START_LIST_JUN-ELI'!C:F,2,FALSE)</f>
        <v>NAKOURI Sofia</v>
      </c>
      <c r="D17" s="449" t="str">
        <f>VLOOKUP(B:B,'START_LIST_JUN-ELI'!C:F,4,FALSE)</f>
        <v>VA</v>
      </c>
      <c r="E17" s="424">
        <v>63</v>
      </c>
      <c r="F17" s="28">
        <v>65</v>
      </c>
      <c r="G17" s="12">
        <v>62</v>
      </c>
      <c r="H17" s="28">
        <v>55</v>
      </c>
      <c r="I17" s="12">
        <v>50</v>
      </c>
      <c r="J17" s="28">
        <v>50</v>
      </c>
      <c r="K17" s="657">
        <v>58</v>
      </c>
      <c r="L17" s="658">
        <v>59</v>
      </c>
      <c r="M17" s="16">
        <f t="shared" si="0"/>
        <v>58.25</v>
      </c>
      <c r="N17" s="199">
        <f t="shared" si="0"/>
        <v>57.25</v>
      </c>
      <c r="O17" s="418">
        <f t="shared" si="1"/>
        <v>63</v>
      </c>
      <c r="P17" s="419">
        <f t="shared" si="2"/>
        <v>50</v>
      </c>
      <c r="Q17" s="420">
        <f t="shared" si="3"/>
        <v>59.416666666666664</v>
      </c>
      <c r="R17" s="421">
        <f t="shared" si="4"/>
        <v>65</v>
      </c>
      <c r="S17" s="419">
        <f t="shared" si="5"/>
        <v>50</v>
      </c>
      <c r="T17" s="422">
        <f t="shared" si="6"/>
        <v>57.75</v>
      </c>
      <c r="U17" s="346">
        <f t="shared" si="7"/>
        <v>5.9416666666666664</v>
      </c>
      <c r="V17" s="346">
        <f t="shared" si="8"/>
        <v>5.7750000000000004</v>
      </c>
    </row>
    <row r="18" spans="1:22" x14ac:dyDescent="0.3">
      <c r="A18" s="237"/>
      <c r="B18" s="29">
        <v>13</v>
      </c>
      <c r="C18" s="91" t="str">
        <f>VLOOKUP(B:B,'START_LIST_JUN-ELI'!C:F,2,FALSE)</f>
        <v>PÄFFGEN Siri Charlotte</v>
      </c>
      <c r="D18" s="449" t="str">
        <f>VLOOKUP(B:B,'START_LIST_JUN-ELI'!C:F,4,FALSE)</f>
        <v>ASB</v>
      </c>
      <c r="E18" s="424">
        <v>70</v>
      </c>
      <c r="F18" s="28">
        <v>68</v>
      </c>
      <c r="G18" s="12">
        <v>73</v>
      </c>
      <c r="H18" s="28">
        <v>76</v>
      </c>
      <c r="I18" s="12">
        <v>65</v>
      </c>
      <c r="J18" s="28">
        <v>65</v>
      </c>
      <c r="K18" s="657">
        <v>68</v>
      </c>
      <c r="L18" s="658">
        <v>78</v>
      </c>
      <c r="M18" s="16">
        <f t="shared" si="0"/>
        <v>69</v>
      </c>
      <c r="N18" s="199">
        <f t="shared" si="0"/>
        <v>71.75</v>
      </c>
      <c r="O18" s="418">
        <f t="shared" si="1"/>
        <v>73</v>
      </c>
      <c r="P18" s="419">
        <f t="shared" si="2"/>
        <v>65</v>
      </c>
      <c r="Q18" s="420">
        <f t="shared" si="3"/>
        <v>69</v>
      </c>
      <c r="R18" s="421">
        <f t="shared" si="4"/>
        <v>78</v>
      </c>
      <c r="S18" s="419">
        <f t="shared" si="5"/>
        <v>65</v>
      </c>
      <c r="T18" s="422">
        <f t="shared" si="6"/>
        <v>73.583333333333329</v>
      </c>
      <c r="U18" s="346">
        <f t="shared" si="7"/>
        <v>6.9</v>
      </c>
      <c r="V18" s="346">
        <f t="shared" si="8"/>
        <v>7.3583333333333325</v>
      </c>
    </row>
    <row r="19" spans="1:22" x14ac:dyDescent="0.3">
      <c r="A19" s="237"/>
      <c r="B19" s="29">
        <v>14</v>
      </c>
      <c r="C19" s="91" t="str">
        <f>VLOOKUP(B:B,'START_LIST_JUN-ELI'!C:F,2,FALSE)</f>
        <v>MARCLAY Iris</v>
      </c>
      <c r="D19" s="449" t="str">
        <f>VLOOKUP(B:B,'START_LIST_JUN-ELI'!C:F,4,FALSE)</f>
        <v>GN1885</v>
      </c>
      <c r="E19" s="424">
        <v>68</v>
      </c>
      <c r="F19" s="28">
        <v>70</v>
      </c>
      <c r="G19" s="12">
        <v>76</v>
      </c>
      <c r="H19" s="28">
        <v>68</v>
      </c>
      <c r="I19" s="12">
        <v>50</v>
      </c>
      <c r="J19" s="28">
        <v>60</v>
      </c>
      <c r="K19" s="657">
        <v>66</v>
      </c>
      <c r="L19" s="658">
        <v>76</v>
      </c>
      <c r="M19" s="16">
        <f t="shared" si="0"/>
        <v>65</v>
      </c>
      <c r="N19" s="199">
        <f t="shared" si="0"/>
        <v>68.5</v>
      </c>
      <c r="O19" s="418">
        <f t="shared" si="1"/>
        <v>76</v>
      </c>
      <c r="P19" s="419">
        <f t="shared" si="2"/>
        <v>50</v>
      </c>
      <c r="Q19" s="420">
        <f t="shared" si="3"/>
        <v>66.333333333333329</v>
      </c>
      <c r="R19" s="421">
        <f t="shared" si="4"/>
        <v>76</v>
      </c>
      <c r="S19" s="419">
        <f t="shared" si="5"/>
        <v>60</v>
      </c>
      <c r="T19" s="422">
        <f t="shared" si="6"/>
        <v>72.166666666666671</v>
      </c>
      <c r="U19" s="346">
        <f t="shared" si="7"/>
        <v>6.6333333333333329</v>
      </c>
      <c r="V19" s="346">
        <f t="shared" si="8"/>
        <v>7.2166666666666668</v>
      </c>
    </row>
    <row r="20" spans="1:22" x14ac:dyDescent="0.3">
      <c r="A20" s="237"/>
      <c r="B20" s="29">
        <v>15</v>
      </c>
      <c r="C20" s="91" t="str">
        <f>VLOOKUP(B:B,'START_LIST_JUN-ELI'!C:F,2,FALSE)</f>
        <v>HEIZMANN Lana</v>
      </c>
      <c r="D20" s="449" t="str">
        <f>VLOOKUP(B:B,'START_LIST_JUN-ELI'!C:F,4,FALSE)</f>
        <v>MORG</v>
      </c>
      <c r="E20" s="424">
        <v>78</v>
      </c>
      <c r="F20" s="28">
        <v>81</v>
      </c>
      <c r="G20" s="12">
        <v>80</v>
      </c>
      <c r="H20" s="28">
        <v>86</v>
      </c>
      <c r="I20" s="12">
        <v>85</v>
      </c>
      <c r="J20" s="28">
        <v>85</v>
      </c>
      <c r="K20" s="657">
        <v>84</v>
      </c>
      <c r="L20" s="658">
        <v>90</v>
      </c>
      <c r="M20" s="16">
        <f t="shared" si="0"/>
        <v>81.75</v>
      </c>
      <c r="N20" s="199">
        <f t="shared" si="0"/>
        <v>85.5</v>
      </c>
      <c r="O20" s="418">
        <f t="shared" si="1"/>
        <v>85</v>
      </c>
      <c r="P20" s="419">
        <f t="shared" si="2"/>
        <v>78</v>
      </c>
      <c r="Q20" s="420">
        <f t="shared" si="3"/>
        <v>81.916666666666671</v>
      </c>
      <c r="R20" s="421">
        <f t="shared" si="4"/>
        <v>90</v>
      </c>
      <c r="S20" s="419">
        <f t="shared" si="5"/>
        <v>81</v>
      </c>
      <c r="T20" s="422">
        <f t="shared" si="6"/>
        <v>88.166666666666671</v>
      </c>
      <c r="U20" s="346">
        <f t="shared" si="7"/>
        <v>8.1916666666666664</v>
      </c>
      <c r="V20" s="346">
        <f t="shared" si="8"/>
        <v>8.8166666666666664</v>
      </c>
    </row>
    <row r="21" spans="1:22" x14ac:dyDescent="0.3">
      <c r="A21" s="237"/>
      <c r="B21" s="29">
        <v>16</v>
      </c>
      <c r="C21" s="91" t="str">
        <f>VLOOKUP(B:B,'START_LIST_JUN-ELI'!C:F,2,FALSE)</f>
        <v>KRONAUER Daria</v>
      </c>
      <c r="D21" s="449" t="str">
        <f>VLOOKUP(B:B,'START_LIST_JUN-ELI'!C:F,4,FALSE)</f>
        <v>LNZ</v>
      </c>
      <c r="E21" s="424">
        <v>75</v>
      </c>
      <c r="F21" s="28">
        <v>76</v>
      </c>
      <c r="G21" s="12">
        <v>73</v>
      </c>
      <c r="H21" s="28">
        <v>74</v>
      </c>
      <c r="I21" s="12">
        <v>75</v>
      </c>
      <c r="J21" s="28">
        <v>60</v>
      </c>
      <c r="K21" s="657">
        <v>75</v>
      </c>
      <c r="L21" s="658">
        <v>77</v>
      </c>
      <c r="M21" s="16">
        <f t="shared" si="0"/>
        <v>74.5</v>
      </c>
      <c r="N21" s="199">
        <f t="shared" si="0"/>
        <v>71.75</v>
      </c>
      <c r="O21" s="418">
        <f t="shared" si="1"/>
        <v>75</v>
      </c>
      <c r="P21" s="419">
        <f t="shared" si="2"/>
        <v>73</v>
      </c>
      <c r="Q21" s="420">
        <f t="shared" si="3"/>
        <v>74.833333333333329</v>
      </c>
      <c r="R21" s="421">
        <f t="shared" si="4"/>
        <v>77</v>
      </c>
      <c r="S21" s="419">
        <f t="shared" si="5"/>
        <v>60</v>
      </c>
      <c r="T21" s="422">
        <f t="shared" si="6"/>
        <v>70.25</v>
      </c>
      <c r="U21" s="346">
        <f t="shared" si="7"/>
        <v>7.4833333333333325</v>
      </c>
      <c r="V21" s="346">
        <f t="shared" si="8"/>
        <v>7.0250000000000004</v>
      </c>
    </row>
    <row r="22" spans="1:22" x14ac:dyDescent="0.3">
      <c r="A22" s="237"/>
      <c r="B22" s="29">
        <v>17</v>
      </c>
      <c r="C22" s="91" t="str">
        <f>VLOOKUP(B:B,'START_LIST_JUN-ELI'!C:F,2,FALSE)</f>
        <v>HÖNER Ixchel</v>
      </c>
      <c r="D22" s="449" t="str">
        <f>VLOOKUP(B:B,'START_LIST_JUN-ELI'!C:F,4,FALSE)</f>
        <v>SVB</v>
      </c>
      <c r="E22" s="424">
        <v>82</v>
      </c>
      <c r="F22" s="28">
        <v>75</v>
      </c>
      <c r="G22" s="12">
        <v>87</v>
      </c>
      <c r="H22" s="28">
        <v>83</v>
      </c>
      <c r="I22" s="12">
        <v>80</v>
      </c>
      <c r="J22" s="28">
        <v>70</v>
      </c>
      <c r="K22" s="657">
        <v>85</v>
      </c>
      <c r="L22" s="658">
        <v>83</v>
      </c>
      <c r="M22" s="16">
        <f t="shared" si="0"/>
        <v>83.5</v>
      </c>
      <c r="N22" s="199">
        <f t="shared" si="0"/>
        <v>77.75</v>
      </c>
      <c r="O22" s="418">
        <f t="shared" si="1"/>
        <v>87</v>
      </c>
      <c r="P22" s="419">
        <f t="shared" si="2"/>
        <v>80</v>
      </c>
      <c r="Q22" s="420">
        <f t="shared" si="3"/>
        <v>83.5</v>
      </c>
      <c r="R22" s="421">
        <f t="shared" si="4"/>
        <v>83</v>
      </c>
      <c r="S22" s="419">
        <f t="shared" si="5"/>
        <v>70</v>
      </c>
      <c r="T22" s="422">
        <f t="shared" si="6"/>
        <v>73.916666666666671</v>
      </c>
      <c r="U22" s="346">
        <f t="shared" si="7"/>
        <v>8.35</v>
      </c>
      <c r="V22" s="346">
        <f t="shared" si="8"/>
        <v>7.3916666666666675</v>
      </c>
    </row>
    <row r="23" spans="1:22" x14ac:dyDescent="0.3">
      <c r="A23" s="237"/>
      <c r="B23" s="29">
        <v>18</v>
      </c>
      <c r="C23" s="91" t="str">
        <f>VLOOKUP(B:B,'START_LIST_JUN-ELI'!C:F,2,FALSE)</f>
        <v>TALLERI Samantha</v>
      </c>
      <c r="D23" s="449" t="str">
        <f>VLOOKUP(B:B,'START_LIST_JUN-ELI'!C:F,4,FALSE)</f>
        <v>LUG</v>
      </c>
      <c r="E23" s="424">
        <v>76</v>
      </c>
      <c r="F23" s="28">
        <v>77</v>
      </c>
      <c r="G23" s="12">
        <v>75</v>
      </c>
      <c r="H23" s="28">
        <v>70</v>
      </c>
      <c r="I23" s="12">
        <v>75</v>
      </c>
      <c r="J23" s="28">
        <v>75</v>
      </c>
      <c r="K23" s="657">
        <v>78</v>
      </c>
      <c r="L23" s="658">
        <v>76</v>
      </c>
      <c r="M23" s="16">
        <f t="shared" si="0"/>
        <v>76</v>
      </c>
      <c r="N23" s="199">
        <f t="shared" si="0"/>
        <v>74.5</v>
      </c>
      <c r="O23" s="418">
        <f t="shared" si="1"/>
        <v>78</v>
      </c>
      <c r="P23" s="419">
        <f t="shared" si="2"/>
        <v>75</v>
      </c>
      <c r="Q23" s="420">
        <f t="shared" si="3"/>
        <v>75.666666666666671</v>
      </c>
      <c r="R23" s="421">
        <f t="shared" si="4"/>
        <v>77</v>
      </c>
      <c r="S23" s="419">
        <f t="shared" si="5"/>
        <v>70</v>
      </c>
      <c r="T23" s="422">
        <f t="shared" si="6"/>
        <v>73.166666666666671</v>
      </c>
      <c r="U23" s="346">
        <f t="shared" si="7"/>
        <v>7.5666666666666673</v>
      </c>
      <c r="V23" s="346">
        <f t="shared" si="8"/>
        <v>7.3166666666666673</v>
      </c>
    </row>
    <row r="24" spans="1:22" x14ac:dyDescent="0.3">
      <c r="A24" s="237"/>
      <c r="B24" s="29">
        <v>19</v>
      </c>
      <c r="C24" s="91" t="str">
        <f>VLOOKUP(B:B,'START_LIST_JUN-ELI'!C:F,2,FALSE)</f>
        <v>MARAI Anaïs</v>
      </c>
      <c r="D24" s="449" t="str">
        <f>VLOOKUP(B:B,'START_LIST_JUN-ELI'!C:F,4,FALSE)</f>
        <v>ASB</v>
      </c>
      <c r="E24" s="424">
        <v>68</v>
      </c>
      <c r="F24" s="28">
        <v>63</v>
      </c>
      <c r="G24" s="12">
        <v>68</v>
      </c>
      <c r="H24" s="28">
        <v>74</v>
      </c>
      <c r="I24" s="12">
        <v>70</v>
      </c>
      <c r="J24" s="28">
        <v>65</v>
      </c>
      <c r="K24" s="657">
        <v>70</v>
      </c>
      <c r="L24" s="658">
        <v>67</v>
      </c>
      <c r="M24" s="16">
        <f t="shared" si="0"/>
        <v>69</v>
      </c>
      <c r="N24" s="199">
        <f t="shared" si="0"/>
        <v>67.25</v>
      </c>
      <c r="O24" s="418">
        <f t="shared" si="1"/>
        <v>70</v>
      </c>
      <c r="P24" s="419">
        <f t="shared" si="2"/>
        <v>68</v>
      </c>
      <c r="Q24" s="420">
        <f t="shared" si="3"/>
        <v>69</v>
      </c>
      <c r="R24" s="421">
        <f t="shared" si="4"/>
        <v>74</v>
      </c>
      <c r="S24" s="419">
        <f t="shared" si="5"/>
        <v>63</v>
      </c>
      <c r="T24" s="422">
        <f t="shared" si="6"/>
        <v>66.083333333333329</v>
      </c>
      <c r="U24" s="346">
        <f t="shared" si="7"/>
        <v>6.9</v>
      </c>
      <c r="V24" s="346">
        <f t="shared" si="8"/>
        <v>6.6083333333333325</v>
      </c>
    </row>
    <row r="25" spans="1:22" x14ac:dyDescent="0.3">
      <c r="A25" s="237"/>
      <c r="B25" s="29">
        <v>20</v>
      </c>
      <c r="C25" s="91" t="str">
        <f>VLOOKUP(B:B,'START_LIST_JUN-ELI'!C:F,2,FALSE)</f>
        <v>WILLIMANN Léni</v>
      </c>
      <c r="D25" s="449" t="str">
        <f>VLOOKUP(B:B,'START_LIST_JUN-ELI'!C:F,4,FALSE)</f>
        <v>GN1885</v>
      </c>
      <c r="E25" s="424">
        <v>70</v>
      </c>
      <c r="F25" s="28">
        <v>68</v>
      </c>
      <c r="G25" s="12">
        <v>73</v>
      </c>
      <c r="H25" s="28">
        <v>67</v>
      </c>
      <c r="I25" s="12">
        <v>65</v>
      </c>
      <c r="J25" s="28">
        <v>60</v>
      </c>
      <c r="K25" s="657">
        <v>73</v>
      </c>
      <c r="L25" s="658">
        <v>71</v>
      </c>
      <c r="M25" s="16">
        <f t="shared" si="0"/>
        <v>70.25</v>
      </c>
      <c r="N25" s="199">
        <f t="shared" si="0"/>
        <v>66.5</v>
      </c>
      <c r="O25" s="418">
        <f t="shared" si="1"/>
        <v>73</v>
      </c>
      <c r="P25" s="419">
        <f t="shared" si="2"/>
        <v>65</v>
      </c>
      <c r="Q25" s="420">
        <f t="shared" si="3"/>
        <v>71.083333333333329</v>
      </c>
      <c r="R25" s="421">
        <f t="shared" si="4"/>
        <v>71</v>
      </c>
      <c r="S25" s="419">
        <f t="shared" si="5"/>
        <v>60</v>
      </c>
      <c r="T25" s="422">
        <f t="shared" si="6"/>
        <v>64.833333333333329</v>
      </c>
      <c r="U25" s="346">
        <f t="shared" si="7"/>
        <v>7.1083333333333325</v>
      </c>
      <c r="V25" s="346">
        <f t="shared" si="8"/>
        <v>6.4833333333333325</v>
      </c>
    </row>
    <row r="26" spans="1:22" x14ac:dyDescent="0.3">
      <c r="A26" s="237"/>
      <c r="B26" s="29">
        <v>21</v>
      </c>
      <c r="C26" s="91" t="str">
        <f>VLOOKUP(B:B,'START_LIST_JUN-ELI'!C:F,2,FALSE)</f>
        <v>FILIPOVIC Liliana</v>
      </c>
      <c r="D26" s="449" t="str">
        <f>VLOOKUP(B:B,'START_LIST_JUN-ELI'!C:F,4,FALSE)</f>
        <v>VA</v>
      </c>
      <c r="E26" s="424">
        <v>70</v>
      </c>
      <c r="F26" s="28">
        <v>73</v>
      </c>
      <c r="G26" s="12">
        <v>75</v>
      </c>
      <c r="H26" s="28">
        <v>69</v>
      </c>
      <c r="I26" s="12">
        <v>70</v>
      </c>
      <c r="J26" s="28">
        <v>70</v>
      </c>
      <c r="K26" s="657">
        <v>66</v>
      </c>
      <c r="L26" s="658">
        <v>69</v>
      </c>
      <c r="M26" s="16">
        <f t="shared" si="0"/>
        <v>70.25</v>
      </c>
      <c r="N26" s="199">
        <f t="shared" si="0"/>
        <v>70.25</v>
      </c>
      <c r="O26" s="418">
        <f t="shared" si="1"/>
        <v>75</v>
      </c>
      <c r="P26" s="419">
        <f t="shared" si="2"/>
        <v>66</v>
      </c>
      <c r="Q26" s="420">
        <f t="shared" si="3"/>
        <v>70.083333333333329</v>
      </c>
      <c r="R26" s="421">
        <f t="shared" si="4"/>
        <v>73</v>
      </c>
      <c r="S26" s="419">
        <f t="shared" si="5"/>
        <v>69</v>
      </c>
      <c r="T26" s="422">
        <f t="shared" si="6"/>
        <v>70.083333333333329</v>
      </c>
      <c r="U26" s="346">
        <f t="shared" si="7"/>
        <v>7.0083333333333329</v>
      </c>
      <c r="V26" s="346">
        <f t="shared" si="8"/>
        <v>7.0083333333333329</v>
      </c>
    </row>
    <row r="27" spans="1:22" x14ac:dyDescent="0.3">
      <c r="A27" s="237"/>
      <c r="B27" s="29">
        <v>22</v>
      </c>
      <c r="C27" s="91" t="str">
        <f>VLOOKUP(B:B,'START_LIST_JUN-ELI'!C:F,2,FALSE)</f>
        <v>CARNOVALE Sabrina</v>
      </c>
      <c r="D27" s="449" t="str">
        <f>VLOOKUP(B:B,'START_LIST_JUN-ELI'!C:F,4,FALSE)</f>
        <v>LUG</v>
      </c>
      <c r="E27" s="424">
        <v>65</v>
      </c>
      <c r="F27" s="28">
        <v>63</v>
      </c>
      <c r="G27" s="12">
        <v>64</v>
      </c>
      <c r="H27" s="28">
        <v>62</v>
      </c>
      <c r="I27" s="12">
        <v>65</v>
      </c>
      <c r="J27" s="28">
        <v>60</v>
      </c>
      <c r="K27" s="657">
        <v>62</v>
      </c>
      <c r="L27" s="658">
        <v>66</v>
      </c>
      <c r="M27" s="16">
        <f t="shared" si="0"/>
        <v>64</v>
      </c>
      <c r="N27" s="199">
        <f t="shared" si="0"/>
        <v>62.75</v>
      </c>
      <c r="O27" s="418">
        <f t="shared" si="1"/>
        <v>65</v>
      </c>
      <c r="P27" s="419">
        <f t="shared" si="2"/>
        <v>62</v>
      </c>
      <c r="Q27" s="420">
        <f t="shared" si="3"/>
        <v>64.333333333333329</v>
      </c>
      <c r="R27" s="421">
        <f t="shared" si="4"/>
        <v>66</v>
      </c>
      <c r="S27" s="419">
        <f t="shared" si="5"/>
        <v>60</v>
      </c>
      <c r="T27" s="422">
        <f t="shared" si="6"/>
        <v>62.25</v>
      </c>
      <c r="U27" s="346">
        <f t="shared" si="7"/>
        <v>6.4333333333333327</v>
      </c>
      <c r="V27" s="346">
        <f t="shared" si="8"/>
        <v>6.2249999999999996</v>
      </c>
    </row>
    <row r="28" spans="1:22" x14ac:dyDescent="0.3">
      <c r="A28" s="237"/>
      <c r="B28" s="634">
        <v>23</v>
      </c>
      <c r="C28" s="629" t="str">
        <f>VLOOKUP(B:B,'START_LIST_JUN-ELI'!C:F,2,FALSE)</f>
        <v>EMCH Nadja</v>
      </c>
      <c r="D28" s="635" t="str">
        <f>VLOOKUP(B:B,'START_LIST_JUN-ELI'!C:F,4,FALSE)</f>
        <v>ASB</v>
      </c>
      <c r="E28" s="424"/>
      <c r="F28" s="28"/>
      <c r="G28" s="12"/>
      <c r="H28" s="28"/>
      <c r="I28" s="12"/>
      <c r="J28" s="28"/>
      <c r="K28" s="657"/>
      <c r="L28" s="658"/>
      <c r="M28" s="16">
        <f t="shared" si="0"/>
        <v>0</v>
      </c>
      <c r="N28" s="199">
        <f t="shared" si="0"/>
        <v>0</v>
      </c>
      <c r="O28" s="418">
        <f t="shared" si="1"/>
        <v>0</v>
      </c>
      <c r="P28" s="419">
        <f t="shared" si="2"/>
        <v>0</v>
      </c>
      <c r="Q28" s="420">
        <f t="shared" si="3"/>
        <v>0</v>
      </c>
      <c r="R28" s="421">
        <f t="shared" si="4"/>
        <v>0</v>
      </c>
      <c r="S28" s="419">
        <f t="shared" si="5"/>
        <v>0</v>
      </c>
      <c r="T28" s="422">
        <f t="shared" si="6"/>
        <v>0</v>
      </c>
      <c r="U28" s="346">
        <f t="shared" si="7"/>
        <v>0</v>
      </c>
      <c r="V28" s="346">
        <f t="shared" si="8"/>
        <v>0</v>
      </c>
    </row>
    <row r="29" spans="1:22" x14ac:dyDescent="0.3">
      <c r="A29" s="237"/>
      <c r="B29" s="29">
        <v>24</v>
      </c>
      <c r="C29" s="91" t="str">
        <f>VLOOKUP(B:B,'START_LIST_JUN-ELI'!C:F,2,FALSE)</f>
        <v>KREBS Sima</v>
      </c>
      <c r="D29" s="449" t="str">
        <f>VLOOKUP(B:B,'START_LIST_JUN-ELI'!C:F,4,FALSE)</f>
        <v>LNZ</v>
      </c>
      <c r="E29" s="424">
        <v>65</v>
      </c>
      <c r="F29" s="28">
        <v>78</v>
      </c>
      <c r="G29" s="12">
        <v>75</v>
      </c>
      <c r="H29" s="28">
        <v>81</v>
      </c>
      <c r="I29" s="12">
        <v>80</v>
      </c>
      <c r="J29" s="28">
        <v>80</v>
      </c>
      <c r="K29" s="657">
        <v>65</v>
      </c>
      <c r="L29" s="658">
        <v>73</v>
      </c>
      <c r="M29" s="16">
        <f t="shared" si="0"/>
        <v>71.25</v>
      </c>
      <c r="N29" s="199">
        <f t="shared" si="0"/>
        <v>78</v>
      </c>
      <c r="O29" s="418">
        <f t="shared" si="1"/>
        <v>80</v>
      </c>
      <c r="P29" s="419">
        <f t="shared" si="2"/>
        <v>65</v>
      </c>
      <c r="Q29" s="420">
        <f t="shared" si="3"/>
        <v>70.416666666666671</v>
      </c>
      <c r="R29" s="421">
        <f t="shared" si="4"/>
        <v>81</v>
      </c>
      <c r="S29" s="419">
        <f t="shared" si="5"/>
        <v>73</v>
      </c>
      <c r="T29" s="422">
        <f t="shared" si="6"/>
        <v>81.666666666666671</v>
      </c>
      <c r="U29" s="346">
        <f t="shared" si="7"/>
        <v>7.041666666666667</v>
      </c>
      <c r="V29" s="346">
        <f t="shared" si="8"/>
        <v>8.1666666666666679</v>
      </c>
    </row>
    <row r="30" spans="1:22" x14ac:dyDescent="0.3">
      <c r="A30" s="237"/>
      <c r="B30" s="29">
        <v>25</v>
      </c>
      <c r="C30" s="91" t="str">
        <f>VLOOKUP(B:B,'START_LIST_JUN-ELI'!C:F,2,FALSE)</f>
        <v>PISCITELLO Zélie</v>
      </c>
      <c r="D30" s="449" t="str">
        <f>VLOOKUP(B:B,'START_LIST_JUN-ELI'!C:F,4,FALSE)</f>
        <v>MORG</v>
      </c>
      <c r="E30" s="424">
        <v>63</v>
      </c>
      <c r="F30" s="28">
        <v>65</v>
      </c>
      <c r="G30" s="12">
        <v>71</v>
      </c>
      <c r="H30" s="28">
        <v>72</v>
      </c>
      <c r="I30" s="12">
        <v>70</v>
      </c>
      <c r="J30" s="28">
        <v>70</v>
      </c>
      <c r="K30" s="657">
        <v>68</v>
      </c>
      <c r="L30" s="658">
        <v>76</v>
      </c>
      <c r="M30" s="16">
        <f t="shared" si="0"/>
        <v>68</v>
      </c>
      <c r="N30" s="199">
        <f t="shared" si="0"/>
        <v>70.75</v>
      </c>
      <c r="O30" s="418">
        <f t="shared" si="1"/>
        <v>71</v>
      </c>
      <c r="P30" s="419">
        <f t="shared" si="2"/>
        <v>63</v>
      </c>
      <c r="Q30" s="420">
        <f t="shared" si="3"/>
        <v>68.666666666666671</v>
      </c>
      <c r="R30" s="421">
        <f t="shared" si="4"/>
        <v>76</v>
      </c>
      <c r="S30" s="419">
        <f t="shared" si="5"/>
        <v>65</v>
      </c>
      <c r="T30" s="422">
        <f t="shared" si="6"/>
        <v>73.25</v>
      </c>
      <c r="U30" s="346">
        <f t="shared" si="7"/>
        <v>6.8666666666666671</v>
      </c>
      <c r="V30" s="346">
        <f t="shared" si="8"/>
        <v>7.3250000000000002</v>
      </c>
    </row>
    <row r="31" spans="1:22" x14ac:dyDescent="0.3">
      <c r="A31" s="237"/>
      <c r="B31" s="29">
        <v>26</v>
      </c>
      <c r="C31" s="91" t="str">
        <f>VLOOKUP(B:B,'START_LIST_JUN-ELI'!C:F,2,FALSE)</f>
        <v>ZAHND Shirley</v>
      </c>
      <c r="D31" s="449" t="str">
        <f>VLOOKUP(B:B,'START_LIST_JUN-ELI'!C:F,4,FALSE)</f>
        <v>ASB</v>
      </c>
      <c r="E31" s="424">
        <v>69</v>
      </c>
      <c r="F31" s="28">
        <v>71</v>
      </c>
      <c r="G31" s="12">
        <v>76</v>
      </c>
      <c r="H31" s="28">
        <v>71</v>
      </c>
      <c r="I31" s="12">
        <v>75</v>
      </c>
      <c r="J31" s="28">
        <v>65</v>
      </c>
      <c r="K31" s="657">
        <v>60</v>
      </c>
      <c r="L31" s="658">
        <v>69</v>
      </c>
      <c r="M31" s="16">
        <f t="shared" si="0"/>
        <v>70</v>
      </c>
      <c r="N31" s="199">
        <f t="shared" si="0"/>
        <v>69</v>
      </c>
      <c r="O31" s="418">
        <f t="shared" si="1"/>
        <v>76</v>
      </c>
      <c r="P31" s="419">
        <f t="shared" si="2"/>
        <v>60</v>
      </c>
      <c r="Q31" s="420">
        <f t="shared" si="3"/>
        <v>71.333333333333329</v>
      </c>
      <c r="R31" s="421">
        <f t="shared" si="4"/>
        <v>71</v>
      </c>
      <c r="S31" s="419">
        <f t="shared" si="5"/>
        <v>65</v>
      </c>
      <c r="T31" s="422">
        <f t="shared" si="6"/>
        <v>69.666666666666671</v>
      </c>
      <c r="U31" s="346">
        <f t="shared" si="7"/>
        <v>7.1333333333333329</v>
      </c>
      <c r="V31" s="346">
        <f t="shared" si="8"/>
        <v>6.9666666666666668</v>
      </c>
    </row>
    <row r="32" spans="1:22" x14ac:dyDescent="0.3">
      <c r="A32" s="237"/>
      <c r="B32" s="29">
        <v>27</v>
      </c>
      <c r="C32" s="91" t="str">
        <f>VLOOKUP(B:B,'START_LIST_JUN-ELI'!C:F,2,FALSE)</f>
        <v>SCHLEICH Sarah</v>
      </c>
      <c r="D32" s="449" t="str">
        <f>VLOOKUP(B:B,'START_LIST_JUN-ELI'!C:F,4,FALSE)</f>
        <v>LNZ</v>
      </c>
      <c r="E32" s="424">
        <v>80</v>
      </c>
      <c r="F32" s="28">
        <v>80</v>
      </c>
      <c r="G32" s="12">
        <v>84</v>
      </c>
      <c r="H32" s="28">
        <v>82</v>
      </c>
      <c r="I32" s="12">
        <v>85</v>
      </c>
      <c r="J32" s="28">
        <v>85</v>
      </c>
      <c r="K32" s="657">
        <v>83</v>
      </c>
      <c r="L32" s="658">
        <v>83</v>
      </c>
      <c r="M32" s="16">
        <f t="shared" si="0"/>
        <v>83</v>
      </c>
      <c r="N32" s="199">
        <f t="shared" si="0"/>
        <v>82.5</v>
      </c>
      <c r="O32" s="418">
        <f t="shared" si="1"/>
        <v>85</v>
      </c>
      <c r="P32" s="419">
        <f t="shared" si="2"/>
        <v>80</v>
      </c>
      <c r="Q32" s="420">
        <f t="shared" si="3"/>
        <v>83.333333333333329</v>
      </c>
      <c r="R32" s="421">
        <f t="shared" si="4"/>
        <v>85</v>
      </c>
      <c r="S32" s="419">
        <f t="shared" si="5"/>
        <v>80</v>
      </c>
      <c r="T32" s="422">
        <f t="shared" si="6"/>
        <v>82.5</v>
      </c>
      <c r="U32" s="346">
        <f t="shared" si="7"/>
        <v>8.3333333333333321</v>
      </c>
      <c r="V32" s="346">
        <f t="shared" si="8"/>
        <v>8.25</v>
      </c>
    </row>
    <row r="33" spans="1:22" x14ac:dyDescent="0.3">
      <c r="A33" s="237"/>
      <c r="B33" s="29">
        <v>28</v>
      </c>
      <c r="C33" s="91" t="str">
        <f>VLOOKUP(B:B,'START_LIST_JUN-ELI'!C:F,2,FALSE)</f>
        <v>CESAR Suany</v>
      </c>
      <c r="D33" s="449" t="str">
        <f>VLOOKUP(B:B,'START_LIST_JUN-ELI'!C:F,4,FALSE)</f>
        <v>SRSO</v>
      </c>
      <c r="E33" s="424">
        <v>62</v>
      </c>
      <c r="F33" s="28">
        <v>62</v>
      </c>
      <c r="G33" s="12">
        <v>57</v>
      </c>
      <c r="H33" s="28">
        <v>61</v>
      </c>
      <c r="I33" s="12">
        <v>55</v>
      </c>
      <c r="J33" s="28">
        <v>60</v>
      </c>
      <c r="K33" s="657">
        <v>52</v>
      </c>
      <c r="L33" s="658">
        <v>54</v>
      </c>
      <c r="M33" s="16">
        <f t="shared" si="0"/>
        <v>56.5</v>
      </c>
      <c r="N33" s="199">
        <f t="shared" si="0"/>
        <v>59.25</v>
      </c>
      <c r="O33" s="418">
        <f t="shared" si="1"/>
        <v>62</v>
      </c>
      <c r="P33" s="419">
        <f t="shared" si="2"/>
        <v>52</v>
      </c>
      <c r="Q33" s="420">
        <f t="shared" si="3"/>
        <v>56.166666666666664</v>
      </c>
      <c r="R33" s="421">
        <f t="shared" si="4"/>
        <v>62</v>
      </c>
      <c r="S33" s="419">
        <f t="shared" si="5"/>
        <v>54</v>
      </c>
      <c r="T33" s="422">
        <f t="shared" si="6"/>
        <v>60.75</v>
      </c>
      <c r="U33" s="346">
        <f t="shared" si="7"/>
        <v>5.6166666666666663</v>
      </c>
      <c r="V33" s="346">
        <f t="shared" si="8"/>
        <v>6.0750000000000002</v>
      </c>
    </row>
    <row r="34" spans="1:22" x14ac:dyDescent="0.3">
      <c r="A34" s="237"/>
      <c r="B34" s="29">
        <v>29</v>
      </c>
      <c r="C34" s="91" t="str">
        <f>VLOOKUP(B:B,'START_LIST_JUN-ELI'!C:F,2,FALSE)</f>
        <v>PRINCE Polly</v>
      </c>
      <c r="D34" s="449" t="str">
        <f>VLOOKUP(B:B,'START_LIST_JUN-ELI'!C:F,4,FALSE)</f>
        <v>ASB</v>
      </c>
      <c r="E34" s="424">
        <v>60</v>
      </c>
      <c r="F34" s="28">
        <v>58</v>
      </c>
      <c r="G34" s="12">
        <v>69</v>
      </c>
      <c r="H34" s="28">
        <v>64</v>
      </c>
      <c r="I34" s="12">
        <v>60</v>
      </c>
      <c r="J34" s="28">
        <v>60</v>
      </c>
      <c r="K34" s="657">
        <v>49</v>
      </c>
      <c r="L34" s="658">
        <v>55</v>
      </c>
      <c r="M34" s="16">
        <f t="shared" si="0"/>
        <v>59.5</v>
      </c>
      <c r="N34" s="199">
        <f t="shared" si="0"/>
        <v>59.25</v>
      </c>
      <c r="O34" s="418">
        <f t="shared" si="1"/>
        <v>69</v>
      </c>
      <c r="P34" s="419">
        <f t="shared" si="2"/>
        <v>49</v>
      </c>
      <c r="Q34" s="420">
        <f t="shared" si="3"/>
        <v>59.833333333333336</v>
      </c>
      <c r="R34" s="421">
        <f t="shared" si="4"/>
        <v>64</v>
      </c>
      <c r="S34" s="419">
        <f t="shared" si="5"/>
        <v>55</v>
      </c>
      <c r="T34" s="422">
        <f t="shared" si="6"/>
        <v>59.416666666666664</v>
      </c>
      <c r="U34" s="346">
        <f t="shared" si="7"/>
        <v>5.9833333333333334</v>
      </c>
      <c r="V34" s="346">
        <f t="shared" si="8"/>
        <v>5.9416666666666664</v>
      </c>
    </row>
    <row r="35" spans="1:22" x14ac:dyDescent="0.3">
      <c r="A35" s="237"/>
      <c r="B35" s="29">
        <v>30</v>
      </c>
      <c r="C35" s="91" t="str">
        <f>VLOOKUP(B:B,'START_LIST_JUN-ELI'!C:F,2,FALSE)</f>
        <v>ROBERT Kelia</v>
      </c>
      <c r="D35" s="449" t="str">
        <f>VLOOKUP(B:B,'START_LIST_JUN-ELI'!C:F,4,FALSE)</f>
        <v>VA</v>
      </c>
      <c r="E35" s="424">
        <v>75</v>
      </c>
      <c r="F35" s="28">
        <v>79</v>
      </c>
      <c r="G35" s="12">
        <v>67</v>
      </c>
      <c r="H35" s="28">
        <v>72</v>
      </c>
      <c r="I35" s="12">
        <v>70</v>
      </c>
      <c r="J35" s="28">
        <v>80</v>
      </c>
      <c r="K35" s="657">
        <v>77</v>
      </c>
      <c r="L35" s="658">
        <v>84</v>
      </c>
      <c r="M35" s="16">
        <f t="shared" si="0"/>
        <v>72.25</v>
      </c>
      <c r="N35" s="199">
        <f t="shared" si="0"/>
        <v>78.75</v>
      </c>
      <c r="O35" s="418">
        <f t="shared" si="1"/>
        <v>77</v>
      </c>
      <c r="P35" s="419">
        <f t="shared" si="2"/>
        <v>67</v>
      </c>
      <c r="Q35" s="420">
        <f t="shared" si="3"/>
        <v>72.416666666666671</v>
      </c>
      <c r="R35" s="421">
        <f t="shared" si="4"/>
        <v>84</v>
      </c>
      <c r="S35" s="419">
        <f t="shared" si="5"/>
        <v>72</v>
      </c>
      <c r="T35" s="422">
        <f t="shared" si="6"/>
        <v>83.25</v>
      </c>
      <c r="U35" s="346">
        <f t="shared" si="7"/>
        <v>7.2416666666666671</v>
      </c>
      <c r="V35" s="346">
        <f t="shared" si="8"/>
        <v>8.3249999999999993</v>
      </c>
    </row>
    <row r="36" spans="1:22" x14ac:dyDescent="0.3">
      <c r="A36" s="237"/>
      <c r="B36" s="634">
        <v>31</v>
      </c>
      <c r="C36" s="629" t="str">
        <f>VLOOKUP(B:B,'START_LIST_JUN-ELI'!C:F,2,FALSE)</f>
        <v>D'AGOSTINO Laura</v>
      </c>
      <c r="D36" s="635" t="str">
        <f>VLOOKUP(B:B,'START_LIST_JUN-ELI'!C:F,4,FALSE)</f>
        <v>MORG</v>
      </c>
      <c r="E36" s="424"/>
      <c r="F36" s="28"/>
      <c r="G36" s="12"/>
      <c r="H36" s="28"/>
      <c r="I36" s="12"/>
      <c r="J36" s="28"/>
      <c r="K36" s="657"/>
      <c r="L36" s="658"/>
      <c r="M36" s="16">
        <f t="shared" si="0"/>
        <v>0</v>
      </c>
      <c r="N36" s="199">
        <f t="shared" si="0"/>
        <v>0</v>
      </c>
      <c r="O36" s="418">
        <f t="shared" si="1"/>
        <v>0</v>
      </c>
      <c r="P36" s="419">
        <f t="shared" si="2"/>
        <v>0</v>
      </c>
      <c r="Q36" s="420">
        <f t="shared" si="3"/>
        <v>0</v>
      </c>
      <c r="R36" s="421">
        <f t="shared" si="4"/>
        <v>0</v>
      </c>
      <c r="S36" s="419">
        <f t="shared" si="5"/>
        <v>0</v>
      </c>
      <c r="T36" s="422">
        <f t="shared" si="6"/>
        <v>0</v>
      </c>
      <c r="U36" s="346">
        <f t="shared" si="7"/>
        <v>0</v>
      </c>
      <c r="V36" s="346">
        <f t="shared" si="8"/>
        <v>0</v>
      </c>
    </row>
    <row r="37" spans="1:22" x14ac:dyDescent="0.3">
      <c r="A37" s="237"/>
      <c r="B37" s="29">
        <v>32</v>
      </c>
      <c r="C37" s="91" t="str">
        <f>VLOOKUP(B:B,'START_LIST_JUN-ELI'!C:F,2,FALSE)</f>
        <v>DERY Mia</v>
      </c>
      <c r="D37" s="449" t="str">
        <f>VLOOKUP(B:B,'START_LIST_JUN-ELI'!C:F,4,FALSE)</f>
        <v>GN1885</v>
      </c>
      <c r="E37" s="424">
        <v>77</v>
      </c>
      <c r="F37" s="28">
        <v>80</v>
      </c>
      <c r="G37" s="12">
        <v>71</v>
      </c>
      <c r="H37" s="28">
        <v>70</v>
      </c>
      <c r="I37" s="12">
        <v>65</v>
      </c>
      <c r="J37" s="28">
        <v>80</v>
      </c>
      <c r="K37" s="657">
        <v>71</v>
      </c>
      <c r="L37" s="658">
        <v>86</v>
      </c>
      <c r="M37" s="16">
        <f t="shared" si="0"/>
        <v>71</v>
      </c>
      <c r="N37" s="199">
        <f t="shared" si="0"/>
        <v>79</v>
      </c>
      <c r="O37" s="418">
        <f t="shared" si="1"/>
        <v>77</v>
      </c>
      <c r="P37" s="419">
        <f t="shared" si="2"/>
        <v>65</v>
      </c>
      <c r="Q37" s="420">
        <f t="shared" si="3"/>
        <v>71</v>
      </c>
      <c r="R37" s="421">
        <f t="shared" si="4"/>
        <v>86</v>
      </c>
      <c r="S37" s="419">
        <f t="shared" si="5"/>
        <v>70</v>
      </c>
      <c r="T37" s="422">
        <f t="shared" si="6"/>
        <v>84.333333333333329</v>
      </c>
      <c r="U37" s="346">
        <f t="shared" si="7"/>
        <v>7.1</v>
      </c>
      <c r="V37" s="346">
        <f t="shared" si="8"/>
        <v>8.4333333333333336</v>
      </c>
    </row>
    <row r="38" spans="1:22" x14ac:dyDescent="0.3">
      <c r="A38" s="237"/>
      <c r="B38" s="29">
        <v>33</v>
      </c>
      <c r="C38" s="91" t="str">
        <f>VLOOKUP(B:B,'START_LIST_JUN-ELI'!C:F,2,FALSE)</f>
        <v>START Daphné</v>
      </c>
      <c r="D38" s="449" t="str">
        <f>VLOOKUP(B:B,'START_LIST_JUN-ELI'!C:F,4,FALSE)</f>
        <v>GN1885</v>
      </c>
      <c r="E38" s="424">
        <v>65</v>
      </c>
      <c r="F38" s="28">
        <v>70</v>
      </c>
      <c r="G38" s="12">
        <v>64</v>
      </c>
      <c r="H38" s="28">
        <v>64</v>
      </c>
      <c r="I38" s="12">
        <v>70</v>
      </c>
      <c r="J38" s="28">
        <v>75</v>
      </c>
      <c r="K38" s="657">
        <v>63</v>
      </c>
      <c r="L38" s="658">
        <v>82</v>
      </c>
      <c r="M38" s="16">
        <f t="shared" ref="M38:N69" si="9">+(E38+G38+I38+K38)/4</f>
        <v>65.5</v>
      </c>
      <c r="N38" s="199">
        <f t="shared" si="9"/>
        <v>72.75</v>
      </c>
      <c r="O38" s="418">
        <f t="shared" si="1"/>
        <v>70</v>
      </c>
      <c r="P38" s="419">
        <f t="shared" si="2"/>
        <v>63</v>
      </c>
      <c r="Q38" s="420">
        <f t="shared" si="3"/>
        <v>64.833333333333329</v>
      </c>
      <c r="R38" s="421">
        <f t="shared" si="4"/>
        <v>82</v>
      </c>
      <c r="S38" s="419">
        <f t="shared" si="5"/>
        <v>64</v>
      </c>
      <c r="T38" s="422">
        <f t="shared" si="6"/>
        <v>76.916666666666671</v>
      </c>
      <c r="U38" s="346">
        <f t="shared" si="7"/>
        <v>6.4833333333333325</v>
      </c>
      <c r="V38" s="346">
        <f t="shared" si="8"/>
        <v>7.6916666666666673</v>
      </c>
    </row>
    <row r="39" spans="1:22" x14ac:dyDescent="0.3">
      <c r="A39" s="237"/>
      <c r="B39" s="29">
        <v>34</v>
      </c>
      <c r="C39" s="91" t="str">
        <f>VLOOKUP(B:B,'START_LIST_JUN-ELI'!C:F,2,FALSE)</f>
        <v>BORNAY Luna</v>
      </c>
      <c r="D39" s="449" t="str">
        <f>VLOOKUP(B:B,'START_LIST_JUN-ELI'!C:F,4,FALSE)</f>
        <v>MORG</v>
      </c>
      <c r="E39" s="424">
        <v>66</v>
      </c>
      <c r="F39" s="28">
        <v>67</v>
      </c>
      <c r="G39" s="12">
        <v>67</v>
      </c>
      <c r="H39" s="28">
        <v>62</v>
      </c>
      <c r="I39" s="12">
        <v>75</v>
      </c>
      <c r="J39" s="28">
        <v>70</v>
      </c>
      <c r="K39" s="657">
        <v>65</v>
      </c>
      <c r="L39" s="658">
        <v>76</v>
      </c>
      <c r="M39" s="16">
        <f t="shared" si="9"/>
        <v>68.25</v>
      </c>
      <c r="N39" s="199">
        <f t="shared" si="9"/>
        <v>68.75</v>
      </c>
      <c r="O39" s="418">
        <f t="shared" si="1"/>
        <v>75</v>
      </c>
      <c r="P39" s="419">
        <f t="shared" si="2"/>
        <v>65</v>
      </c>
      <c r="Q39" s="420">
        <f t="shared" si="3"/>
        <v>67.083333333333329</v>
      </c>
      <c r="R39" s="421">
        <f t="shared" si="4"/>
        <v>76</v>
      </c>
      <c r="S39" s="419">
        <f t="shared" si="5"/>
        <v>62</v>
      </c>
      <c r="T39" s="422">
        <f t="shared" si="6"/>
        <v>67.916666666666671</v>
      </c>
      <c r="U39" s="346">
        <f t="shared" si="7"/>
        <v>6.708333333333333</v>
      </c>
      <c r="V39" s="346">
        <f t="shared" si="8"/>
        <v>6.791666666666667</v>
      </c>
    </row>
    <row r="40" spans="1:22" x14ac:dyDescent="0.3">
      <c r="A40" s="237"/>
      <c r="B40" s="29">
        <v>35</v>
      </c>
      <c r="C40" s="91" t="str">
        <f>VLOOKUP(B:B,'START_LIST_JUN-ELI'!C:F,2,FALSE)</f>
        <v>PIETROPAOLO Luciana</v>
      </c>
      <c r="D40" s="449" t="str">
        <f>VLOOKUP(B:B,'START_LIST_JUN-ELI'!C:F,4,FALSE)</f>
        <v>ASB</v>
      </c>
      <c r="E40" s="424">
        <v>75</v>
      </c>
      <c r="F40" s="28">
        <v>68</v>
      </c>
      <c r="G40" s="12">
        <v>75</v>
      </c>
      <c r="H40" s="28">
        <v>74</v>
      </c>
      <c r="I40" s="12">
        <v>65</v>
      </c>
      <c r="J40" s="28">
        <v>80</v>
      </c>
      <c r="K40" s="657">
        <v>78</v>
      </c>
      <c r="L40" s="658">
        <v>87</v>
      </c>
      <c r="M40" s="16">
        <f t="shared" si="9"/>
        <v>73.25</v>
      </c>
      <c r="N40" s="199">
        <f t="shared" si="9"/>
        <v>77.25</v>
      </c>
      <c r="O40" s="418">
        <f t="shared" si="1"/>
        <v>78</v>
      </c>
      <c r="P40" s="419">
        <f t="shared" si="2"/>
        <v>65</v>
      </c>
      <c r="Q40" s="420">
        <f t="shared" si="3"/>
        <v>74.416666666666671</v>
      </c>
      <c r="R40" s="421">
        <f t="shared" si="4"/>
        <v>87</v>
      </c>
      <c r="S40" s="419">
        <f t="shared" si="5"/>
        <v>68</v>
      </c>
      <c r="T40" s="422">
        <f t="shared" si="6"/>
        <v>81.083333333333329</v>
      </c>
      <c r="U40" s="346">
        <f t="shared" si="7"/>
        <v>7.4416666666666673</v>
      </c>
      <c r="V40" s="346">
        <f t="shared" si="8"/>
        <v>8.1083333333333325</v>
      </c>
    </row>
    <row r="41" spans="1:22" x14ac:dyDescent="0.3">
      <c r="A41" s="237"/>
      <c r="B41" s="29">
        <v>36</v>
      </c>
      <c r="C41" s="91" t="str">
        <f>VLOOKUP(B:B,'START_LIST_JUN-ELI'!C:F,2,FALSE)</f>
        <v>REGARD Juliette</v>
      </c>
      <c r="D41" s="449" t="str">
        <f>VLOOKUP(B:B,'START_LIST_JUN-ELI'!C:F,4,FALSE)</f>
        <v>MORG</v>
      </c>
      <c r="E41" s="424">
        <v>72</v>
      </c>
      <c r="F41" s="28">
        <v>60</v>
      </c>
      <c r="G41" s="12">
        <v>62</v>
      </c>
      <c r="H41" s="28">
        <v>64</v>
      </c>
      <c r="I41" s="12">
        <v>55</v>
      </c>
      <c r="J41" s="28">
        <v>65</v>
      </c>
      <c r="K41" s="657">
        <v>64</v>
      </c>
      <c r="L41" s="658">
        <v>78</v>
      </c>
      <c r="M41" s="16">
        <f t="shared" si="9"/>
        <v>63.25</v>
      </c>
      <c r="N41" s="199">
        <f t="shared" si="9"/>
        <v>66.75</v>
      </c>
      <c r="O41" s="418">
        <f t="shared" si="1"/>
        <v>72</v>
      </c>
      <c r="P41" s="419">
        <f t="shared" si="2"/>
        <v>55</v>
      </c>
      <c r="Q41" s="420">
        <f t="shared" si="3"/>
        <v>63.083333333333336</v>
      </c>
      <c r="R41" s="421">
        <f t="shared" si="4"/>
        <v>78</v>
      </c>
      <c r="S41" s="419">
        <f t="shared" si="5"/>
        <v>60</v>
      </c>
      <c r="T41" s="422">
        <f t="shared" si="6"/>
        <v>68.916666666666671</v>
      </c>
      <c r="U41" s="346">
        <f t="shared" si="7"/>
        <v>6.3083333333333336</v>
      </c>
      <c r="V41" s="346">
        <f t="shared" si="8"/>
        <v>6.8916666666666675</v>
      </c>
    </row>
    <row r="42" spans="1:22" x14ac:dyDescent="0.3">
      <c r="A42" s="237"/>
      <c r="B42" s="29">
        <v>37</v>
      </c>
      <c r="C42" s="91" t="str">
        <f>VLOOKUP(B:B,'START_LIST_JUN-ELI'!C:F,2,FALSE)</f>
        <v>AMBROGI Sofia</v>
      </c>
      <c r="D42" s="449" t="str">
        <f>VLOOKUP(B:B,'START_LIST_JUN-ELI'!C:F,4,FALSE)</f>
        <v>LUG</v>
      </c>
      <c r="E42" s="424">
        <v>78</v>
      </c>
      <c r="F42" s="28">
        <v>81</v>
      </c>
      <c r="G42" s="12">
        <v>81</v>
      </c>
      <c r="H42" s="28">
        <v>72</v>
      </c>
      <c r="I42" s="12">
        <v>75</v>
      </c>
      <c r="J42" s="28">
        <v>75</v>
      </c>
      <c r="K42" s="657">
        <v>60</v>
      </c>
      <c r="L42" s="658">
        <v>74</v>
      </c>
      <c r="M42" s="16">
        <f t="shared" si="9"/>
        <v>73.5</v>
      </c>
      <c r="N42" s="199">
        <f t="shared" si="9"/>
        <v>75.5</v>
      </c>
      <c r="O42" s="418">
        <f t="shared" si="1"/>
        <v>81</v>
      </c>
      <c r="P42" s="419">
        <f t="shared" si="2"/>
        <v>60</v>
      </c>
      <c r="Q42" s="420">
        <f t="shared" si="3"/>
        <v>75.5</v>
      </c>
      <c r="R42" s="421">
        <f t="shared" si="4"/>
        <v>81</v>
      </c>
      <c r="S42" s="419">
        <f t="shared" si="5"/>
        <v>72</v>
      </c>
      <c r="T42" s="422">
        <f t="shared" si="6"/>
        <v>78.833333333333329</v>
      </c>
      <c r="U42" s="346">
        <f t="shared" si="7"/>
        <v>7.55</v>
      </c>
      <c r="V42" s="346">
        <f t="shared" si="8"/>
        <v>7.8833333333333329</v>
      </c>
    </row>
    <row r="43" spans="1:22" x14ac:dyDescent="0.3">
      <c r="A43" s="237"/>
      <c r="B43" s="29">
        <v>38</v>
      </c>
      <c r="C43" s="91" t="str">
        <f>VLOOKUP(B:B,'START_LIST_JUN-ELI'!C:F,2,FALSE)</f>
        <v>PANAIT Amira Natalia</v>
      </c>
      <c r="D43" s="449" t="str">
        <f>VLOOKUP(B:B,'START_LIST_JUN-ELI'!C:F,4,FALSE)</f>
        <v>ASB</v>
      </c>
      <c r="E43" s="424">
        <v>55</v>
      </c>
      <c r="F43" s="28">
        <v>67</v>
      </c>
      <c r="G43" s="12">
        <v>57</v>
      </c>
      <c r="H43" s="28">
        <v>54</v>
      </c>
      <c r="I43" s="12">
        <v>45</v>
      </c>
      <c r="J43" s="28">
        <v>55</v>
      </c>
      <c r="K43" s="657">
        <v>54</v>
      </c>
      <c r="L43" s="658">
        <v>56</v>
      </c>
      <c r="M43" s="16">
        <f t="shared" si="9"/>
        <v>52.75</v>
      </c>
      <c r="N43" s="199">
        <f t="shared" si="9"/>
        <v>58</v>
      </c>
      <c r="O43" s="418">
        <f t="shared" si="1"/>
        <v>57</v>
      </c>
      <c r="P43" s="419">
        <f t="shared" si="2"/>
        <v>45</v>
      </c>
      <c r="Q43" s="420">
        <f t="shared" si="3"/>
        <v>53.916666666666664</v>
      </c>
      <c r="R43" s="421">
        <f t="shared" si="4"/>
        <v>67</v>
      </c>
      <c r="S43" s="419">
        <f t="shared" si="5"/>
        <v>54</v>
      </c>
      <c r="T43" s="422">
        <f t="shared" si="6"/>
        <v>62.666666666666664</v>
      </c>
      <c r="U43" s="346">
        <f t="shared" si="7"/>
        <v>5.3916666666666666</v>
      </c>
      <c r="V43" s="346">
        <f t="shared" si="8"/>
        <v>6.2666666666666666</v>
      </c>
    </row>
    <row r="44" spans="1:22" x14ac:dyDescent="0.3">
      <c r="A44" s="237"/>
      <c r="B44" s="634">
        <v>39</v>
      </c>
      <c r="C44" s="629" t="str">
        <f>VLOOKUP(B:B,'START_LIST_JUN-ELI'!C:F,2,FALSE)</f>
        <v>VILBERT Maeva</v>
      </c>
      <c r="D44" s="635" t="str">
        <f>VLOOKUP(B:B,'START_LIST_JUN-ELI'!C:F,4,FALSE)</f>
        <v>GN1885</v>
      </c>
      <c r="E44" s="424"/>
      <c r="F44" s="28"/>
      <c r="G44" s="12"/>
      <c r="H44" s="28"/>
      <c r="I44" s="12"/>
      <c r="J44" s="28"/>
      <c r="K44" s="657"/>
      <c r="L44" s="658"/>
      <c r="M44" s="16">
        <f t="shared" si="9"/>
        <v>0</v>
      </c>
      <c r="N44" s="199">
        <f t="shared" si="9"/>
        <v>0</v>
      </c>
      <c r="O44" s="418">
        <f t="shared" si="1"/>
        <v>0</v>
      </c>
      <c r="P44" s="419">
        <f t="shared" si="2"/>
        <v>0</v>
      </c>
      <c r="Q44" s="420">
        <f t="shared" si="3"/>
        <v>0</v>
      </c>
      <c r="R44" s="421">
        <f t="shared" si="4"/>
        <v>0</v>
      </c>
      <c r="S44" s="419">
        <f t="shared" si="5"/>
        <v>0</v>
      </c>
      <c r="T44" s="422">
        <f t="shared" si="6"/>
        <v>0</v>
      </c>
      <c r="U44" s="346">
        <f t="shared" si="7"/>
        <v>0</v>
      </c>
      <c r="V44" s="346">
        <f t="shared" si="8"/>
        <v>0</v>
      </c>
    </row>
    <row r="45" spans="1:22" x14ac:dyDescent="0.3">
      <c r="A45" s="237"/>
      <c r="B45" s="29">
        <v>40</v>
      </c>
      <c r="C45" s="91" t="str">
        <f>VLOOKUP(B:B,'START_LIST_JUN-ELI'!C:F,2,FALSE)</f>
        <v>AMATO Lilou</v>
      </c>
      <c r="D45" s="449" t="str">
        <f>VLOOKUP(B:B,'START_LIST_JUN-ELI'!C:F,4,FALSE)</f>
        <v>ASB</v>
      </c>
      <c r="E45" s="424">
        <v>70</v>
      </c>
      <c r="F45" s="28">
        <v>72</v>
      </c>
      <c r="G45" s="12">
        <v>68</v>
      </c>
      <c r="H45" s="28">
        <v>70</v>
      </c>
      <c r="I45" s="12">
        <v>65</v>
      </c>
      <c r="J45" s="28">
        <v>80</v>
      </c>
      <c r="K45" s="657">
        <v>70</v>
      </c>
      <c r="L45" s="658">
        <v>85</v>
      </c>
      <c r="M45" s="16">
        <f t="shared" si="9"/>
        <v>68.25</v>
      </c>
      <c r="N45" s="199">
        <f t="shared" si="9"/>
        <v>76.75</v>
      </c>
      <c r="O45" s="418">
        <f t="shared" si="1"/>
        <v>70</v>
      </c>
      <c r="P45" s="419">
        <f t="shared" si="2"/>
        <v>65</v>
      </c>
      <c r="Q45" s="420">
        <f t="shared" si="3"/>
        <v>68.75</v>
      </c>
      <c r="R45" s="421">
        <f t="shared" si="4"/>
        <v>85</v>
      </c>
      <c r="S45" s="419">
        <f t="shared" si="5"/>
        <v>70</v>
      </c>
      <c r="T45" s="422">
        <f t="shared" si="6"/>
        <v>82.916666666666671</v>
      </c>
      <c r="U45" s="346">
        <f t="shared" si="7"/>
        <v>6.875</v>
      </c>
      <c r="V45" s="346">
        <f t="shared" si="8"/>
        <v>8.2916666666666679</v>
      </c>
    </row>
    <row r="46" spans="1:22" x14ac:dyDescent="0.3">
      <c r="A46" s="237"/>
      <c r="B46" s="29">
        <v>41</v>
      </c>
      <c r="C46" s="91" t="str">
        <f>VLOOKUP(B:B,'START_LIST_JUN-ELI'!C:F,2,FALSE)</f>
        <v>HÄUPTLI Emma</v>
      </c>
      <c r="D46" s="449" t="str">
        <f>VLOOKUP(B:B,'START_LIST_JUN-ELI'!C:F,4,FALSE)</f>
        <v>LNZ</v>
      </c>
      <c r="E46" s="424">
        <v>68</v>
      </c>
      <c r="F46" s="28">
        <v>82</v>
      </c>
      <c r="G46" s="12">
        <v>76</v>
      </c>
      <c r="H46" s="28">
        <v>75</v>
      </c>
      <c r="I46" s="12">
        <v>80</v>
      </c>
      <c r="J46" s="28">
        <v>70</v>
      </c>
      <c r="K46" s="657">
        <v>59</v>
      </c>
      <c r="L46" s="658">
        <v>83</v>
      </c>
      <c r="M46" s="16">
        <f t="shared" si="9"/>
        <v>70.75</v>
      </c>
      <c r="N46" s="199">
        <f t="shared" si="9"/>
        <v>77.5</v>
      </c>
      <c r="O46" s="418">
        <f t="shared" si="1"/>
        <v>80</v>
      </c>
      <c r="P46" s="419">
        <f t="shared" si="2"/>
        <v>59</v>
      </c>
      <c r="Q46" s="420">
        <f t="shared" si="3"/>
        <v>71.583333333333329</v>
      </c>
      <c r="R46" s="421">
        <f t="shared" si="4"/>
        <v>83</v>
      </c>
      <c r="S46" s="419">
        <f t="shared" si="5"/>
        <v>70</v>
      </c>
      <c r="T46" s="422">
        <f t="shared" si="6"/>
        <v>82.833333333333329</v>
      </c>
      <c r="U46" s="346">
        <f t="shared" si="7"/>
        <v>7.1583333333333332</v>
      </c>
      <c r="V46" s="346">
        <f t="shared" si="8"/>
        <v>8.2833333333333332</v>
      </c>
    </row>
    <row r="47" spans="1:22" x14ac:dyDescent="0.3">
      <c r="A47" s="237"/>
      <c r="B47" s="29">
        <v>42</v>
      </c>
      <c r="C47" s="91" t="str">
        <f>VLOOKUP(B:B,'START_LIST_JUN-ELI'!C:F,2,FALSE)</f>
        <v>BIZZOZERO Victoria</v>
      </c>
      <c r="D47" s="449" t="str">
        <f>VLOOKUP(B:B,'START_LIST_JUN-ELI'!C:F,4,FALSE)</f>
        <v>LUG</v>
      </c>
      <c r="E47" s="424">
        <v>70</v>
      </c>
      <c r="F47" s="28">
        <v>80</v>
      </c>
      <c r="G47" s="12">
        <v>71</v>
      </c>
      <c r="H47" s="28">
        <v>69</v>
      </c>
      <c r="I47" s="12">
        <v>65</v>
      </c>
      <c r="J47" s="28">
        <v>70</v>
      </c>
      <c r="K47" s="657">
        <v>75</v>
      </c>
      <c r="L47" s="658">
        <v>82</v>
      </c>
      <c r="M47" s="16">
        <f t="shared" si="9"/>
        <v>70.25</v>
      </c>
      <c r="N47" s="199">
        <f t="shared" si="9"/>
        <v>75.25</v>
      </c>
      <c r="O47" s="418">
        <f t="shared" si="1"/>
        <v>75</v>
      </c>
      <c r="P47" s="419">
        <f t="shared" si="2"/>
        <v>65</v>
      </c>
      <c r="Q47" s="420">
        <f t="shared" si="3"/>
        <v>70.416666666666671</v>
      </c>
      <c r="R47" s="421">
        <f t="shared" si="4"/>
        <v>82</v>
      </c>
      <c r="S47" s="419">
        <f t="shared" si="5"/>
        <v>69</v>
      </c>
      <c r="T47" s="422">
        <f t="shared" si="6"/>
        <v>78.75</v>
      </c>
      <c r="U47" s="346">
        <f t="shared" si="7"/>
        <v>7.041666666666667</v>
      </c>
      <c r="V47" s="346">
        <f t="shared" si="8"/>
        <v>7.875</v>
      </c>
    </row>
    <row r="48" spans="1:22" x14ac:dyDescent="0.3">
      <c r="A48" s="237"/>
      <c r="B48" s="29">
        <v>43</v>
      </c>
      <c r="C48" s="91" t="str">
        <f>VLOOKUP(B:B,'START_LIST_JUN-ELI'!C:F,2,FALSE)</f>
        <v>EHRISMANN Aylin</v>
      </c>
      <c r="D48" s="449" t="str">
        <f>VLOOKUP(B:B,'START_LIST_JUN-ELI'!C:F,4,FALSE)</f>
        <v>LNZ</v>
      </c>
      <c r="E48" s="424">
        <v>72</v>
      </c>
      <c r="F48" s="28">
        <v>67</v>
      </c>
      <c r="G48" s="12">
        <v>74</v>
      </c>
      <c r="H48" s="28">
        <v>73</v>
      </c>
      <c r="I48" s="12">
        <v>70</v>
      </c>
      <c r="J48" s="28">
        <v>65</v>
      </c>
      <c r="K48" s="657">
        <v>73</v>
      </c>
      <c r="L48" s="658">
        <v>77</v>
      </c>
      <c r="M48" s="16">
        <f t="shared" si="9"/>
        <v>72.25</v>
      </c>
      <c r="N48" s="199">
        <f t="shared" si="9"/>
        <v>70.5</v>
      </c>
      <c r="O48" s="418">
        <f t="shared" si="1"/>
        <v>74</v>
      </c>
      <c r="P48" s="419">
        <f t="shared" si="2"/>
        <v>70</v>
      </c>
      <c r="Q48" s="420">
        <f t="shared" si="3"/>
        <v>72.416666666666671</v>
      </c>
      <c r="R48" s="421">
        <f t="shared" si="4"/>
        <v>77</v>
      </c>
      <c r="S48" s="419">
        <f t="shared" si="5"/>
        <v>65</v>
      </c>
      <c r="T48" s="422">
        <f t="shared" si="6"/>
        <v>69.5</v>
      </c>
      <c r="U48" s="346">
        <f t="shared" si="7"/>
        <v>7.2416666666666671</v>
      </c>
      <c r="V48" s="346">
        <f t="shared" si="8"/>
        <v>6.95</v>
      </c>
    </row>
    <row r="49" spans="1:22" x14ac:dyDescent="0.3">
      <c r="A49" s="237"/>
      <c r="B49" s="29">
        <v>44</v>
      </c>
      <c r="C49" s="91" t="str">
        <f>VLOOKUP(B:B,'START_LIST_JUN-ELI'!C:F,2,FALSE)</f>
        <v>PANZA Leila</v>
      </c>
      <c r="D49" s="449" t="str">
        <f>VLOOKUP(B:B,'START_LIST_JUN-ELI'!C:F,4,FALSE)</f>
        <v>GN1885</v>
      </c>
      <c r="E49" s="424">
        <v>68</v>
      </c>
      <c r="F49" s="28">
        <v>60</v>
      </c>
      <c r="G49" s="12">
        <v>67</v>
      </c>
      <c r="H49" s="28">
        <v>65</v>
      </c>
      <c r="I49" s="12">
        <v>70</v>
      </c>
      <c r="J49" s="28">
        <v>50</v>
      </c>
      <c r="K49" s="657">
        <v>63</v>
      </c>
      <c r="L49" s="658">
        <v>58</v>
      </c>
      <c r="M49" s="16">
        <f t="shared" si="9"/>
        <v>67</v>
      </c>
      <c r="N49" s="199">
        <f t="shared" si="9"/>
        <v>58.25</v>
      </c>
      <c r="O49" s="418">
        <f t="shared" si="1"/>
        <v>70</v>
      </c>
      <c r="P49" s="419">
        <f t="shared" si="2"/>
        <v>63</v>
      </c>
      <c r="Q49" s="420">
        <f t="shared" si="3"/>
        <v>67.333333333333329</v>
      </c>
      <c r="R49" s="421">
        <f t="shared" si="4"/>
        <v>65</v>
      </c>
      <c r="S49" s="419">
        <f t="shared" si="5"/>
        <v>50</v>
      </c>
      <c r="T49" s="422">
        <f t="shared" si="6"/>
        <v>52.75</v>
      </c>
      <c r="U49" s="346">
        <f t="shared" si="7"/>
        <v>6.7333333333333325</v>
      </c>
      <c r="V49" s="346">
        <f t="shared" si="8"/>
        <v>5.2750000000000004</v>
      </c>
    </row>
    <row r="50" spans="1:22" x14ac:dyDescent="0.3">
      <c r="A50" s="237"/>
      <c r="B50" s="29">
        <v>45</v>
      </c>
      <c r="C50" s="91" t="str">
        <f>VLOOKUP(B:B,'START_LIST_JUN-ELI'!C:F,2,FALSE)</f>
        <v>HALBEISEN Melody</v>
      </c>
      <c r="D50" s="449" t="str">
        <f>VLOOKUP(B:B,'START_LIST_JUN-ELI'!C:F,4,FALSE)</f>
        <v>ASB</v>
      </c>
      <c r="E50" s="424">
        <v>78</v>
      </c>
      <c r="F50" s="28">
        <v>78</v>
      </c>
      <c r="G50" s="12">
        <v>80</v>
      </c>
      <c r="H50" s="28">
        <v>78</v>
      </c>
      <c r="I50" s="12">
        <v>75</v>
      </c>
      <c r="J50" s="28">
        <v>80</v>
      </c>
      <c r="K50" s="657">
        <v>82</v>
      </c>
      <c r="L50" s="658">
        <v>86</v>
      </c>
      <c r="M50" s="16">
        <f t="shared" si="9"/>
        <v>78.75</v>
      </c>
      <c r="N50" s="199">
        <f t="shared" si="9"/>
        <v>80.5</v>
      </c>
      <c r="O50" s="418">
        <f t="shared" si="1"/>
        <v>82</v>
      </c>
      <c r="P50" s="419">
        <f t="shared" si="2"/>
        <v>75</v>
      </c>
      <c r="Q50" s="420">
        <f t="shared" si="3"/>
        <v>78.916666666666671</v>
      </c>
      <c r="R50" s="421">
        <f t="shared" si="4"/>
        <v>86</v>
      </c>
      <c r="S50" s="419">
        <f t="shared" si="5"/>
        <v>78</v>
      </c>
      <c r="T50" s="422">
        <f t="shared" si="6"/>
        <v>81.833333333333329</v>
      </c>
      <c r="U50" s="346">
        <f t="shared" si="7"/>
        <v>7.8916666666666675</v>
      </c>
      <c r="V50" s="346">
        <f t="shared" si="8"/>
        <v>8.1833333333333336</v>
      </c>
    </row>
    <row r="51" spans="1:22" x14ac:dyDescent="0.3">
      <c r="A51" s="237"/>
      <c r="B51" s="29">
        <v>46</v>
      </c>
      <c r="C51" s="91" t="str">
        <f>VLOOKUP(B:B,'START_LIST_JUN-ELI'!C:F,2,FALSE)</f>
        <v>HAK Anastasia</v>
      </c>
      <c r="D51" s="449" t="str">
        <f>VLOOKUP(B:B,'START_LIST_JUN-ELI'!C:F,4,FALSE)</f>
        <v>LNZ</v>
      </c>
      <c r="E51" s="424">
        <v>72</v>
      </c>
      <c r="F51" s="28">
        <v>75</v>
      </c>
      <c r="G51" s="12">
        <v>78</v>
      </c>
      <c r="H51" s="28">
        <v>77</v>
      </c>
      <c r="I51" s="12">
        <v>80</v>
      </c>
      <c r="J51" s="28">
        <v>80</v>
      </c>
      <c r="K51" s="657">
        <v>78</v>
      </c>
      <c r="L51" s="658">
        <v>87</v>
      </c>
      <c r="M51" s="16">
        <f t="shared" si="9"/>
        <v>77</v>
      </c>
      <c r="N51" s="199">
        <f t="shared" si="9"/>
        <v>79.75</v>
      </c>
      <c r="O51" s="418">
        <f t="shared" si="1"/>
        <v>80</v>
      </c>
      <c r="P51" s="419">
        <f t="shared" si="2"/>
        <v>72</v>
      </c>
      <c r="Q51" s="420">
        <f t="shared" si="3"/>
        <v>77.666666666666671</v>
      </c>
      <c r="R51" s="421">
        <f t="shared" si="4"/>
        <v>87</v>
      </c>
      <c r="S51" s="419">
        <f t="shared" si="5"/>
        <v>75</v>
      </c>
      <c r="T51" s="422">
        <f t="shared" si="6"/>
        <v>82.25</v>
      </c>
      <c r="U51" s="346">
        <f t="shared" si="7"/>
        <v>7.7666666666666675</v>
      </c>
      <c r="V51" s="346">
        <f t="shared" si="8"/>
        <v>8.2249999999999996</v>
      </c>
    </row>
    <row r="52" spans="1:22" x14ac:dyDescent="0.3">
      <c r="A52" s="237"/>
      <c r="B52" s="29">
        <v>47</v>
      </c>
      <c r="C52" s="91" t="str">
        <f>VLOOKUP(B:B,'START_LIST_JUN-ELI'!C:F,2,FALSE)</f>
        <v>ARTIFONI Clara</v>
      </c>
      <c r="D52" s="449" t="str">
        <f>VLOOKUP(B:B,'START_LIST_JUN-ELI'!C:F,4,FALSE)</f>
        <v>LA</v>
      </c>
      <c r="E52" s="424">
        <v>58</v>
      </c>
      <c r="F52" s="28">
        <v>70</v>
      </c>
      <c r="G52" s="12">
        <v>62</v>
      </c>
      <c r="H52" s="28">
        <v>58</v>
      </c>
      <c r="I52" s="12">
        <v>55</v>
      </c>
      <c r="J52" s="28">
        <v>45</v>
      </c>
      <c r="K52" s="657">
        <v>52</v>
      </c>
      <c r="L52" s="658">
        <v>60</v>
      </c>
      <c r="M52" s="16">
        <f t="shared" si="9"/>
        <v>56.75</v>
      </c>
      <c r="N52" s="199">
        <f t="shared" si="9"/>
        <v>58.25</v>
      </c>
      <c r="O52" s="418">
        <f t="shared" si="1"/>
        <v>62</v>
      </c>
      <c r="P52" s="419">
        <f t="shared" si="2"/>
        <v>52</v>
      </c>
      <c r="Q52" s="420">
        <f t="shared" si="3"/>
        <v>56.583333333333336</v>
      </c>
      <c r="R52" s="421">
        <f t="shared" si="4"/>
        <v>70</v>
      </c>
      <c r="S52" s="419">
        <f t="shared" si="5"/>
        <v>45</v>
      </c>
      <c r="T52" s="422">
        <f t="shared" si="6"/>
        <v>59.083333333333336</v>
      </c>
      <c r="U52" s="346">
        <f t="shared" si="7"/>
        <v>5.6583333333333332</v>
      </c>
      <c r="V52" s="346">
        <f t="shared" si="8"/>
        <v>5.9083333333333332</v>
      </c>
    </row>
    <row r="53" spans="1:22" x14ac:dyDescent="0.3">
      <c r="A53" s="237"/>
      <c r="B53" s="29">
        <v>48</v>
      </c>
      <c r="C53" s="91" t="str">
        <f>VLOOKUP(B:B,'START_LIST_JUN-ELI'!C:F,2,FALSE)</f>
        <v>GUGGISBERG Allegra</v>
      </c>
      <c r="D53" s="449" t="str">
        <f>VLOOKUP(B:B,'START_LIST_JUN-ELI'!C:F,4,FALSE)</f>
        <v>ASB</v>
      </c>
      <c r="E53" s="424">
        <v>55</v>
      </c>
      <c r="F53" s="28">
        <v>59</v>
      </c>
      <c r="G53" s="12">
        <v>64</v>
      </c>
      <c r="H53" s="28">
        <v>52</v>
      </c>
      <c r="I53" s="12">
        <v>50</v>
      </c>
      <c r="J53" s="28">
        <v>45</v>
      </c>
      <c r="K53" s="657">
        <v>49</v>
      </c>
      <c r="L53" s="658">
        <v>52</v>
      </c>
      <c r="M53" s="16">
        <f t="shared" si="9"/>
        <v>54.5</v>
      </c>
      <c r="N53" s="199">
        <f t="shared" si="9"/>
        <v>52</v>
      </c>
      <c r="O53" s="418">
        <f t="shared" si="1"/>
        <v>64</v>
      </c>
      <c r="P53" s="419">
        <f t="shared" si="2"/>
        <v>49</v>
      </c>
      <c r="Q53" s="420">
        <f t="shared" si="3"/>
        <v>53.166666666666664</v>
      </c>
      <c r="R53" s="421">
        <f t="shared" si="4"/>
        <v>59</v>
      </c>
      <c r="S53" s="419">
        <f t="shared" si="5"/>
        <v>45</v>
      </c>
      <c r="T53" s="422">
        <f t="shared" si="6"/>
        <v>49</v>
      </c>
      <c r="U53" s="346">
        <f t="shared" si="7"/>
        <v>5.3166666666666664</v>
      </c>
      <c r="V53" s="346">
        <f t="shared" si="8"/>
        <v>4.9000000000000004</v>
      </c>
    </row>
    <row r="54" spans="1:22" x14ac:dyDescent="0.3">
      <c r="A54" s="237"/>
      <c r="B54" s="29">
        <v>49</v>
      </c>
      <c r="C54" s="91" t="str">
        <f>VLOOKUP(B:B,'START_LIST_JUN-ELI'!C:F,2,FALSE)</f>
        <v>BATTILANA Jacinthe</v>
      </c>
      <c r="D54" s="449" t="str">
        <f>VLOOKUP(B:B,'START_LIST_JUN-ELI'!C:F,4,FALSE)</f>
        <v>MORG</v>
      </c>
      <c r="E54" s="424">
        <v>72</v>
      </c>
      <c r="F54" s="28">
        <v>75</v>
      </c>
      <c r="G54" s="12">
        <v>77</v>
      </c>
      <c r="H54" s="28">
        <v>76</v>
      </c>
      <c r="I54" s="12">
        <v>80</v>
      </c>
      <c r="J54" s="28">
        <v>70</v>
      </c>
      <c r="K54" s="657">
        <v>75</v>
      </c>
      <c r="L54" s="658">
        <v>82</v>
      </c>
      <c r="M54" s="16">
        <f t="shared" si="9"/>
        <v>76</v>
      </c>
      <c r="N54" s="199">
        <f t="shared" si="9"/>
        <v>75.75</v>
      </c>
      <c r="O54" s="418">
        <f t="shared" si="1"/>
        <v>80</v>
      </c>
      <c r="P54" s="419">
        <f t="shared" si="2"/>
        <v>72</v>
      </c>
      <c r="Q54" s="420">
        <f t="shared" si="3"/>
        <v>76</v>
      </c>
      <c r="R54" s="421">
        <f t="shared" si="4"/>
        <v>82</v>
      </c>
      <c r="S54" s="419">
        <f t="shared" si="5"/>
        <v>70</v>
      </c>
      <c r="T54" s="422">
        <f t="shared" si="6"/>
        <v>75.583333333333329</v>
      </c>
      <c r="U54" s="346">
        <f t="shared" si="7"/>
        <v>7.6</v>
      </c>
      <c r="V54" s="346">
        <f t="shared" si="8"/>
        <v>7.5583333333333327</v>
      </c>
    </row>
    <row r="55" spans="1:22" x14ac:dyDescent="0.3">
      <c r="A55" s="237"/>
      <c r="B55" s="29">
        <v>50</v>
      </c>
      <c r="C55" s="91" t="str">
        <f>VLOOKUP(B:B,'START_LIST_JUN-ELI'!C:F,2,FALSE)</f>
        <v>LYSYUK Martina</v>
      </c>
      <c r="D55" s="449" t="str">
        <f>VLOOKUP(B:B,'START_LIST_JUN-ELI'!C:F,4,FALSE)</f>
        <v>CNM</v>
      </c>
      <c r="E55" s="424">
        <v>52</v>
      </c>
      <c r="F55" s="28">
        <v>54</v>
      </c>
      <c r="G55" s="12">
        <v>53</v>
      </c>
      <c r="H55" s="28">
        <v>55</v>
      </c>
      <c r="I55" s="12">
        <v>45</v>
      </c>
      <c r="J55" s="28">
        <v>45</v>
      </c>
      <c r="K55" s="657">
        <v>47</v>
      </c>
      <c r="L55" s="658">
        <v>50</v>
      </c>
      <c r="M55" s="16">
        <f t="shared" si="9"/>
        <v>49.25</v>
      </c>
      <c r="N55" s="199">
        <f t="shared" si="9"/>
        <v>51</v>
      </c>
      <c r="O55" s="418">
        <f t="shared" si="1"/>
        <v>53</v>
      </c>
      <c r="P55" s="419">
        <f t="shared" si="2"/>
        <v>45</v>
      </c>
      <c r="Q55" s="420">
        <f t="shared" si="3"/>
        <v>49.416666666666664</v>
      </c>
      <c r="R55" s="421">
        <f t="shared" si="4"/>
        <v>55</v>
      </c>
      <c r="S55" s="419">
        <f t="shared" si="5"/>
        <v>45</v>
      </c>
      <c r="T55" s="422">
        <f t="shared" si="6"/>
        <v>52.333333333333336</v>
      </c>
      <c r="U55" s="346">
        <f t="shared" si="7"/>
        <v>4.9416666666666664</v>
      </c>
      <c r="V55" s="346">
        <f t="shared" si="8"/>
        <v>5.2333333333333334</v>
      </c>
    </row>
    <row r="56" spans="1:22" x14ac:dyDescent="0.3">
      <c r="A56" s="237"/>
      <c r="B56" s="29">
        <v>51</v>
      </c>
      <c r="C56" s="91" t="str">
        <f>VLOOKUP(B:B,'START_LIST_JUN-ELI'!C:F,2,FALSE)</f>
        <v>LEONARD Capucine</v>
      </c>
      <c r="D56" s="449" t="str">
        <f>VLOOKUP(B:B,'START_LIST_JUN-ELI'!C:F,4,FALSE)</f>
        <v>ASB</v>
      </c>
      <c r="E56" s="424">
        <v>70</v>
      </c>
      <c r="F56" s="28">
        <v>80</v>
      </c>
      <c r="G56" s="12">
        <v>75</v>
      </c>
      <c r="H56" s="28">
        <v>72</v>
      </c>
      <c r="I56" s="12">
        <v>70</v>
      </c>
      <c r="J56" s="28">
        <v>75</v>
      </c>
      <c r="K56" s="657">
        <v>56</v>
      </c>
      <c r="L56" s="658">
        <v>76</v>
      </c>
      <c r="M56" s="16">
        <f t="shared" si="9"/>
        <v>67.75</v>
      </c>
      <c r="N56" s="199">
        <f t="shared" si="9"/>
        <v>75.75</v>
      </c>
      <c r="O56" s="418">
        <f t="shared" si="1"/>
        <v>75</v>
      </c>
      <c r="P56" s="419">
        <f t="shared" si="2"/>
        <v>56</v>
      </c>
      <c r="Q56" s="420">
        <f t="shared" si="3"/>
        <v>69.25</v>
      </c>
      <c r="R56" s="421">
        <f t="shared" si="4"/>
        <v>80</v>
      </c>
      <c r="S56" s="419">
        <f t="shared" si="5"/>
        <v>72</v>
      </c>
      <c r="T56" s="422">
        <f t="shared" si="6"/>
        <v>82.583333333333329</v>
      </c>
      <c r="U56" s="346">
        <f t="shared" si="7"/>
        <v>6.9249999999999998</v>
      </c>
      <c r="V56" s="346">
        <f t="shared" si="8"/>
        <v>8.2583333333333329</v>
      </c>
    </row>
    <row r="57" spans="1:22" x14ac:dyDescent="0.3">
      <c r="A57" s="237"/>
      <c r="B57" s="29">
        <v>52</v>
      </c>
      <c r="C57" s="91" t="str">
        <f>VLOOKUP(B:B,'START_LIST_JUN-ELI'!C:F,2,FALSE)</f>
        <v>BAUER Liliane</v>
      </c>
      <c r="D57" s="449" t="str">
        <f>VLOOKUP(B:B,'START_LIST_JUN-ELI'!C:F,4,FALSE)</f>
        <v>ASB</v>
      </c>
      <c r="E57" s="424">
        <v>65</v>
      </c>
      <c r="F57" s="28">
        <v>50</v>
      </c>
      <c r="G57" s="12">
        <v>63</v>
      </c>
      <c r="H57" s="28">
        <v>52</v>
      </c>
      <c r="I57" s="12">
        <v>65</v>
      </c>
      <c r="J57" s="28">
        <v>50</v>
      </c>
      <c r="K57" s="657">
        <v>61</v>
      </c>
      <c r="L57" s="658">
        <v>48</v>
      </c>
      <c r="M57" s="16">
        <f t="shared" si="9"/>
        <v>63.5</v>
      </c>
      <c r="N57" s="199">
        <f t="shared" si="9"/>
        <v>50</v>
      </c>
      <c r="O57" s="418">
        <f t="shared" si="1"/>
        <v>65</v>
      </c>
      <c r="P57" s="419">
        <f t="shared" si="2"/>
        <v>61</v>
      </c>
      <c r="Q57" s="420">
        <f t="shared" si="3"/>
        <v>63.833333333333336</v>
      </c>
      <c r="R57" s="421">
        <f t="shared" si="4"/>
        <v>52</v>
      </c>
      <c r="S57" s="419">
        <f t="shared" si="5"/>
        <v>48</v>
      </c>
      <c r="T57" s="422">
        <f t="shared" si="6"/>
        <v>41.333333333333336</v>
      </c>
      <c r="U57" s="346">
        <f t="shared" si="7"/>
        <v>6.3833333333333337</v>
      </c>
      <c r="V57" s="346">
        <f t="shared" si="8"/>
        <v>4.1333333333333337</v>
      </c>
    </row>
    <row r="58" spans="1:22" x14ac:dyDescent="0.3">
      <c r="A58" s="237"/>
      <c r="B58" s="29">
        <v>53</v>
      </c>
      <c r="C58" s="91" t="str">
        <f>VLOOKUP(B:B,'START_LIST_JUN-ELI'!C:F,2,FALSE)</f>
        <v>DERY Nili</v>
      </c>
      <c r="D58" s="449" t="str">
        <f>VLOOKUP(B:B,'START_LIST_JUN-ELI'!C:F,4,FALSE)</f>
        <v>GN1885</v>
      </c>
      <c r="E58" s="424">
        <v>62</v>
      </c>
      <c r="F58" s="28">
        <v>72</v>
      </c>
      <c r="G58" s="12">
        <v>69</v>
      </c>
      <c r="H58" s="28">
        <v>68</v>
      </c>
      <c r="I58" s="12">
        <v>65</v>
      </c>
      <c r="J58" s="28">
        <v>60</v>
      </c>
      <c r="K58" s="657">
        <v>64</v>
      </c>
      <c r="L58" s="658">
        <v>73</v>
      </c>
      <c r="M58" s="16">
        <f t="shared" si="9"/>
        <v>65</v>
      </c>
      <c r="N58" s="199">
        <f t="shared" si="9"/>
        <v>68.25</v>
      </c>
      <c r="O58" s="418">
        <f t="shared" si="1"/>
        <v>69</v>
      </c>
      <c r="P58" s="419">
        <f t="shared" si="2"/>
        <v>62</v>
      </c>
      <c r="Q58" s="420">
        <f t="shared" si="3"/>
        <v>64.666666666666671</v>
      </c>
      <c r="R58" s="421">
        <f t="shared" si="4"/>
        <v>73</v>
      </c>
      <c r="S58" s="419">
        <f t="shared" si="5"/>
        <v>60</v>
      </c>
      <c r="T58" s="422">
        <f t="shared" si="6"/>
        <v>70.083333333333329</v>
      </c>
      <c r="U58" s="346">
        <f t="shared" si="7"/>
        <v>6.4666666666666668</v>
      </c>
      <c r="V58" s="346">
        <f t="shared" si="8"/>
        <v>7.0083333333333329</v>
      </c>
    </row>
    <row r="59" spans="1:22" x14ac:dyDescent="0.3">
      <c r="A59" s="237"/>
      <c r="B59" s="29">
        <v>54</v>
      </c>
      <c r="C59" s="91" t="str">
        <f>VLOOKUP(B:B,'START_LIST_JUN-ELI'!C:F,2,FALSE)</f>
        <v>TOBERER Anna-Lisa</v>
      </c>
      <c r="D59" s="449" t="str">
        <f>VLOOKUP(B:B,'START_LIST_JUN-ELI'!C:F,4,FALSE)</f>
        <v>LNZ</v>
      </c>
      <c r="E59" s="424">
        <v>69</v>
      </c>
      <c r="F59" s="28">
        <v>85</v>
      </c>
      <c r="G59" s="12">
        <v>75</v>
      </c>
      <c r="H59" s="28">
        <v>78</v>
      </c>
      <c r="I59" s="12">
        <v>75</v>
      </c>
      <c r="J59" s="28">
        <v>80</v>
      </c>
      <c r="K59" s="657">
        <v>70</v>
      </c>
      <c r="L59" s="658">
        <v>85</v>
      </c>
      <c r="M59" s="16">
        <f t="shared" si="9"/>
        <v>72.25</v>
      </c>
      <c r="N59" s="199">
        <f t="shared" si="9"/>
        <v>82</v>
      </c>
      <c r="O59" s="418">
        <f t="shared" si="1"/>
        <v>75</v>
      </c>
      <c r="P59" s="419">
        <f t="shared" si="2"/>
        <v>69</v>
      </c>
      <c r="Q59" s="420">
        <f t="shared" si="3"/>
        <v>72.416666666666671</v>
      </c>
      <c r="R59" s="421">
        <f t="shared" si="4"/>
        <v>85</v>
      </c>
      <c r="S59" s="419">
        <f t="shared" si="5"/>
        <v>78</v>
      </c>
      <c r="T59" s="422">
        <f t="shared" si="6"/>
        <v>88.666666666666671</v>
      </c>
      <c r="U59" s="346">
        <f>Q59/$U$5</f>
        <v>7.2416666666666671</v>
      </c>
      <c r="V59" s="346">
        <f t="shared" si="8"/>
        <v>8.8666666666666671</v>
      </c>
    </row>
    <row r="60" spans="1:22" x14ac:dyDescent="0.3">
      <c r="A60" s="237"/>
      <c r="B60" s="29">
        <v>55</v>
      </c>
      <c r="C60" s="91" t="str">
        <f>VLOOKUP(B:B,'START_LIST_JUN-ELI'!C:F,2,FALSE)</f>
        <v>PORTIER-MARET Noemi</v>
      </c>
      <c r="D60" s="449" t="str">
        <f>VLOOKUP(B:B,'START_LIST_JUN-ELI'!C:F,4,FALSE)</f>
        <v>MN</v>
      </c>
      <c r="E60" s="424">
        <v>62</v>
      </c>
      <c r="F60" s="28">
        <v>65</v>
      </c>
      <c r="G60" s="12">
        <v>59</v>
      </c>
      <c r="H60" s="28">
        <v>63</v>
      </c>
      <c r="I60" s="12">
        <v>55</v>
      </c>
      <c r="J60" s="28">
        <v>55</v>
      </c>
      <c r="K60" s="657">
        <v>57</v>
      </c>
      <c r="L60" s="658">
        <v>61</v>
      </c>
      <c r="M60" s="16">
        <f t="shared" si="9"/>
        <v>58.25</v>
      </c>
      <c r="N60" s="199">
        <f t="shared" si="9"/>
        <v>61</v>
      </c>
      <c r="O60" s="418">
        <f t="shared" si="1"/>
        <v>62</v>
      </c>
      <c r="P60" s="419">
        <f t="shared" si="2"/>
        <v>55</v>
      </c>
      <c r="Q60" s="420">
        <f t="shared" si="3"/>
        <v>58.083333333333336</v>
      </c>
      <c r="R60" s="421">
        <f t="shared" si="4"/>
        <v>65</v>
      </c>
      <c r="S60" s="419">
        <f t="shared" si="5"/>
        <v>55</v>
      </c>
      <c r="T60" s="422">
        <f t="shared" si="6"/>
        <v>62.666666666666664</v>
      </c>
      <c r="U60" s="346">
        <f t="shared" si="7"/>
        <v>5.8083333333333336</v>
      </c>
      <c r="V60" s="346">
        <f t="shared" si="8"/>
        <v>6.2666666666666666</v>
      </c>
    </row>
    <row r="61" spans="1:22" x14ac:dyDescent="0.3">
      <c r="A61" s="237"/>
      <c r="B61" s="29">
        <v>56</v>
      </c>
      <c r="C61" s="91" t="str">
        <f>VLOOKUP(B:B,'START_LIST_JUN-ELI'!C:F,2,FALSE)</f>
        <v>CUENI Anna</v>
      </c>
      <c r="D61" s="449" t="str">
        <f>VLOOKUP(B:B,'START_LIST_JUN-ELI'!C:F,4,FALSE)</f>
        <v>MORG</v>
      </c>
      <c r="E61" s="424">
        <v>78</v>
      </c>
      <c r="F61" s="28">
        <v>88</v>
      </c>
      <c r="G61" s="12">
        <v>78</v>
      </c>
      <c r="H61" s="28">
        <v>76</v>
      </c>
      <c r="I61" s="12">
        <v>75</v>
      </c>
      <c r="J61" s="28">
        <v>85</v>
      </c>
      <c r="K61" s="657">
        <v>79</v>
      </c>
      <c r="L61" s="658">
        <v>87</v>
      </c>
      <c r="M61" s="16">
        <f t="shared" si="9"/>
        <v>77.5</v>
      </c>
      <c r="N61" s="199">
        <f t="shared" si="9"/>
        <v>84</v>
      </c>
      <c r="O61" s="418">
        <f t="shared" si="1"/>
        <v>79</v>
      </c>
      <c r="P61" s="419">
        <f t="shared" si="2"/>
        <v>75</v>
      </c>
      <c r="Q61" s="420">
        <f t="shared" si="3"/>
        <v>77.833333333333329</v>
      </c>
      <c r="R61" s="421">
        <f t="shared" si="4"/>
        <v>88</v>
      </c>
      <c r="S61" s="419">
        <f t="shared" si="5"/>
        <v>76</v>
      </c>
      <c r="T61" s="422">
        <f t="shared" si="6"/>
        <v>88.666666666666671</v>
      </c>
      <c r="U61" s="346">
        <f t="shared" si="7"/>
        <v>7.7833333333333332</v>
      </c>
      <c r="V61" s="346">
        <f t="shared" si="8"/>
        <v>8.8666666666666671</v>
      </c>
    </row>
    <row r="62" spans="1:22" x14ac:dyDescent="0.3">
      <c r="A62" s="237"/>
      <c r="B62" s="29">
        <v>57</v>
      </c>
      <c r="C62" s="91" t="str">
        <f>VLOOKUP(B:B,'START_LIST_JUN-ELI'!C:F,2,FALSE)</f>
        <v>CAREAU Annabelle</v>
      </c>
      <c r="D62" s="449" t="str">
        <f>VLOOKUP(B:B,'START_LIST_JUN-ELI'!C:F,4,FALSE)</f>
        <v>SVB</v>
      </c>
      <c r="E62" s="424">
        <v>71</v>
      </c>
      <c r="F62" s="28">
        <v>70</v>
      </c>
      <c r="G62" s="12">
        <v>77</v>
      </c>
      <c r="H62" s="28">
        <v>74</v>
      </c>
      <c r="I62" s="12">
        <v>80</v>
      </c>
      <c r="J62" s="28">
        <v>55</v>
      </c>
      <c r="K62" s="657">
        <v>66</v>
      </c>
      <c r="L62" s="658">
        <v>72</v>
      </c>
      <c r="M62" s="16">
        <f t="shared" si="9"/>
        <v>73.5</v>
      </c>
      <c r="N62" s="199">
        <f t="shared" si="9"/>
        <v>67.75</v>
      </c>
      <c r="O62" s="418">
        <f t="shared" si="1"/>
        <v>80</v>
      </c>
      <c r="P62" s="419">
        <f t="shared" si="2"/>
        <v>66</v>
      </c>
      <c r="Q62" s="420">
        <f t="shared" si="3"/>
        <v>73.833333333333329</v>
      </c>
      <c r="R62" s="421">
        <f t="shared" si="4"/>
        <v>74</v>
      </c>
      <c r="S62" s="419">
        <f t="shared" si="5"/>
        <v>55</v>
      </c>
      <c r="T62" s="422">
        <f t="shared" si="6"/>
        <v>64.25</v>
      </c>
      <c r="U62" s="346">
        <f t="shared" si="7"/>
        <v>7.3833333333333329</v>
      </c>
      <c r="V62" s="346">
        <f t="shared" si="8"/>
        <v>6.4249999999999998</v>
      </c>
    </row>
    <row r="63" spans="1:22" x14ac:dyDescent="0.3">
      <c r="A63" s="237"/>
      <c r="B63" s="29">
        <v>58</v>
      </c>
      <c r="C63" s="91" t="str">
        <f>VLOOKUP(B:B,'START_LIST_JUN-ELI'!C:F,2,FALSE)</f>
        <v>WEBER Mélya</v>
      </c>
      <c r="D63" s="449" t="str">
        <f>VLOOKUP(B:B,'START_LIST_JUN-ELI'!C:F,4,FALSE)</f>
        <v>CNM</v>
      </c>
      <c r="E63" s="424">
        <v>70</v>
      </c>
      <c r="F63" s="28">
        <v>65</v>
      </c>
      <c r="G63" s="12">
        <v>68</v>
      </c>
      <c r="H63" s="28">
        <v>60</v>
      </c>
      <c r="I63" s="12">
        <v>60</v>
      </c>
      <c r="J63" s="28">
        <v>45</v>
      </c>
      <c r="K63" s="657">
        <v>73</v>
      </c>
      <c r="L63" s="658">
        <v>62</v>
      </c>
      <c r="M63" s="16">
        <f t="shared" si="9"/>
        <v>67.75</v>
      </c>
      <c r="N63" s="199">
        <f t="shared" si="9"/>
        <v>58</v>
      </c>
      <c r="O63" s="418">
        <f t="shared" si="1"/>
        <v>73</v>
      </c>
      <c r="P63" s="419">
        <f t="shared" si="2"/>
        <v>60</v>
      </c>
      <c r="Q63" s="420">
        <f t="shared" si="3"/>
        <v>68.583333333333329</v>
      </c>
      <c r="R63" s="421">
        <f t="shared" si="4"/>
        <v>65</v>
      </c>
      <c r="S63" s="419">
        <f t="shared" si="5"/>
        <v>45</v>
      </c>
      <c r="T63" s="422">
        <f t="shared" si="6"/>
        <v>52.333333333333336</v>
      </c>
      <c r="U63" s="346">
        <f t="shared" si="7"/>
        <v>6.8583333333333325</v>
      </c>
      <c r="V63" s="346">
        <f>T63/$V$5</f>
        <v>5.2333333333333334</v>
      </c>
    </row>
    <row r="64" spans="1:22" x14ac:dyDescent="0.3">
      <c r="A64" s="237"/>
      <c r="B64" s="29">
        <v>59</v>
      </c>
      <c r="C64" s="91" t="str">
        <f>VLOOKUP(B:B,'START_LIST_JUN-ELI'!C:F,2,FALSE)</f>
        <v>LLERENA HIDALGO Oceane</v>
      </c>
      <c r="D64" s="449" t="str">
        <f>VLOOKUP(B:B,'START_LIST_JUN-ELI'!C:F,4,FALSE)</f>
        <v>MORG</v>
      </c>
      <c r="E64" s="424">
        <v>76</v>
      </c>
      <c r="F64" s="28">
        <v>66</v>
      </c>
      <c r="G64" s="12">
        <v>79</v>
      </c>
      <c r="H64" s="28">
        <v>67</v>
      </c>
      <c r="I64" s="12">
        <v>70</v>
      </c>
      <c r="J64" s="28">
        <v>70</v>
      </c>
      <c r="K64" s="657">
        <v>75</v>
      </c>
      <c r="L64" s="658">
        <v>73</v>
      </c>
      <c r="M64" s="16">
        <f t="shared" si="9"/>
        <v>75</v>
      </c>
      <c r="N64" s="199">
        <f t="shared" si="9"/>
        <v>69</v>
      </c>
      <c r="O64" s="418">
        <f t="shared" si="1"/>
        <v>79</v>
      </c>
      <c r="P64" s="419">
        <f t="shared" si="2"/>
        <v>70</v>
      </c>
      <c r="Q64" s="420">
        <f t="shared" si="3"/>
        <v>75.333333333333329</v>
      </c>
      <c r="R64" s="421">
        <f t="shared" si="4"/>
        <v>73</v>
      </c>
      <c r="S64" s="419">
        <f t="shared" si="5"/>
        <v>66</v>
      </c>
      <c r="T64" s="422">
        <f t="shared" si="6"/>
        <v>65.333333333333329</v>
      </c>
      <c r="U64" s="346">
        <f t="shared" si="7"/>
        <v>7.5333333333333332</v>
      </c>
      <c r="V64" s="346">
        <f t="shared" si="8"/>
        <v>6.5333333333333332</v>
      </c>
    </row>
    <row r="65" spans="1:22" x14ac:dyDescent="0.3">
      <c r="A65" s="237"/>
      <c r="B65" s="29">
        <v>60</v>
      </c>
      <c r="C65" s="91" t="str">
        <f>VLOOKUP(B:B,'START_LIST_JUN-ELI'!C:F,2,FALSE)</f>
        <v>ISLER Meret</v>
      </c>
      <c r="D65" s="449" t="str">
        <f>VLOOKUP(B:B,'START_LIST_JUN-ELI'!C:F,4,FALSE)</f>
        <v>SVB</v>
      </c>
      <c r="E65" s="424">
        <v>78</v>
      </c>
      <c r="F65" s="28">
        <v>80</v>
      </c>
      <c r="G65" s="12">
        <v>84</v>
      </c>
      <c r="H65" s="28">
        <v>82</v>
      </c>
      <c r="I65" s="12">
        <v>80</v>
      </c>
      <c r="J65" s="28">
        <v>85</v>
      </c>
      <c r="K65" s="657">
        <v>84</v>
      </c>
      <c r="L65" s="658">
        <v>89</v>
      </c>
      <c r="M65" s="16">
        <f t="shared" si="9"/>
        <v>81.5</v>
      </c>
      <c r="N65" s="199">
        <f t="shared" si="9"/>
        <v>84</v>
      </c>
      <c r="O65" s="418">
        <f t="shared" si="1"/>
        <v>84</v>
      </c>
      <c r="P65" s="419">
        <f t="shared" si="2"/>
        <v>78</v>
      </c>
      <c r="Q65" s="420">
        <f t="shared" si="3"/>
        <v>81.833333333333329</v>
      </c>
      <c r="R65" s="421">
        <f t="shared" si="4"/>
        <v>89</v>
      </c>
      <c r="S65" s="419">
        <f t="shared" si="5"/>
        <v>80</v>
      </c>
      <c r="T65" s="422">
        <f t="shared" si="6"/>
        <v>86</v>
      </c>
      <c r="U65" s="346">
        <f t="shared" si="7"/>
        <v>8.1833333333333336</v>
      </c>
      <c r="V65" s="346">
        <f>T65/$V$5</f>
        <v>8.6</v>
      </c>
    </row>
    <row r="66" spans="1:22" x14ac:dyDescent="0.3">
      <c r="A66" s="237"/>
      <c r="B66" s="29">
        <v>61</v>
      </c>
      <c r="C66" s="91" t="str">
        <f>VLOOKUP(B:B,'START_LIST_JUN-ELI'!C:F,2,FALSE)</f>
        <v>URSPRUNG Svea</v>
      </c>
      <c r="D66" s="449" t="str">
        <f>VLOOKUP(B:B,'START_LIST_JUN-ELI'!C:F,4,FALSE)</f>
        <v>MORG</v>
      </c>
      <c r="E66" s="424">
        <v>72</v>
      </c>
      <c r="F66" s="28">
        <v>79</v>
      </c>
      <c r="G66" s="12">
        <v>80</v>
      </c>
      <c r="H66" s="28">
        <v>84</v>
      </c>
      <c r="I66" s="12">
        <v>75</v>
      </c>
      <c r="J66" s="28">
        <v>85</v>
      </c>
      <c r="K66" s="657">
        <v>73</v>
      </c>
      <c r="L66" s="658">
        <v>87</v>
      </c>
      <c r="M66" s="16">
        <f t="shared" si="9"/>
        <v>75</v>
      </c>
      <c r="N66" s="199">
        <f t="shared" si="9"/>
        <v>83.75</v>
      </c>
      <c r="O66" s="418">
        <f t="shared" si="1"/>
        <v>80</v>
      </c>
      <c r="P66" s="419">
        <f t="shared" si="2"/>
        <v>72</v>
      </c>
      <c r="Q66" s="420">
        <f t="shared" si="3"/>
        <v>74.333333333333329</v>
      </c>
      <c r="R66" s="421">
        <f t="shared" si="4"/>
        <v>87</v>
      </c>
      <c r="S66" s="419">
        <f t="shared" si="5"/>
        <v>79</v>
      </c>
      <c r="T66" s="422">
        <f t="shared" si="6"/>
        <v>88.916666666666671</v>
      </c>
      <c r="U66" s="346">
        <f t="shared" si="7"/>
        <v>7.4333333333333327</v>
      </c>
      <c r="V66" s="346">
        <f t="shared" si="8"/>
        <v>8.8916666666666675</v>
      </c>
    </row>
    <row r="67" spans="1:22" x14ac:dyDescent="0.3">
      <c r="A67" s="237"/>
      <c r="B67" s="29">
        <v>62</v>
      </c>
      <c r="C67" s="91" t="str">
        <f>VLOOKUP(B:B,'START_LIST_JUN-ELI'!C:F,2,FALSE)</f>
        <v>RADAELLI Giulia</v>
      </c>
      <c r="D67" s="449" t="str">
        <f>VLOOKUP(B:B,'START_LIST_JUN-ELI'!C:F,4,FALSE)</f>
        <v>LUG</v>
      </c>
      <c r="E67" s="424">
        <v>68</v>
      </c>
      <c r="F67" s="28">
        <v>70</v>
      </c>
      <c r="G67" s="12">
        <v>76</v>
      </c>
      <c r="H67" s="28">
        <v>67</v>
      </c>
      <c r="I67" s="12">
        <v>75</v>
      </c>
      <c r="J67" s="28">
        <v>65</v>
      </c>
      <c r="K67" s="657">
        <v>66</v>
      </c>
      <c r="L67" s="658">
        <v>71</v>
      </c>
      <c r="M67" s="16">
        <f t="shared" si="9"/>
        <v>71.25</v>
      </c>
      <c r="N67" s="199">
        <f t="shared" si="9"/>
        <v>68.25</v>
      </c>
      <c r="O67" s="418">
        <f t="shared" si="1"/>
        <v>76</v>
      </c>
      <c r="P67" s="419">
        <f t="shared" si="2"/>
        <v>66</v>
      </c>
      <c r="Q67" s="420">
        <f t="shared" si="3"/>
        <v>71.416666666666671</v>
      </c>
      <c r="R67" s="421">
        <f t="shared" si="4"/>
        <v>71</v>
      </c>
      <c r="S67" s="419">
        <f t="shared" si="5"/>
        <v>65</v>
      </c>
      <c r="T67" s="422">
        <f t="shared" si="6"/>
        <v>66.416666666666671</v>
      </c>
      <c r="U67" s="346">
        <f t="shared" si="7"/>
        <v>7.1416666666666675</v>
      </c>
      <c r="V67" s="346">
        <f t="shared" si="8"/>
        <v>6.6416666666666675</v>
      </c>
    </row>
    <row r="68" spans="1:22" x14ac:dyDescent="0.3">
      <c r="A68" s="237"/>
      <c r="B68" s="29">
        <v>63</v>
      </c>
      <c r="C68" s="91" t="str">
        <f>VLOOKUP(B:B,'START_LIST_JUN-ELI'!C:F,2,FALSE)</f>
        <v>COSENTINO Francesco</v>
      </c>
      <c r="D68" s="449" t="str">
        <f>VLOOKUP(B:B,'START_LIST_JUN-ELI'!C:F,4,FALSE)</f>
        <v>SVB</v>
      </c>
      <c r="E68" s="424">
        <v>80</v>
      </c>
      <c r="F68" s="28">
        <v>69</v>
      </c>
      <c r="G68" s="12">
        <v>78</v>
      </c>
      <c r="H68" s="28">
        <v>73</v>
      </c>
      <c r="I68" s="12">
        <v>65</v>
      </c>
      <c r="J68" s="28">
        <v>75</v>
      </c>
      <c r="K68" s="657">
        <v>84</v>
      </c>
      <c r="L68" s="658">
        <v>80</v>
      </c>
      <c r="M68" s="16">
        <f t="shared" si="9"/>
        <v>76.75</v>
      </c>
      <c r="N68" s="199">
        <f t="shared" si="9"/>
        <v>74.25</v>
      </c>
      <c r="O68" s="418">
        <f t="shared" si="1"/>
        <v>84</v>
      </c>
      <c r="P68" s="419">
        <f t="shared" si="2"/>
        <v>65</v>
      </c>
      <c r="Q68" s="420">
        <f t="shared" si="3"/>
        <v>78.25</v>
      </c>
      <c r="R68" s="421">
        <f t="shared" si="4"/>
        <v>80</v>
      </c>
      <c r="S68" s="419">
        <f t="shared" si="5"/>
        <v>69</v>
      </c>
      <c r="T68" s="422">
        <f t="shared" si="6"/>
        <v>74.083333333333329</v>
      </c>
      <c r="U68" s="346">
        <f t="shared" si="7"/>
        <v>7.8250000000000002</v>
      </c>
      <c r="V68" s="346">
        <f t="shared" si="8"/>
        <v>7.4083333333333332</v>
      </c>
    </row>
    <row r="69" spans="1:22" hidden="1" x14ac:dyDescent="0.3">
      <c r="A69" s="237"/>
      <c r="B69" s="29">
        <v>64</v>
      </c>
      <c r="C69" s="91" t="e">
        <f>VLOOKUP(B:B,'START_LIST_JUN-ELI'!C:F,2,FALSE)</f>
        <v>#N/A</v>
      </c>
      <c r="D69" s="449" t="e">
        <f>VLOOKUP(B:B,'START_LIST_JUN-ELI'!C:F,4,FALSE)</f>
        <v>#N/A</v>
      </c>
      <c r="E69" s="424"/>
      <c r="F69" s="28"/>
      <c r="G69" s="12"/>
      <c r="H69" s="28"/>
      <c r="I69" s="12"/>
      <c r="J69" s="28"/>
      <c r="K69" s="657">
        <f t="shared" ref="K69:L69" si="10">+(E69+G69+I69)/3</f>
        <v>0</v>
      </c>
      <c r="L69" s="658">
        <f t="shared" si="10"/>
        <v>0</v>
      </c>
      <c r="M69" s="16">
        <f t="shared" si="9"/>
        <v>0</v>
      </c>
      <c r="N69" s="199">
        <f t="shared" si="9"/>
        <v>0</v>
      </c>
      <c r="O69" s="418">
        <f t="shared" si="1"/>
        <v>0</v>
      </c>
      <c r="P69" s="419">
        <f t="shared" si="2"/>
        <v>0</v>
      </c>
      <c r="Q69" s="420">
        <f t="shared" si="3"/>
        <v>0</v>
      </c>
      <c r="R69" s="421">
        <f t="shared" si="4"/>
        <v>0</v>
      </c>
      <c r="S69" s="419">
        <f t="shared" si="5"/>
        <v>0</v>
      </c>
      <c r="T69" s="422">
        <f t="shared" si="6"/>
        <v>0</v>
      </c>
      <c r="U69" s="346">
        <f t="shared" si="7"/>
        <v>0</v>
      </c>
      <c r="V69" s="346">
        <f t="shared" si="8"/>
        <v>0</v>
      </c>
    </row>
    <row r="70" spans="1:22" hidden="1" x14ac:dyDescent="0.3">
      <c r="A70" s="237"/>
      <c r="B70" s="29">
        <v>65</v>
      </c>
      <c r="C70" s="91" t="e">
        <f>VLOOKUP(B:B,'START_LIST_JUN-ELI'!C:F,2,FALSE)</f>
        <v>#N/A</v>
      </c>
      <c r="D70" s="449" t="e">
        <f>VLOOKUP(B:B,'START_LIST_JUN-ELI'!C:F,4,FALSE)</f>
        <v>#N/A</v>
      </c>
      <c r="E70" s="424"/>
      <c r="F70" s="28"/>
      <c r="G70" s="12"/>
      <c r="H70" s="28"/>
      <c r="I70" s="12"/>
      <c r="J70" s="28"/>
      <c r="K70" s="657">
        <f t="shared" ref="K70:L90" si="11">+(E70+G70+I70)/3</f>
        <v>0</v>
      </c>
      <c r="L70" s="658">
        <f t="shared" si="11"/>
        <v>0</v>
      </c>
      <c r="M70" s="16">
        <f t="shared" ref="M70:N90" si="12">+(E70+G70+I70+K70)/4</f>
        <v>0</v>
      </c>
      <c r="N70" s="199">
        <f t="shared" si="12"/>
        <v>0</v>
      </c>
      <c r="O70" s="418">
        <f t="shared" ref="O70:O133" si="13">MAX(E70,G70,I70,K70,M70)</f>
        <v>0</v>
      </c>
      <c r="P70" s="419">
        <f t="shared" si="2"/>
        <v>0</v>
      </c>
      <c r="Q70" s="420">
        <f t="shared" ref="Q70:Q133" si="14">(SUM(E70,G70,I70,K70,M70)-O70-P70)/3</f>
        <v>0</v>
      </c>
      <c r="R70" s="421">
        <f t="shared" ref="R70:R133" si="15">MAX(F70,H70,J70,L70,N70)</f>
        <v>0</v>
      </c>
      <c r="S70" s="419">
        <f t="shared" ref="S70:S133" si="16">MIN(F70,H70,J70,L70,N70)</f>
        <v>0</v>
      </c>
      <c r="T70" s="422">
        <f t="shared" ref="T70:T133" si="17">(SUM(F70,H70,J70,L70,N70)-O70-P70)/3</f>
        <v>0</v>
      </c>
      <c r="U70" s="346">
        <f t="shared" si="7"/>
        <v>0</v>
      </c>
      <c r="V70" s="346">
        <f t="shared" si="8"/>
        <v>0</v>
      </c>
    </row>
    <row r="71" spans="1:22" hidden="1" x14ac:dyDescent="0.3">
      <c r="A71" s="237"/>
      <c r="B71" s="29">
        <v>66</v>
      </c>
      <c r="C71" s="91" t="e">
        <f>VLOOKUP(B:B,'START_LIST_JUN-ELI'!C:F,2,FALSE)</f>
        <v>#N/A</v>
      </c>
      <c r="D71" s="449" t="e">
        <f>VLOOKUP(B:B,'START_LIST_JUN-ELI'!C:F,4,FALSE)</f>
        <v>#N/A</v>
      </c>
      <c r="E71" s="424"/>
      <c r="F71" s="28"/>
      <c r="G71" s="12"/>
      <c r="H71" s="28"/>
      <c r="I71" s="12"/>
      <c r="J71" s="28"/>
      <c r="K71" s="657">
        <f t="shared" si="11"/>
        <v>0</v>
      </c>
      <c r="L71" s="658">
        <f t="shared" si="11"/>
        <v>0</v>
      </c>
      <c r="M71" s="16">
        <f t="shared" si="12"/>
        <v>0</v>
      </c>
      <c r="N71" s="199">
        <f t="shared" si="12"/>
        <v>0</v>
      </c>
      <c r="O71" s="418">
        <f t="shared" si="13"/>
        <v>0</v>
      </c>
      <c r="P71" s="419">
        <f t="shared" si="2"/>
        <v>0</v>
      </c>
      <c r="Q71" s="420">
        <f t="shared" si="14"/>
        <v>0</v>
      </c>
      <c r="R71" s="421">
        <f t="shared" si="15"/>
        <v>0</v>
      </c>
      <c r="S71" s="419">
        <f t="shared" si="16"/>
        <v>0</v>
      </c>
      <c r="T71" s="422">
        <f t="shared" si="17"/>
        <v>0</v>
      </c>
      <c r="U71" s="346">
        <f t="shared" si="7"/>
        <v>0</v>
      </c>
      <c r="V71" s="346">
        <f t="shared" si="8"/>
        <v>0</v>
      </c>
    </row>
    <row r="72" spans="1:22" hidden="1" x14ac:dyDescent="0.3">
      <c r="A72" s="237"/>
      <c r="B72" s="29">
        <v>67</v>
      </c>
      <c r="C72" s="91" t="e">
        <f>VLOOKUP(B:B,'START_LIST_JUN-ELI'!C:F,2,FALSE)</f>
        <v>#N/A</v>
      </c>
      <c r="D72" s="449" t="e">
        <f>VLOOKUP(B:B,'START_LIST_JUN-ELI'!C:F,4,FALSE)</f>
        <v>#N/A</v>
      </c>
      <c r="E72" s="424"/>
      <c r="F72" s="28"/>
      <c r="G72" s="12"/>
      <c r="H72" s="28"/>
      <c r="I72" s="12"/>
      <c r="J72" s="28"/>
      <c r="K72" s="657">
        <f t="shared" si="11"/>
        <v>0</v>
      </c>
      <c r="L72" s="658">
        <f t="shared" si="11"/>
        <v>0</v>
      </c>
      <c r="M72" s="16">
        <f t="shared" si="12"/>
        <v>0</v>
      </c>
      <c r="N72" s="199">
        <f t="shared" si="12"/>
        <v>0</v>
      </c>
      <c r="O72" s="418">
        <f t="shared" si="13"/>
        <v>0</v>
      </c>
      <c r="P72" s="419">
        <f t="shared" ref="P72:P135" si="18">MIN(E72,G72,I72,K72,M72)</f>
        <v>0</v>
      </c>
      <c r="Q72" s="420">
        <f t="shared" si="14"/>
        <v>0</v>
      </c>
      <c r="R72" s="421">
        <f t="shared" si="15"/>
        <v>0</v>
      </c>
      <c r="S72" s="419">
        <f t="shared" si="16"/>
        <v>0</v>
      </c>
      <c r="T72" s="422">
        <f t="shared" si="17"/>
        <v>0</v>
      </c>
      <c r="U72" s="346">
        <f t="shared" ref="U72:U135" si="19">Q72/$U$5</f>
        <v>0</v>
      </c>
      <c r="V72" s="346">
        <f t="shared" ref="V72:V135" si="20">T72/$V$5</f>
        <v>0</v>
      </c>
    </row>
    <row r="73" spans="1:22" hidden="1" x14ac:dyDescent="0.3">
      <c r="A73" s="237"/>
      <c r="B73" s="29">
        <v>68</v>
      </c>
      <c r="C73" s="91" t="e">
        <f>VLOOKUP(B:B,'START_LIST_JUN-ELI'!C:F,2,FALSE)</f>
        <v>#N/A</v>
      </c>
      <c r="D73" s="449" t="e">
        <f>VLOOKUP(B:B,'START_LIST_JUN-ELI'!C:F,4,FALSE)</f>
        <v>#N/A</v>
      </c>
      <c r="E73" s="424"/>
      <c r="F73" s="28"/>
      <c r="G73" s="12"/>
      <c r="H73" s="28"/>
      <c r="I73" s="12"/>
      <c r="J73" s="28"/>
      <c r="K73" s="657">
        <f t="shared" si="11"/>
        <v>0</v>
      </c>
      <c r="L73" s="658">
        <f t="shared" si="11"/>
        <v>0</v>
      </c>
      <c r="M73" s="16">
        <f t="shared" si="12"/>
        <v>0</v>
      </c>
      <c r="N73" s="199">
        <f t="shared" si="12"/>
        <v>0</v>
      </c>
      <c r="O73" s="418">
        <f t="shared" si="13"/>
        <v>0</v>
      </c>
      <c r="P73" s="419">
        <f t="shared" si="18"/>
        <v>0</v>
      </c>
      <c r="Q73" s="420">
        <f t="shared" si="14"/>
        <v>0</v>
      </c>
      <c r="R73" s="421">
        <f t="shared" si="15"/>
        <v>0</v>
      </c>
      <c r="S73" s="419">
        <f t="shared" si="16"/>
        <v>0</v>
      </c>
      <c r="T73" s="422">
        <f t="shared" si="17"/>
        <v>0</v>
      </c>
      <c r="U73" s="346">
        <f t="shared" si="19"/>
        <v>0</v>
      </c>
      <c r="V73" s="346">
        <f t="shared" si="20"/>
        <v>0</v>
      </c>
    </row>
    <row r="74" spans="1:22" hidden="1" x14ac:dyDescent="0.3">
      <c r="A74" s="237"/>
      <c r="B74" s="29">
        <v>69</v>
      </c>
      <c r="C74" s="91" t="e">
        <f>VLOOKUP(B:B,'START_LIST_JUN-ELI'!C:F,2,FALSE)</f>
        <v>#N/A</v>
      </c>
      <c r="D74" s="449" t="e">
        <f>VLOOKUP(B:B,'START_LIST_JUN-ELI'!C:F,4,FALSE)</f>
        <v>#N/A</v>
      </c>
      <c r="E74" s="424"/>
      <c r="F74" s="28"/>
      <c r="G74" s="12"/>
      <c r="H74" s="28"/>
      <c r="I74" s="12"/>
      <c r="J74" s="28"/>
      <c r="K74" s="657">
        <f t="shared" si="11"/>
        <v>0</v>
      </c>
      <c r="L74" s="658">
        <f t="shared" si="11"/>
        <v>0</v>
      </c>
      <c r="M74" s="16">
        <f t="shared" si="12"/>
        <v>0</v>
      </c>
      <c r="N74" s="199">
        <f t="shared" si="12"/>
        <v>0</v>
      </c>
      <c r="O74" s="418">
        <f t="shared" si="13"/>
        <v>0</v>
      </c>
      <c r="P74" s="419">
        <f t="shared" si="18"/>
        <v>0</v>
      </c>
      <c r="Q74" s="420">
        <f t="shared" si="14"/>
        <v>0</v>
      </c>
      <c r="R74" s="421">
        <f t="shared" si="15"/>
        <v>0</v>
      </c>
      <c r="S74" s="419">
        <f t="shared" si="16"/>
        <v>0</v>
      </c>
      <c r="T74" s="422">
        <f t="shared" si="17"/>
        <v>0</v>
      </c>
      <c r="U74" s="346">
        <f t="shared" si="19"/>
        <v>0</v>
      </c>
      <c r="V74" s="346">
        <f t="shared" si="20"/>
        <v>0</v>
      </c>
    </row>
    <row r="75" spans="1:22" hidden="1" x14ac:dyDescent="0.3">
      <c r="A75" s="237"/>
      <c r="B75" s="29">
        <v>70</v>
      </c>
      <c r="C75" s="91" t="e">
        <f>VLOOKUP(B:B,'START_LIST_JUN-ELI'!C:F,2,FALSE)</f>
        <v>#N/A</v>
      </c>
      <c r="D75" s="449" t="e">
        <f>VLOOKUP(B:B,'START_LIST_JUN-ELI'!C:F,4,FALSE)</f>
        <v>#N/A</v>
      </c>
      <c r="E75" s="424"/>
      <c r="F75" s="28"/>
      <c r="G75" s="12"/>
      <c r="H75" s="28"/>
      <c r="I75" s="12"/>
      <c r="J75" s="28"/>
      <c r="K75" s="657">
        <f t="shared" si="11"/>
        <v>0</v>
      </c>
      <c r="L75" s="658">
        <f t="shared" si="11"/>
        <v>0</v>
      </c>
      <c r="M75" s="16">
        <f t="shared" si="12"/>
        <v>0</v>
      </c>
      <c r="N75" s="199">
        <f t="shared" si="12"/>
        <v>0</v>
      </c>
      <c r="O75" s="418">
        <f t="shared" si="13"/>
        <v>0</v>
      </c>
      <c r="P75" s="419">
        <f t="shared" si="18"/>
        <v>0</v>
      </c>
      <c r="Q75" s="420">
        <f t="shared" si="14"/>
        <v>0</v>
      </c>
      <c r="R75" s="421">
        <f t="shared" si="15"/>
        <v>0</v>
      </c>
      <c r="S75" s="419">
        <f t="shared" si="16"/>
        <v>0</v>
      </c>
      <c r="T75" s="422">
        <f t="shared" si="17"/>
        <v>0</v>
      </c>
      <c r="U75" s="346">
        <f t="shared" si="19"/>
        <v>0</v>
      </c>
      <c r="V75" s="346">
        <f t="shared" si="20"/>
        <v>0</v>
      </c>
    </row>
    <row r="76" spans="1:22" hidden="1" x14ac:dyDescent="0.3">
      <c r="A76" s="237"/>
      <c r="B76" s="29">
        <v>71</v>
      </c>
      <c r="C76" s="91" t="e">
        <f>VLOOKUP(B:B,'START_LIST_JUN-ELI'!C:F,2,FALSE)</f>
        <v>#N/A</v>
      </c>
      <c r="D76" s="449" t="e">
        <f>VLOOKUP(B:B,'START_LIST_JUN-ELI'!C:F,4,FALSE)</f>
        <v>#N/A</v>
      </c>
      <c r="E76" s="424"/>
      <c r="F76" s="28"/>
      <c r="G76" s="12"/>
      <c r="H76" s="28"/>
      <c r="I76" s="12"/>
      <c r="J76" s="28"/>
      <c r="K76" s="657">
        <f t="shared" si="11"/>
        <v>0</v>
      </c>
      <c r="L76" s="658">
        <f t="shared" si="11"/>
        <v>0</v>
      </c>
      <c r="M76" s="16">
        <f t="shared" si="12"/>
        <v>0</v>
      </c>
      <c r="N76" s="199">
        <f t="shared" si="12"/>
        <v>0</v>
      </c>
      <c r="O76" s="418">
        <f t="shared" si="13"/>
        <v>0</v>
      </c>
      <c r="P76" s="419">
        <f t="shared" si="18"/>
        <v>0</v>
      </c>
      <c r="Q76" s="420">
        <f t="shared" si="14"/>
        <v>0</v>
      </c>
      <c r="R76" s="421">
        <f t="shared" si="15"/>
        <v>0</v>
      </c>
      <c r="S76" s="419">
        <f t="shared" si="16"/>
        <v>0</v>
      </c>
      <c r="T76" s="422">
        <f t="shared" si="17"/>
        <v>0</v>
      </c>
      <c r="U76" s="346">
        <f t="shared" si="19"/>
        <v>0</v>
      </c>
      <c r="V76" s="346">
        <f t="shared" si="20"/>
        <v>0</v>
      </c>
    </row>
    <row r="77" spans="1:22" hidden="1" x14ac:dyDescent="0.3">
      <c r="A77" s="237"/>
      <c r="B77" s="29">
        <v>72</v>
      </c>
      <c r="C77" s="91" t="e">
        <f>VLOOKUP(B:B,'START_LIST_JUN-ELI'!C:F,2,FALSE)</f>
        <v>#N/A</v>
      </c>
      <c r="D77" s="449" t="e">
        <f>VLOOKUP(B:B,'START_LIST_JUN-ELI'!C:F,4,FALSE)</f>
        <v>#N/A</v>
      </c>
      <c r="E77" s="424"/>
      <c r="F77" s="28"/>
      <c r="G77" s="12"/>
      <c r="H77" s="28"/>
      <c r="I77" s="12"/>
      <c r="J77" s="28"/>
      <c r="K77" s="657">
        <f t="shared" si="11"/>
        <v>0</v>
      </c>
      <c r="L77" s="658">
        <f t="shared" si="11"/>
        <v>0</v>
      </c>
      <c r="M77" s="16">
        <f t="shared" si="12"/>
        <v>0</v>
      </c>
      <c r="N77" s="199">
        <f t="shared" si="12"/>
        <v>0</v>
      </c>
      <c r="O77" s="418">
        <f t="shared" si="13"/>
        <v>0</v>
      </c>
      <c r="P77" s="419">
        <f t="shared" si="18"/>
        <v>0</v>
      </c>
      <c r="Q77" s="420">
        <f t="shared" si="14"/>
        <v>0</v>
      </c>
      <c r="R77" s="421">
        <f t="shared" si="15"/>
        <v>0</v>
      </c>
      <c r="S77" s="419">
        <f t="shared" si="16"/>
        <v>0</v>
      </c>
      <c r="T77" s="422">
        <f t="shared" si="17"/>
        <v>0</v>
      </c>
      <c r="U77" s="346">
        <f t="shared" si="19"/>
        <v>0</v>
      </c>
      <c r="V77" s="346">
        <f t="shared" si="20"/>
        <v>0</v>
      </c>
    </row>
    <row r="78" spans="1:22" hidden="1" x14ac:dyDescent="0.3">
      <c r="A78" s="237"/>
      <c r="B78" s="29">
        <v>73</v>
      </c>
      <c r="C78" s="91" t="e">
        <f>VLOOKUP(B:B,'START_LIST_JUN-ELI'!C:F,2,FALSE)</f>
        <v>#N/A</v>
      </c>
      <c r="D78" s="449" t="e">
        <f>VLOOKUP(B:B,'START_LIST_JUN-ELI'!C:F,4,FALSE)</f>
        <v>#N/A</v>
      </c>
      <c r="E78" s="424"/>
      <c r="F78" s="28"/>
      <c r="G78" s="12"/>
      <c r="H78" s="28"/>
      <c r="I78" s="12"/>
      <c r="J78" s="28"/>
      <c r="K78" s="657">
        <f t="shared" si="11"/>
        <v>0</v>
      </c>
      <c r="L78" s="658">
        <f t="shared" si="11"/>
        <v>0</v>
      </c>
      <c r="M78" s="16">
        <f t="shared" si="12"/>
        <v>0</v>
      </c>
      <c r="N78" s="199">
        <f t="shared" si="12"/>
        <v>0</v>
      </c>
      <c r="O78" s="418">
        <f t="shared" si="13"/>
        <v>0</v>
      </c>
      <c r="P78" s="419">
        <f t="shared" si="18"/>
        <v>0</v>
      </c>
      <c r="Q78" s="420">
        <f t="shared" si="14"/>
        <v>0</v>
      </c>
      <c r="R78" s="421">
        <f t="shared" si="15"/>
        <v>0</v>
      </c>
      <c r="S78" s="419">
        <f t="shared" si="16"/>
        <v>0</v>
      </c>
      <c r="T78" s="422">
        <f t="shared" si="17"/>
        <v>0</v>
      </c>
      <c r="U78" s="346">
        <f t="shared" si="19"/>
        <v>0</v>
      </c>
      <c r="V78" s="346">
        <f t="shared" si="20"/>
        <v>0</v>
      </c>
    </row>
    <row r="79" spans="1:22" hidden="1" x14ac:dyDescent="0.3">
      <c r="A79" s="237"/>
      <c r="B79" s="29">
        <v>74</v>
      </c>
      <c r="C79" s="91" t="e">
        <f>VLOOKUP(B:B,'START_LIST_JUN-ELI'!C:F,2,FALSE)</f>
        <v>#N/A</v>
      </c>
      <c r="D79" s="449" t="e">
        <f>VLOOKUP(B:B,'START_LIST_JUN-ELI'!C:F,4,FALSE)</f>
        <v>#N/A</v>
      </c>
      <c r="E79" s="424"/>
      <c r="F79" s="28"/>
      <c r="G79" s="12"/>
      <c r="H79" s="28"/>
      <c r="I79" s="12"/>
      <c r="J79" s="28"/>
      <c r="K79" s="657">
        <f t="shared" si="11"/>
        <v>0</v>
      </c>
      <c r="L79" s="658">
        <f t="shared" si="11"/>
        <v>0</v>
      </c>
      <c r="M79" s="16">
        <f t="shared" si="12"/>
        <v>0</v>
      </c>
      <c r="N79" s="199">
        <f t="shared" si="12"/>
        <v>0</v>
      </c>
      <c r="O79" s="418">
        <f t="shared" si="13"/>
        <v>0</v>
      </c>
      <c r="P79" s="419">
        <f t="shared" si="18"/>
        <v>0</v>
      </c>
      <c r="Q79" s="420">
        <f t="shared" si="14"/>
        <v>0</v>
      </c>
      <c r="R79" s="421">
        <f t="shared" si="15"/>
        <v>0</v>
      </c>
      <c r="S79" s="419">
        <f t="shared" si="16"/>
        <v>0</v>
      </c>
      <c r="T79" s="422">
        <f t="shared" si="17"/>
        <v>0</v>
      </c>
      <c r="U79" s="346">
        <f t="shared" si="19"/>
        <v>0</v>
      </c>
      <c r="V79" s="346">
        <f t="shared" si="20"/>
        <v>0</v>
      </c>
    </row>
    <row r="80" spans="1:22" hidden="1" x14ac:dyDescent="0.3">
      <c r="A80" s="237"/>
      <c r="B80" s="29">
        <v>75</v>
      </c>
      <c r="C80" s="91" t="e">
        <f>VLOOKUP(B:B,'START_LIST_JUN-ELI'!C:F,2,FALSE)</f>
        <v>#N/A</v>
      </c>
      <c r="D80" s="449" t="e">
        <f>VLOOKUP(B:B,'START_LIST_JUN-ELI'!C:F,4,FALSE)</f>
        <v>#N/A</v>
      </c>
      <c r="E80" s="424"/>
      <c r="F80" s="28"/>
      <c r="G80" s="12"/>
      <c r="H80" s="28"/>
      <c r="I80" s="12"/>
      <c r="J80" s="28"/>
      <c r="K80" s="657">
        <f t="shared" si="11"/>
        <v>0</v>
      </c>
      <c r="L80" s="658">
        <f t="shared" si="11"/>
        <v>0</v>
      </c>
      <c r="M80" s="16">
        <f t="shared" si="12"/>
        <v>0</v>
      </c>
      <c r="N80" s="199">
        <f t="shared" si="12"/>
        <v>0</v>
      </c>
      <c r="O80" s="418">
        <f t="shared" si="13"/>
        <v>0</v>
      </c>
      <c r="P80" s="419">
        <f t="shared" si="18"/>
        <v>0</v>
      </c>
      <c r="Q80" s="420">
        <f t="shared" si="14"/>
        <v>0</v>
      </c>
      <c r="R80" s="421">
        <f t="shared" si="15"/>
        <v>0</v>
      </c>
      <c r="S80" s="419">
        <f t="shared" si="16"/>
        <v>0</v>
      </c>
      <c r="T80" s="422">
        <f t="shared" si="17"/>
        <v>0</v>
      </c>
      <c r="U80" s="346">
        <f t="shared" si="19"/>
        <v>0</v>
      </c>
      <c r="V80" s="346">
        <f t="shared" si="20"/>
        <v>0</v>
      </c>
    </row>
    <row r="81" spans="1:32" hidden="1" x14ac:dyDescent="0.3">
      <c r="A81" s="237"/>
      <c r="B81" s="29">
        <v>76</v>
      </c>
      <c r="C81" s="91" t="e">
        <f>VLOOKUP(B:B,'START_LIST_JUN-ELI'!C:F,2,FALSE)</f>
        <v>#N/A</v>
      </c>
      <c r="D81" s="449" t="e">
        <f>VLOOKUP(B:B,'START_LIST_JUN-ELI'!C:F,4,FALSE)</f>
        <v>#N/A</v>
      </c>
      <c r="E81" s="424"/>
      <c r="F81" s="28"/>
      <c r="G81" s="12"/>
      <c r="H81" s="28"/>
      <c r="I81" s="12"/>
      <c r="J81" s="28"/>
      <c r="K81" s="657">
        <f t="shared" si="11"/>
        <v>0</v>
      </c>
      <c r="L81" s="658">
        <f t="shared" si="11"/>
        <v>0</v>
      </c>
      <c r="M81" s="16">
        <f t="shared" si="12"/>
        <v>0</v>
      </c>
      <c r="N81" s="199">
        <f t="shared" si="12"/>
        <v>0</v>
      </c>
      <c r="O81" s="418">
        <f t="shared" si="13"/>
        <v>0</v>
      </c>
      <c r="P81" s="419">
        <f t="shared" si="18"/>
        <v>0</v>
      </c>
      <c r="Q81" s="420">
        <f t="shared" si="14"/>
        <v>0</v>
      </c>
      <c r="R81" s="421">
        <f t="shared" si="15"/>
        <v>0</v>
      </c>
      <c r="S81" s="419">
        <f t="shared" si="16"/>
        <v>0</v>
      </c>
      <c r="T81" s="422">
        <f t="shared" si="17"/>
        <v>0</v>
      </c>
      <c r="U81" s="346">
        <f t="shared" si="19"/>
        <v>0</v>
      </c>
      <c r="V81" s="346">
        <f t="shared" si="20"/>
        <v>0</v>
      </c>
    </row>
    <row r="82" spans="1:32" hidden="1" x14ac:dyDescent="0.3">
      <c r="A82" s="237"/>
      <c r="B82" s="29">
        <v>77</v>
      </c>
      <c r="C82" s="91" t="e">
        <f>VLOOKUP(B:B,'START_LIST_JUN-ELI'!C:F,2,FALSE)</f>
        <v>#N/A</v>
      </c>
      <c r="D82" s="449" t="e">
        <f>VLOOKUP(B:B,'START_LIST_JUN-ELI'!C:F,4,FALSE)</f>
        <v>#N/A</v>
      </c>
      <c r="E82" s="424"/>
      <c r="F82" s="28"/>
      <c r="G82" s="12"/>
      <c r="H82" s="28"/>
      <c r="I82" s="12"/>
      <c r="J82" s="28"/>
      <c r="K82" s="657">
        <f t="shared" si="11"/>
        <v>0</v>
      </c>
      <c r="L82" s="658">
        <f t="shared" si="11"/>
        <v>0</v>
      </c>
      <c r="M82" s="16">
        <f t="shared" si="12"/>
        <v>0</v>
      </c>
      <c r="N82" s="199">
        <f t="shared" si="12"/>
        <v>0</v>
      </c>
      <c r="O82" s="418">
        <f t="shared" si="13"/>
        <v>0</v>
      </c>
      <c r="P82" s="419">
        <f t="shared" si="18"/>
        <v>0</v>
      </c>
      <c r="Q82" s="420">
        <f t="shared" si="14"/>
        <v>0</v>
      </c>
      <c r="R82" s="421">
        <f t="shared" si="15"/>
        <v>0</v>
      </c>
      <c r="S82" s="419">
        <f t="shared" si="16"/>
        <v>0</v>
      </c>
      <c r="T82" s="422">
        <f t="shared" si="17"/>
        <v>0</v>
      </c>
      <c r="U82" s="346">
        <f t="shared" si="19"/>
        <v>0</v>
      </c>
      <c r="V82" s="346">
        <f t="shared" si="20"/>
        <v>0</v>
      </c>
    </row>
    <row r="83" spans="1:32" hidden="1" x14ac:dyDescent="0.3">
      <c r="A83" s="237"/>
      <c r="B83" s="29">
        <v>78</v>
      </c>
      <c r="C83" s="91" t="e">
        <f>VLOOKUP(B:B,'START_LIST_JUN-ELI'!C:F,2,FALSE)</f>
        <v>#N/A</v>
      </c>
      <c r="D83" s="449" t="e">
        <f>VLOOKUP(B:B,'START_LIST_JUN-ELI'!C:F,4,FALSE)</f>
        <v>#N/A</v>
      </c>
      <c r="E83" s="424"/>
      <c r="F83" s="28"/>
      <c r="G83" s="12"/>
      <c r="H83" s="28"/>
      <c r="I83" s="12"/>
      <c r="J83" s="28"/>
      <c r="K83" s="657">
        <f t="shared" si="11"/>
        <v>0</v>
      </c>
      <c r="L83" s="658">
        <f t="shared" si="11"/>
        <v>0</v>
      </c>
      <c r="M83" s="16">
        <f t="shared" si="12"/>
        <v>0</v>
      </c>
      <c r="N83" s="199">
        <f t="shared" si="12"/>
        <v>0</v>
      </c>
      <c r="O83" s="418">
        <f t="shared" si="13"/>
        <v>0</v>
      </c>
      <c r="P83" s="419">
        <f t="shared" si="18"/>
        <v>0</v>
      </c>
      <c r="Q83" s="420">
        <f t="shared" si="14"/>
        <v>0</v>
      </c>
      <c r="R83" s="421">
        <f t="shared" si="15"/>
        <v>0</v>
      </c>
      <c r="S83" s="419">
        <f t="shared" si="16"/>
        <v>0</v>
      </c>
      <c r="T83" s="422">
        <f t="shared" si="17"/>
        <v>0</v>
      </c>
      <c r="U83" s="346">
        <f t="shared" si="19"/>
        <v>0</v>
      </c>
      <c r="V83" s="346">
        <f t="shared" si="20"/>
        <v>0</v>
      </c>
    </row>
    <row r="84" spans="1:32" hidden="1" x14ac:dyDescent="0.3">
      <c r="A84" s="237"/>
      <c r="B84" s="29">
        <v>79</v>
      </c>
      <c r="C84" s="91" t="e">
        <f>VLOOKUP(B:B,'START_LIST_JUN-ELI'!C:F,2,FALSE)</f>
        <v>#N/A</v>
      </c>
      <c r="D84" s="449" t="e">
        <f>VLOOKUP(B:B,'START_LIST_JUN-ELI'!C:F,4,FALSE)</f>
        <v>#N/A</v>
      </c>
      <c r="E84" s="424"/>
      <c r="F84" s="28"/>
      <c r="G84" s="12"/>
      <c r="H84" s="28"/>
      <c r="I84" s="12"/>
      <c r="J84" s="28"/>
      <c r="K84" s="657">
        <f t="shared" si="11"/>
        <v>0</v>
      </c>
      <c r="L84" s="658">
        <f t="shared" si="11"/>
        <v>0</v>
      </c>
      <c r="M84" s="16">
        <f t="shared" si="12"/>
        <v>0</v>
      </c>
      <c r="N84" s="199">
        <f t="shared" si="12"/>
        <v>0</v>
      </c>
      <c r="O84" s="418">
        <f t="shared" si="13"/>
        <v>0</v>
      </c>
      <c r="P84" s="419">
        <f t="shared" si="18"/>
        <v>0</v>
      </c>
      <c r="Q84" s="420">
        <f t="shared" si="14"/>
        <v>0</v>
      </c>
      <c r="R84" s="421">
        <f t="shared" si="15"/>
        <v>0</v>
      </c>
      <c r="S84" s="419">
        <f t="shared" si="16"/>
        <v>0</v>
      </c>
      <c r="T84" s="422">
        <f t="shared" si="17"/>
        <v>0</v>
      </c>
      <c r="U84" s="346">
        <f t="shared" si="19"/>
        <v>0</v>
      </c>
      <c r="V84" s="346">
        <f t="shared" si="20"/>
        <v>0</v>
      </c>
    </row>
    <row r="85" spans="1:32" hidden="1" x14ac:dyDescent="0.3">
      <c r="A85" s="237"/>
      <c r="B85" s="29">
        <v>80</v>
      </c>
      <c r="C85" s="91" t="e">
        <f>VLOOKUP(B:B,'START_LIST_JUN-ELI'!C:F,2,FALSE)</f>
        <v>#N/A</v>
      </c>
      <c r="D85" s="449" t="e">
        <f>VLOOKUP(B:B,'START_LIST_JUN-ELI'!C:F,4,FALSE)</f>
        <v>#N/A</v>
      </c>
      <c r="E85" s="424"/>
      <c r="F85" s="28"/>
      <c r="G85" s="12"/>
      <c r="H85" s="28"/>
      <c r="I85" s="12"/>
      <c r="J85" s="28"/>
      <c r="K85" s="657">
        <f t="shared" si="11"/>
        <v>0</v>
      </c>
      <c r="L85" s="658">
        <f t="shared" si="11"/>
        <v>0</v>
      </c>
      <c r="M85" s="16">
        <f t="shared" si="12"/>
        <v>0</v>
      </c>
      <c r="N85" s="199">
        <f t="shared" si="12"/>
        <v>0</v>
      </c>
      <c r="O85" s="418">
        <f t="shared" si="13"/>
        <v>0</v>
      </c>
      <c r="P85" s="419">
        <f t="shared" si="18"/>
        <v>0</v>
      </c>
      <c r="Q85" s="420">
        <f t="shared" si="14"/>
        <v>0</v>
      </c>
      <c r="R85" s="421">
        <f t="shared" si="15"/>
        <v>0</v>
      </c>
      <c r="S85" s="419">
        <f t="shared" si="16"/>
        <v>0</v>
      </c>
      <c r="T85" s="422">
        <f t="shared" si="17"/>
        <v>0</v>
      </c>
      <c r="U85" s="346">
        <f t="shared" si="19"/>
        <v>0</v>
      </c>
      <c r="V85" s="346">
        <f t="shared" si="20"/>
        <v>0</v>
      </c>
    </row>
    <row r="86" spans="1:32" hidden="1" x14ac:dyDescent="0.3">
      <c r="A86" s="237"/>
      <c r="B86" s="29">
        <v>81</v>
      </c>
      <c r="C86" s="91" t="e">
        <f>VLOOKUP(B:B,'START_LIST_JUN-ELI'!C:F,2,FALSE)</f>
        <v>#N/A</v>
      </c>
      <c r="D86" s="449" t="e">
        <f>VLOOKUP(B:B,'START_LIST_JUN-ELI'!C:F,4,FALSE)</f>
        <v>#N/A</v>
      </c>
      <c r="E86" s="424"/>
      <c r="F86" s="28"/>
      <c r="G86" s="12"/>
      <c r="H86" s="28"/>
      <c r="I86" s="12"/>
      <c r="J86" s="28"/>
      <c r="K86" s="657">
        <f t="shared" si="11"/>
        <v>0</v>
      </c>
      <c r="L86" s="658">
        <f t="shared" si="11"/>
        <v>0</v>
      </c>
      <c r="M86" s="16">
        <f t="shared" si="12"/>
        <v>0</v>
      </c>
      <c r="N86" s="199">
        <f t="shared" si="12"/>
        <v>0</v>
      </c>
      <c r="O86" s="418">
        <f t="shared" si="13"/>
        <v>0</v>
      </c>
      <c r="P86" s="419">
        <f t="shared" si="18"/>
        <v>0</v>
      </c>
      <c r="Q86" s="420">
        <f t="shared" si="14"/>
        <v>0</v>
      </c>
      <c r="R86" s="421">
        <f t="shared" si="15"/>
        <v>0</v>
      </c>
      <c r="S86" s="419">
        <f t="shared" si="16"/>
        <v>0</v>
      </c>
      <c r="T86" s="422">
        <f t="shared" si="17"/>
        <v>0</v>
      </c>
      <c r="U86" s="346">
        <f t="shared" si="19"/>
        <v>0</v>
      </c>
      <c r="V86" s="346">
        <f t="shared" si="20"/>
        <v>0</v>
      </c>
    </row>
    <row r="87" spans="1:32" hidden="1" x14ac:dyDescent="0.3">
      <c r="A87" s="237"/>
      <c r="B87" s="29">
        <v>82</v>
      </c>
      <c r="C87" s="91" t="e">
        <f>VLOOKUP(B:B,'START_LIST_JUN-ELI'!C:F,2,FALSE)</f>
        <v>#N/A</v>
      </c>
      <c r="D87" s="449" t="e">
        <f>VLOOKUP(B:B,'START_LIST_JUN-ELI'!C:F,4,FALSE)</f>
        <v>#N/A</v>
      </c>
      <c r="E87" s="424"/>
      <c r="F87" s="28"/>
      <c r="G87" s="12"/>
      <c r="H87" s="28"/>
      <c r="I87" s="12"/>
      <c r="J87" s="28"/>
      <c r="K87" s="657">
        <f t="shared" si="11"/>
        <v>0</v>
      </c>
      <c r="L87" s="658">
        <f t="shared" si="11"/>
        <v>0</v>
      </c>
      <c r="M87" s="16">
        <f t="shared" si="12"/>
        <v>0</v>
      </c>
      <c r="N87" s="199">
        <f t="shared" si="12"/>
        <v>0</v>
      </c>
      <c r="O87" s="418">
        <f t="shared" si="13"/>
        <v>0</v>
      </c>
      <c r="P87" s="419">
        <f t="shared" si="18"/>
        <v>0</v>
      </c>
      <c r="Q87" s="420">
        <f t="shared" si="14"/>
        <v>0</v>
      </c>
      <c r="R87" s="421">
        <f t="shared" si="15"/>
        <v>0</v>
      </c>
      <c r="S87" s="419">
        <f t="shared" si="16"/>
        <v>0</v>
      </c>
      <c r="T87" s="422">
        <f t="shared" si="17"/>
        <v>0</v>
      </c>
      <c r="U87" s="346">
        <f t="shared" si="19"/>
        <v>0</v>
      </c>
      <c r="V87" s="346">
        <f t="shared" si="20"/>
        <v>0</v>
      </c>
    </row>
    <row r="88" spans="1:32" s="11" customFormat="1" hidden="1" x14ac:dyDescent="0.3">
      <c r="A88" s="237"/>
      <c r="B88" s="29">
        <v>83</v>
      </c>
      <c r="C88" s="91" t="e">
        <f>VLOOKUP(B:B,'START_LIST_JUN-ELI'!C:F,2,FALSE)</f>
        <v>#N/A</v>
      </c>
      <c r="D88" s="449" t="e">
        <f>VLOOKUP(B:B,'START_LIST_JUN-ELI'!C:F,4,FALSE)</f>
        <v>#N/A</v>
      </c>
      <c r="E88" s="424"/>
      <c r="F88" s="28"/>
      <c r="G88" s="12"/>
      <c r="H88" s="28"/>
      <c r="I88" s="12"/>
      <c r="J88" s="28"/>
      <c r="K88" s="657">
        <f t="shared" si="11"/>
        <v>0</v>
      </c>
      <c r="L88" s="658">
        <f t="shared" si="11"/>
        <v>0</v>
      </c>
      <c r="M88" s="16">
        <f t="shared" si="12"/>
        <v>0</v>
      </c>
      <c r="N88" s="199">
        <f t="shared" si="12"/>
        <v>0</v>
      </c>
      <c r="O88" s="418">
        <f t="shared" si="13"/>
        <v>0</v>
      </c>
      <c r="P88" s="419">
        <f t="shared" si="18"/>
        <v>0</v>
      </c>
      <c r="Q88" s="420">
        <f t="shared" si="14"/>
        <v>0</v>
      </c>
      <c r="R88" s="421">
        <f t="shared" si="15"/>
        <v>0</v>
      </c>
      <c r="S88" s="419">
        <f t="shared" si="16"/>
        <v>0</v>
      </c>
      <c r="T88" s="422">
        <f t="shared" si="17"/>
        <v>0</v>
      </c>
      <c r="U88" s="346">
        <f t="shared" si="19"/>
        <v>0</v>
      </c>
      <c r="V88" s="346">
        <f t="shared" si="20"/>
        <v>0</v>
      </c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spans="1:32" hidden="1" x14ac:dyDescent="0.3">
      <c r="A89" s="237"/>
      <c r="B89" s="29">
        <v>84</v>
      </c>
      <c r="C89" s="91" t="e">
        <f>VLOOKUP(B:B,'START_LIST_JUN-ELI'!C:F,2,FALSE)</f>
        <v>#N/A</v>
      </c>
      <c r="D89" s="449" t="e">
        <f>VLOOKUP(B:B,'START_LIST_JUN-ELI'!C:F,4,FALSE)</f>
        <v>#N/A</v>
      </c>
      <c r="E89" s="424"/>
      <c r="F89" s="28"/>
      <c r="G89" s="12"/>
      <c r="H89" s="28"/>
      <c r="I89" s="12"/>
      <c r="J89" s="28"/>
      <c r="K89" s="657">
        <f t="shared" si="11"/>
        <v>0</v>
      </c>
      <c r="L89" s="658">
        <f t="shared" si="11"/>
        <v>0</v>
      </c>
      <c r="M89" s="16">
        <f t="shared" si="12"/>
        <v>0</v>
      </c>
      <c r="N89" s="199">
        <f t="shared" si="12"/>
        <v>0</v>
      </c>
      <c r="O89" s="418">
        <f t="shared" si="13"/>
        <v>0</v>
      </c>
      <c r="P89" s="419">
        <f t="shared" si="18"/>
        <v>0</v>
      </c>
      <c r="Q89" s="420">
        <f t="shared" si="14"/>
        <v>0</v>
      </c>
      <c r="R89" s="421">
        <f t="shared" si="15"/>
        <v>0</v>
      </c>
      <c r="S89" s="419">
        <f t="shared" si="16"/>
        <v>0</v>
      </c>
      <c r="T89" s="422">
        <f t="shared" si="17"/>
        <v>0</v>
      </c>
      <c r="U89" s="346">
        <f t="shared" si="19"/>
        <v>0</v>
      </c>
      <c r="V89" s="346">
        <f t="shared" si="20"/>
        <v>0</v>
      </c>
    </row>
    <row r="90" spans="1:32" hidden="1" x14ac:dyDescent="0.3">
      <c r="A90" s="237"/>
      <c r="B90" s="29">
        <v>85</v>
      </c>
      <c r="C90" s="91" t="e">
        <f>VLOOKUP(B:B,'START_LIST_JUN-ELI'!C:F,2,FALSE)</f>
        <v>#N/A</v>
      </c>
      <c r="D90" s="449" t="e">
        <f>VLOOKUP(B:B,'START_LIST_JUN-ELI'!C:F,4,FALSE)</f>
        <v>#N/A</v>
      </c>
      <c r="E90" s="424"/>
      <c r="F90" s="28"/>
      <c r="G90" s="12"/>
      <c r="H90" s="28"/>
      <c r="I90" s="12"/>
      <c r="J90" s="28"/>
      <c r="K90" s="657">
        <f t="shared" si="11"/>
        <v>0</v>
      </c>
      <c r="L90" s="658">
        <f t="shared" si="11"/>
        <v>0</v>
      </c>
      <c r="M90" s="16">
        <f t="shared" si="12"/>
        <v>0</v>
      </c>
      <c r="N90" s="199">
        <f t="shared" si="12"/>
        <v>0</v>
      </c>
      <c r="O90" s="418">
        <f t="shared" si="13"/>
        <v>0</v>
      </c>
      <c r="P90" s="419">
        <f t="shared" si="18"/>
        <v>0</v>
      </c>
      <c r="Q90" s="420">
        <f t="shared" si="14"/>
        <v>0</v>
      </c>
      <c r="R90" s="421">
        <f t="shared" si="15"/>
        <v>0</v>
      </c>
      <c r="S90" s="419">
        <f t="shared" si="16"/>
        <v>0</v>
      </c>
      <c r="T90" s="422">
        <f t="shared" si="17"/>
        <v>0</v>
      </c>
      <c r="U90" s="346">
        <f t="shared" si="19"/>
        <v>0</v>
      </c>
      <c r="V90" s="346">
        <f t="shared" si="20"/>
        <v>0</v>
      </c>
      <c r="W90" s="331"/>
    </row>
    <row r="91" spans="1:32" hidden="1" x14ac:dyDescent="0.3">
      <c r="A91" s="237"/>
      <c r="B91" s="29">
        <v>86</v>
      </c>
      <c r="C91" s="91" t="e">
        <f>VLOOKUP(B:B,'START_LIST_JUN-ELI'!C:F,2,FALSE)</f>
        <v>#N/A</v>
      </c>
      <c r="D91" s="449" t="e">
        <f>VLOOKUP(B:B,'START_LIST_JUN-ELI'!C:F,4,FALSE)</f>
        <v>#N/A</v>
      </c>
      <c r="E91" s="424"/>
      <c r="F91" s="28"/>
      <c r="G91" s="12"/>
      <c r="H91" s="28"/>
      <c r="I91" s="12"/>
      <c r="J91" s="28"/>
      <c r="K91" s="657">
        <f t="shared" ref="K91:L154" si="21">+(E91+G91+I91)/3</f>
        <v>0</v>
      </c>
      <c r="L91" s="658">
        <f t="shared" si="21"/>
        <v>0</v>
      </c>
      <c r="M91" s="16">
        <f t="shared" ref="M91:N154" si="22">+(E91+G91+I91+K91)/4</f>
        <v>0</v>
      </c>
      <c r="N91" s="199">
        <f t="shared" si="22"/>
        <v>0</v>
      </c>
      <c r="O91" s="418">
        <f t="shared" si="13"/>
        <v>0</v>
      </c>
      <c r="P91" s="419">
        <f t="shared" si="18"/>
        <v>0</v>
      </c>
      <c r="Q91" s="420">
        <f t="shared" si="14"/>
        <v>0</v>
      </c>
      <c r="R91" s="421">
        <f t="shared" si="15"/>
        <v>0</v>
      </c>
      <c r="S91" s="419">
        <f t="shared" si="16"/>
        <v>0</v>
      </c>
      <c r="T91" s="422">
        <f t="shared" si="17"/>
        <v>0</v>
      </c>
      <c r="U91" s="346">
        <f t="shared" si="19"/>
        <v>0</v>
      </c>
      <c r="V91" s="346">
        <f t="shared" si="20"/>
        <v>0</v>
      </c>
    </row>
    <row r="92" spans="1:32" hidden="1" x14ac:dyDescent="0.3">
      <c r="A92" s="237"/>
      <c r="B92" s="29">
        <v>87</v>
      </c>
      <c r="C92" s="91" t="e">
        <f>VLOOKUP(B:B,'START_LIST_JUN-ELI'!C:F,2,FALSE)</f>
        <v>#N/A</v>
      </c>
      <c r="D92" s="449" t="e">
        <f>VLOOKUP(B:B,'START_LIST_JUN-ELI'!C:F,4,FALSE)</f>
        <v>#N/A</v>
      </c>
      <c r="E92" s="424"/>
      <c r="F92" s="28"/>
      <c r="G92" s="12"/>
      <c r="H92" s="28"/>
      <c r="I92" s="12"/>
      <c r="J92" s="28"/>
      <c r="K92" s="657">
        <f t="shared" si="21"/>
        <v>0</v>
      </c>
      <c r="L92" s="658">
        <f t="shared" si="21"/>
        <v>0</v>
      </c>
      <c r="M92" s="16">
        <f t="shared" si="22"/>
        <v>0</v>
      </c>
      <c r="N92" s="199">
        <f t="shared" si="22"/>
        <v>0</v>
      </c>
      <c r="O92" s="418">
        <f t="shared" si="13"/>
        <v>0</v>
      </c>
      <c r="P92" s="419">
        <f t="shared" si="18"/>
        <v>0</v>
      </c>
      <c r="Q92" s="420">
        <f t="shared" si="14"/>
        <v>0</v>
      </c>
      <c r="R92" s="421">
        <f t="shared" si="15"/>
        <v>0</v>
      </c>
      <c r="S92" s="419">
        <f t="shared" si="16"/>
        <v>0</v>
      </c>
      <c r="T92" s="422">
        <f t="shared" si="17"/>
        <v>0</v>
      </c>
      <c r="U92" s="346">
        <f t="shared" si="19"/>
        <v>0</v>
      </c>
      <c r="V92" s="346">
        <f t="shared" si="20"/>
        <v>0</v>
      </c>
    </row>
    <row r="93" spans="1:32" hidden="1" x14ac:dyDescent="0.3">
      <c r="A93" s="237"/>
      <c r="B93" s="29">
        <v>88</v>
      </c>
      <c r="C93" s="91" t="e">
        <f>VLOOKUP(B:B,'START_LIST_JUN-ELI'!C:F,2,FALSE)</f>
        <v>#N/A</v>
      </c>
      <c r="D93" s="449" t="e">
        <f>VLOOKUP(B:B,'START_LIST_JUN-ELI'!C:F,4,FALSE)</f>
        <v>#N/A</v>
      </c>
      <c r="E93" s="424"/>
      <c r="F93" s="28"/>
      <c r="G93" s="12"/>
      <c r="H93" s="28"/>
      <c r="I93" s="12"/>
      <c r="J93" s="28"/>
      <c r="K93" s="657">
        <f t="shared" si="21"/>
        <v>0</v>
      </c>
      <c r="L93" s="658">
        <f t="shared" si="21"/>
        <v>0</v>
      </c>
      <c r="M93" s="16">
        <f t="shared" si="22"/>
        <v>0</v>
      </c>
      <c r="N93" s="199">
        <f t="shared" si="22"/>
        <v>0</v>
      </c>
      <c r="O93" s="418">
        <f t="shared" si="13"/>
        <v>0</v>
      </c>
      <c r="P93" s="419">
        <f t="shared" si="18"/>
        <v>0</v>
      </c>
      <c r="Q93" s="420">
        <f t="shared" si="14"/>
        <v>0</v>
      </c>
      <c r="R93" s="421">
        <f t="shared" si="15"/>
        <v>0</v>
      </c>
      <c r="S93" s="419">
        <f t="shared" si="16"/>
        <v>0</v>
      </c>
      <c r="T93" s="422">
        <f t="shared" si="17"/>
        <v>0</v>
      </c>
      <c r="U93" s="346">
        <f t="shared" si="19"/>
        <v>0</v>
      </c>
      <c r="V93" s="346">
        <f t="shared" si="20"/>
        <v>0</v>
      </c>
    </row>
    <row r="94" spans="1:32" hidden="1" x14ac:dyDescent="0.3">
      <c r="A94" s="237"/>
      <c r="B94" s="29">
        <v>89</v>
      </c>
      <c r="C94" s="91" t="e">
        <f>VLOOKUP(B:B,'START_LIST_JUN-ELI'!C:F,2,FALSE)</f>
        <v>#N/A</v>
      </c>
      <c r="D94" s="449" t="e">
        <f>VLOOKUP(B:B,'START_LIST_JUN-ELI'!C:F,4,FALSE)</f>
        <v>#N/A</v>
      </c>
      <c r="E94" s="424"/>
      <c r="F94" s="28"/>
      <c r="G94" s="12"/>
      <c r="H94" s="28"/>
      <c r="I94" s="12"/>
      <c r="J94" s="28"/>
      <c r="K94" s="657">
        <f t="shared" si="21"/>
        <v>0</v>
      </c>
      <c r="L94" s="658">
        <f t="shared" si="21"/>
        <v>0</v>
      </c>
      <c r="M94" s="16">
        <f t="shared" si="22"/>
        <v>0</v>
      </c>
      <c r="N94" s="199">
        <f t="shared" si="22"/>
        <v>0</v>
      </c>
      <c r="O94" s="418">
        <f t="shared" si="13"/>
        <v>0</v>
      </c>
      <c r="P94" s="419">
        <f t="shared" si="18"/>
        <v>0</v>
      </c>
      <c r="Q94" s="420">
        <f t="shared" si="14"/>
        <v>0</v>
      </c>
      <c r="R94" s="421">
        <f t="shared" si="15"/>
        <v>0</v>
      </c>
      <c r="S94" s="419">
        <f t="shared" si="16"/>
        <v>0</v>
      </c>
      <c r="T94" s="422">
        <f t="shared" si="17"/>
        <v>0</v>
      </c>
      <c r="U94" s="346">
        <f t="shared" si="19"/>
        <v>0</v>
      </c>
      <c r="V94" s="346">
        <f t="shared" si="20"/>
        <v>0</v>
      </c>
    </row>
    <row r="95" spans="1:32" hidden="1" x14ac:dyDescent="0.3">
      <c r="A95" s="237"/>
      <c r="B95" s="29">
        <v>90</v>
      </c>
      <c r="C95" s="91" t="e">
        <f>VLOOKUP(B:B,'START_LIST_JUN-ELI'!C:F,2,FALSE)</f>
        <v>#N/A</v>
      </c>
      <c r="D95" s="449" t="e">
        <f>VLOOKUP(B:B,'START_LIST_JUN-ELI'!C:F,4,FALSE)</f>
        <v>#N/A</v>
      </c>
      <c r="E95" s="424"/>
      <c r="F95" s="28"/>
      <c r="G95" s="12"/>
      <c r="H95" s="28"/>
      <c r="I95" s="12"/>
      <c r="J95" s="28"/>
      <c r="K95" s="657">
        <f t="shared" si="21"/>
        <v>0</v>
      </c>
      <c r="L95" s="658">
        <f t="shared" si="21"/>
        <v>0</v>
      </c>
      <c r="M95" s="16">
        <f t="shared" si="22"/>
        <v>0</v>
      </c>
      <c r="N95" s="199">
        <f t="shared" si="22"/>
        <v>0</v>
      </c>
      <c r="O95" s="418">
        <f t="shared" si="13"/>
        <v>0</v>
      </c>
      <c r="P95" s="419">
        <f t="shared" si="18"/>
        <v>0</v>
      </c>
      <c r="Q95" s="420">
        <f t="shared" si="14"/>
        <v>0</v>
      </c>
      <c r="R95" s="421">
        <f t="shared" si="15"/>
        <v>0</v>
      </c>
      <c r="S95" s="419">
        <f t="shared" si="16"/>
        <v>0</v>
      </c>
      <c r="T95" s="422">
        <f t="shared" si="17"/>
        <v>0</v>
      </c>
      <c r="U95" s="346">
        <f t="shared" si="19"/>
        <v>0</v>
      </c>
      <c r="V95" s="346">
        <f t="shared" si="20"/>
        <v>0</v>
      </c>
    </row>
    <row r="96" spans="1:32" hidden="1" x14ac:dyDescent="0.3">
      <c r="A96" s="237"/>
      <c r="B96" s="29">
        <v>91</v>
      </c>
      <c r="C96" s="91" t="e">
        <f>VLOOKUP(B:B,'START_LIST_JUN-ELI'!C:F,2,FALSE)</f>
        <v>#N/A</v>
      </c>
      <c r="D96" s="449" t="e">
        <f>VLOOKUP(B:B,'START_LIST_JUN-ELI'!C:F,4,FALSE)</f>
        <v>#N/A</v>
      </c>
      <c r="E96" s="424"/>
      <c r="F96" s="28"/>
      <c r="G96" s="12"/>
      <c r="H96" s="28"/>
      <c r="I96" s="12"/>
      <c r="J96" s="28"/>
      <c r="K96" s="657">
        <f t="shared" si="21"/>
        <v>0</v>
      </c>
      <c r="L96" s="658">
        <f t="shared" si="21"/>
        <v>0</v>
      </c>
      <c r="M96" s="16">
        <f t="shared" si="22"/>
        <v>0</v>
      </c>
      <c r="N96" s="199">
        <f t="shared" si="22"/>
        <v>0</v>
      </c>
      <c r="O96" s="418">
        <f t="shared" si="13"/>
        <v>0</v>
      </c>
      <c r="P96" s="419">
        <f t="shared" si="18"/>
        <v>0</v>
      </c>
      <c r="Q96" s="420">
        <f t="shared" si="14"/>
        <v>0</v>
      </c>
      <c r="R96" s="421">
        <f t="shared" si="15"/>
        <v>0</v>
      </c>
      <c r="S96" s="419">
        <f t="shared" si="16"/>
        <v>0</v>
      </c>
      <c r="T96" s="422">
        <f t="shared" si="17"/>
        <v>0</v>
      </c>
      <c r="U96" s="346">
        <f t="shared" si="19"/>
        <v>0</v>
      </c>
      <c r="V96" s="346">
        <f t="shared" si="20"/>
        <v>0</v>
      </c>
    </row>
    <row r="97" spans="1:22" hidden="1" x14ac:dyDescent="0.3">
      <c r="A97" s="237"/>
      <c r="B97" s="29">
        <v>92</v>
      </c>
      <c r="C97" s="91" t="e">
        <f>VLOOKUP(B:B,'START_LIST_JUN-ELI'!C:F,2,FALSE)</f>
        <v>#N/A</v>
      </c>
      <c r="D97" s="449" t="e">
        <f>VLOOKUP(B:B,'START_LIST_JUN-ELI'!C:F,4,FALSE)</f>
        <v>#N/A</v>
      </c>
      <c r="E97" s="424"/>
      <c r="F97" s="28"/>
      <c r="G97" s="12"/>
      <c r="H97" s="28"/>
      <c r="I97" s="12"/>
      <c r="J97" s="28"/>
      <c r="K97" s="657">
        <f t="shared" si="21"/>
        <v>0</v>
      </c>
      <c r="L97" s="658">
        <f t="shared" si="21"/>
        <v>0</v>
      </c>
      <c r="M97" s="16">
        <f t="shared" si="22"/>
        <v>0</v>
      </c>
      <c r="N97" s="199">
        <f t="shared" si="22"/>
        <v>0</v>
      </c>
      <c r="O97" s="418">
        <f t="shared" si="13"/>
        <v>0</v>
      </c>
      <c r="P97" s="419">
        <f t="shared" si="18"/>
        <v>0</v>
      </c>
      <c r="Q97" s="420">
        <f t="shared" si="14"/>
        <v>0</v>
      </c>
      <c r="R97" s="421">
        <f t="shared" si="15"/>
        <v>0</v>
      </c>
      <c r="S97" s="419">
        <f t="shared" si="16"/>
        <v>0</v>
      </c>
      <c r="T97" s="422">
        <f t="shared" si="17"/>
        <v>0</v>
      </c>
      <c r="U97" s="346">
        <f t="shared" si="19"/>
        <v>0</v>
      </c>
      <c r="V97" s="346">
        <f t="shared" si="20"/>
        <v>0</v>
      </c>
    </row>
    <row r="98" spans="1:22" hidden="1" x14ac:dyDescent="0.3">
      <c r="A98" s="237"/>
      <c r="B98" s="29">
        <v>93</v>
      </c>
      <c r="C98" s="91" t="e">
        <f>VLOOKUP(B:B,'START_LIST_JUN-ELI'!C:F,2,FALSE)</f>
        <v>#N/A</v>
      </c>
      <c r="D98" s="449" t="e">
        <f>VLOOKUP(B:B,'START_LIST_JUN-ELI'!C:F,4,FALSE)</f>
        <v>#N/A</v>
      </c>
      <c r="E98" s="424"/>
      <c r="F98" s="28"/>
      <c r="G98" s="12"/>
      <c r="H98" s="28"/>
      <c r="I98" s="12"/>
      <c r="J98" s="28"/>
      <c r="K98" s="657">
        <f t="shared" si="21"/>
        <v>0</v>
      </c>
      <c r="L98" s="658">
        <f t="shared" si="21"/>
        <v>0</v>
      </c>
      <c r="M98" s="16">
        <f t="shared" si="22"/>
        <v>0</v>
      </c>
      <c r="N98" s="199">
        <f t="shared" si="22"/>
        <v>0</v>
      </c>
      <c r="O98" s="418">
        <f t="shared" si="13"/>
        <v>0</v>
      </c>
      <c r="P98" s="419">
        <f t="shared" si="18"/>
        <v>0</v>
      </c>
      <c r="Q98" s="420">
        <f t="shared" si="14"/>
        <v>0</v>
      </c>
      <c r="R98" s="421">
        <f t="shared" si="15"/>
        <v>0</v>
      </c>
      <c r="S98" s="419">
        <f t="shared" si="16"/>
        <v>0</v>
      </c>
      <c r="T98" s="422">
        <f t="shared" si="17"/>
        <v>0</v>
      </c>
      <c r="U98" s="346">
        <f t="shared" si="19"/>
        <v>0</v>
      </c>
      <c r="V98" s="346">
        <f t="shared" si="20"/>
        <v>0</v>
      </c>
    </row>
    <row r="99" spans="1:22" hidden="1" x14ac:dyDescent="0.3">
      <c r="A99" s="237"/>
      <c r="B99" s="29">
        <v>94</v>
      </c>
      <c r="C99" s="91" t="e">
        <f>VLOOKUP(B:B,'START_LIST_JUN-ELI'!C:F,2,FALSE)</f>
        <v>#N/A</v>
      </c>
      <c r="D99" s="449" t="e">
        <f>VLOOKUP(B:B,'START_LIST_JUN-ELI'!C:F,4,FALSE)</f>
        <v>#N/A</v>
      </c>
      <c r="E99" s="424"/>
      <c r="F99" s="28"/>
      <c r="G99" s="12"/>
      <c r="H99" s="28"/>
      <c r="I99" s="12"/>
      <c r="J99" s="28"/>
      <c r="K99" s="657">
        <f t="shared" si="21"/>
        <v>0</v>
      </c>
      <c r="L99" s="658">
        <f t="shared" si="21"/>
        <v>0</v>
      </c>
      <c r="M99" s="16">
        <f t="shared" si="22"/>
        <v>0</v>
      </c>
      <c r="N99" s="199">
        <f t="shared" si="22"/>
        <v>0</v>
      </c>
      <c r="O99" s="418">
        <f t="shared" si="13"/>
        <v>0</v>
      </c>
      <c r="P99" s="419">
        <f t="shared" si="18"/>
        <v>0</v>
      </c>
      <c r="Q99" s="420">
        <f t="shared" si="14"/>
        <v>0</v>
      </c>
      <c r="R99" s="421">
        <f t="shared" si="15"/>
        <v>0</v>
      </c>
      <c r="S99" s="419">
        <f t="shared" si="16"/>
        <v>0</v>
      </c>
      <c r="T99" s="422">
        <f t="shared" si="17"/>
        <v>0</v>
      </c>
      <c r="U99" s="346">
        <f t="shared" si="19"/>
        <v>0</v>
      </c>
      <c r="V99" s="346">
        <f t="shared" si="20"/>
        <v>0</v>
      </c>
    </row>
    <row r="100" spans="1:22" hidden="1" x14ac:dyDescent="0.3">
      <c r="A100" s="237"/>
      <c r="B100" s="29">
        <v>95</v>
      </c>
      <c r="C100" s="91" t="e">
        <f>VLOOKUP(B:B,'START_LIST_JUN-ELI'!C:F,2,FALSE)</f>
        <v>#N/A</v>
      </c>
      <c r="D100" s="449" t="e">
        <f>VLOOKUP(B:B,'START_LIST_JUN-ELI'!C:F,4,FALSE)</f>
        <v>#N/A</v>
      </c>
      <c r="E100" s="424"/>
      <c r="F100" s="28"/>
      <c r="G100" s="12"/>
      <c r="H100" s="28"/>
      <c r="I100" s="12"/>
      <c r="J100" s="28"/>
      <c r="K100" s="657">
        <f t="shared" si="21"/>
        <v>0</v>
      </c>
      <c r="L100" s="658">
        <f t="shared" si="21"/>
        <v>0</v>
      </c>
      <c r="M100" s="16">
        <f t="shared" si="22"/>
        <v>0</v>
      </c>
      <c r="N100" s="199">
        <f t="shared" si="22"/>
        <v>0</v>
      </c>
      <c r="O100" s="418">
        <f t="shared" si="13"/>
        <v>0</v>
      </c>
      <c r="P100" s="419">
        <f t="shared" si="18"/>
        <v>0</v>
      </c>
      <c r="Q100" s="420">
        <f t="shared" si="14"/>
        <v>0</v>
      </c>
      <c r="R100" s="421">
        <f t="shared" si="15"/>
        <v>0</v>
      </c>
      <c r="S100" s="419">
        <f t="shared" si="16"/>
        <v>0</v>
      </c>
      <c r="T100" s="422">
        <f t="shared" si="17"/>
        <v>0</v>
      </c>
      <c r="U100" s="346">
        <f t="shared" si="19"/>
        <v>0</v>
      </c>
      <c r="V100" s="346">
        <f t="shared" si="20"/>
        <v>0</v>
      </c>
    </row>
    <row r="101" spans="1:22" hidden="1" x14ac:dyDescent="0.3">
      <c r="A101" s="237"/>
      <c r="B101" s="29">
        <v>96</v>
      </c>
      <c r="C101" s="91" t="e">
        <f>VLOOKUP(B:B,'START_LIST_JUN-ELI'!C:F,2,FALSE)</f>
        <v>#N/A</v>
      </c>
      <c r="D101" s="449" t="e">
        <f>VLOOKUP(B:B,'START_LIST_JUN-ELI'!C:F,4,FALSE)</f>
        <v>#N/A</v>
      </c>
      <c r="E101" s="424"/>
      <c r="F101" s="28"/>
      <c r="G101" s="12"/>
      <c r="H101" s="28"/>
      <c r="I101" s="12"/>
      <c r="J101" s="28"/>
      <c r="K101" s="657">
        <f t="shared" si="21"/>
        <v>0</v>
      </c>
      <c r="L101" s="658">
        <f t="shared" si="21"/>
        <v>0</v>
      </c>
      <c r="M101" s="16">
        <f t="shared" si="22"/>
        <v>0</v>
      </c>
      <c r="N101" s="199">
        <f t="shared" si="22"/>
        <v>0</v>
      </c>
      <c r="O101" s="418">
        <f t="shared" si="13"/>
        <v>0</v>
      </c>
      <c r="P101" s="419">
        <f t="shared" si="18"/>
        <v>0</v>
      </c>
      <c r="Q101" s="420">
        <f t="shared" si="14"/>
        <v>0</v>
      </c>
      <c r="R101" s="421">
        <f t="shared" si="15"/>
        <v>0</v>
      </c>
      <c r="S101" s="419">
        <f t="shared" si="16"/>
        <v>0</v>
      </c>
      <c r="T101" s="422">
        <f t="shared" si="17"/>
        <v>0</v>
      </c>
      <c r="U101" s="346">
        <f t="shared" si="19"/>
        <v>0</v>
      </c>
      <c r="V101" s="346">
        <f t="shared" si="20"/>
        <v>0</v>
      </c>
    </row>
    <row r="102" spans="1:22" hidden="1" x14ac:dyDescent="0.3">
      <c r="A102" s="237"/>
      <c r="B102" s="29">
        <v>97</v>
      </c>
      <c r="C102" s="91" t="e">
        <f>VLOOKUP(B:B,'START_LIST_JUN-ELI'!C:F,2,FALSE)</f>
        <v>#N/A</v>
      </c>
      <c r="D102" s="449" t="e">
        <f>VLOOKUP(B:B,'START_LIST_JUN-ELI'!C:F,4,FALSE)</f>
        <v>#N/A</v>
      </c>
      <c r="E102" s="424"/>
      <c r="F102" s="28"/>
      <c r="G102" s="12"/>
      <c r="H102" s="28"/>
      <c r="I102" s="12"/>
      <c r="J102" s="28"/>
      <c r="K102" s="657">
        <f t="shared" si="21"/>
        <v>0</v>
      </c>
      <c r="L102" s="658">
        <f t="shared" si="21"/>
        <v>0</v>
      </c>
      <c r="M102" s="16">
        <f t="shared" si="22"/>
        <v>0</v>
      </c>
      <c r="N102" s="199">
        <f t="shared" si="22"/>
        <v>0</v>
      </c>
      <c r="O102" s="418">
        <f t="shared" si="13"/>
        <v>0</v>
      </c>
      <c r="P102" s="419">
        <f t="shared" si="18"/>
        <v>0</v>
      </c>
      <c r="Q102" s="420">
        <f t="shared" si="14"/>
        <v>0</v>
      </c>
      <c r="R102" s="421">
        <f t="shared" si="15"/>
        <v>0</v>
      </c>
      <c r="S102" s="419">
        <f t="shared" si="16"/>
        <v>0</v>
      </c>
      <c r="T102" s="422">
        <f t="shared" si="17"/>
        <v>0</v>
      </c>
      <c r="U102" s="346">
        <f t="shared" si="19"/>
        <v>0</v>
      </c>
      <c r="V102" s="346">
        <f t="shared" si="20"/>
        <v>0</v>
      </c>
    </row>
    <row r="103" spans="1:22" hidden="1" x14ac:dyDescent="0.3">
      <c r="A103" s="237"/>
      <c r="B103" s="29">
        <v>98</v>
      </c>
      <c r="C103" s="91" t="e">
        <f>VLOOKUP(B:B,'START_LIST_JUN-ELI'!C:F,2,FALSE)</f>
        <v>#N/A</v>
      </c>
      <c r="D103" s="449" t="e">
        <f>VLOOKUP(B:B,'START_LIST_JUN-ELI'!C:F,4,FALSE)</f>
        <v>#N/A</v>
      </c>
      <c r="E103" s="424"/>
      <c r="F103" s="28"/>
      <c r="G103" s="12"/>
      <c r="H103" s="28"/>
      <c r="I103" s="12"/>
      <c r="J103" s="28"/>
      <c r="K103" s="657">
        <f t="shared" si="21"/>
        <v>0</v>
      </c>
      <c r="L103" s="658">
        <f t="shared" si="21"/>
        <v>0</v>
      </c>
      <c r="M103" s="16">
        <f t="shared" si="22"/>
        <v>0</v>
      </c>
      <c r="N103" s="199">
        <f t="shared" si="22"/>
        <v>0</v>
      </c>
      <c r="O103" s="418">
        <f t="shared" si="13"/>
        <v>0</v>
      </c>
      <c r="P103" s="419">
        <f t="shared" si="18"/>
        <v>0</v>
      </c>
      <c r="Q103" s="420">
        <f t="shared" si="14"/>
        <v>0</v>
      </c>
      <c r="R103" s="421">
        <f t="shared" si="15"/>
        <v>0</v>
      </c>
      <c r="S103" s="419">
        <f t="shared" si="16"/>
        <v>0</v>
      </c>
      <c r="T103" s="422">
        <f t="shared" si="17"/>
        <v>0</v>
      </c>
      <c r="U103" s="346">
        <f t="shared" si="19"/>
        <v>0</v>
      </c>
      <c r="V103" s="346">
        <f t="shared" si="20"/>
        <v>0</v>
      </c>
    </row>
    <row r="104" spans="1:22" hidden="1" x14ac:dyDescent="0.3">
      <c r="A104" s="237"/>
      <c r="B104" s="29">
        <v>99</v>
      </c>
      <c r="C104" s="91" t="e">
        <f>VLOOKUP(B:B,'START_LIST_JUN-ELI'!C:F,2,FALSE)</f>
        <v>#N/A</v>
      </c>
      <c r="D104" s="449" t="e">
        <f>VLOOKUP(B:B,'START_LIST_JUN-ELI'!C:F,4,FALSE)</f>
        <v>#N/A</v>
      </c>
      <c r="E104" s="424"/>
      <c r="F104" s="28"/>
      <c r="G104" s="12"/>
      <c r="H104" s="28"/>
      <c r="I104" s="12"/>
      <c r="J104" s="28"/>
      <c r="K104" s="657">
        <f t="shared" si="21"/>
        <v>0</v>
      </c>
      <c r="L104" s="658">
        <f t="shared" si="21"/>
        <v>0</v>
      </c>
      <c r="M104" s="16">
        <f t="shared" si="22"/>
        <v>0</v>
      </c>
      <c r="N104" s="199">
        <f t="shared" si="22"/>
        <v>0</v>
      </c>
      <c r="O104" s="418">
        <f t="shared" si="13"/>
        <v>0</v>
      </c>
      <c r="P104" s="419">
        <f t="shared" si="18"/>
        <v>0</v>
      </c>
      <c r="Q104" s="420">
        <f t="shared" si="14"/>
        <v>0</v>
      </c>
      <c r="R104" s="421">
        <f t="shared" si="15"/>
        <v>0</v>
      </c>
      <c r="S104" s="419">
        <f t="shared" si="16"/>
        <v>0</v>
      </c>
      <c r="T104" s="422">
        <f t="shared" si="17"/>
        <v>0</v>
      </c>
      <c r="U104" s="346">
        <f t="shared" si="19"/>
        <v>0</v>
      </c>
      <c r="V104" s="346">
        <f t="shared" si="20"/>
        <v>0</v>
      </c>
    </row>
    <row r="105" spans="1:22" hidden="1" x14ac:dyDescent="0.3">
      <c r="A105" s="237"/>
      <c r="B105" s="29">
        <v>100</v>
      </c>
      <c r="C105" s="91" t="e">
        <f>VLOOKUP(B:B,'START_LIST_JUN-ELI'!C:F,2,FALSE)</f>
        <v>#N/A</v>
      </c>
      <c r="D105" s="449" t="e">
        <f>VLOOKUP(B:B,'START_LIST_JUN-ELI'!C:F,4,FALSE)</f>
        <v>#N/A</v>
      </c>
      <c r="E105" s="424"/>
      <c r="F105" s="28"/>
      <c r="G105" s="12"/>
      <c r="H105" s="28"/>
      <c r="I105" s="12"/>
      <c r="J105" s="28"/>
      <c r="K105" s="657">
        <f t="shared" si="21"/>
        <v>0</v>
      </c>
      <c r="L105" s="658">
        <f t="shared" si="21"/>
        <v>0</v>
      </c>
      <c r="M105" s="16">
        <f t="shared" si="22"/>
        <v>0</v>
      </c>
      <c r="N105" s="199">
        <f t="shared" si="22"/>
        <v>0</v>
      </c>
      <c r="O105" s="418">
        <f t="shared" si="13"/>
        <v>0</v>
      </c>
      <c r="P105" s="419">
        <f t="shared" si="18"/>
        <v>0</v>
      </c>
      <c r="Q105" s="420">
        <f t="shared" si="14"/>
        <v>0</v>
      </c>
      <c r="R105" s="421">
        <f t="shared" si="15"/>
        <v>0</v>
      </c>
      <c r="S105" s="419">
        <f t="shared" si="16"/>
        <v>0</v>
      </c>
      <c r="T105" s="422">
        <f t="shared" si="17"/>
        <v>0</v>
      </c>
      <c r="U105" s="346">
        <f t="shared" si="19"/>
        <v>0</v>
      </c>
      <c r="V105" s="346">
        <f t="shared" si="20"/>
        <v>0</v>
      </c>
    </row>
    <row r="106" spans="1:22" hidden="1" x14ac:dyDescent="0.3">
      <c r="A106" s="237"/>
      <c r="B106" s="29">
        <v>101</v>
      </c>
      <c r="C106" s="91" t="e">
        <f>VLOOKUP(B:B,'START_LIST_JUN-ELI'!C:F,2,FALSE)</f>
        <v>#N/A</v>
      </c>
      <c r="D106" s="449" t="e">
        <f>VLOOKUP(B:B,'START_LIST_JUN-ELI'!C:F,4,FALSE)</f>
        <v>#N/A</v>
      </c>
      <c r="E106" s="424"/>
      <c r="F106" s="28"/>
      <c r="G106" s="12"/>
      <c r="H106" s="28"/>
      <c r="I106" s="12"/>
      <c r="J106" s="28"/>
      <c r="K106" s="657">
        <f t="shared" si="21"/>
        <v>0</v>
      </c>
      <c r="L106" s="658">
        <f t="shared" si="21"/>
        <v>0</v>
      </c>
      <c r="M106" s="16">
        <f t="shared" si="22"/>
        <v>0</v>
      </c>
      <c r="N106" s="199">
        <f t="shared" si="22"/>
        <v>0</v>
      </c>
      <c r="O106" s="418">
        <f t="shared" si="13"/>
        <v>0</v>
      </c>
      <c r="P106" s="419">
        <f t="shared" si="18"/>
        <v>0</v>
      </c>
      <c r="Q106" s="420">
        <f t="shared" si="14"/>
        <v>0</v>
      </c>
      <c r="R106" s="421">
        <f t="shared" si="15"/>
        <v>0</v>
      </c>
      <c r="S106" s="419">
        <f t="shared" si="16"/>
        <v>0</v>
      </c>
      <c r="T106" s="422">
        <f t="shared" si="17"/>
        <v>0</v>
      </c>
      <c r="U106" s="346">
        <f t="shared" si="19"/>
        <v>0</v>
      </c>
      <c r="V106" s="346">
        <f t="shared" si="20"/>
        <v>0</v>
      </c>
    </row>
    <row r="107" spans="1:22" hidden="1" x14ac:dyDescent="0.3">
      <c r="A107" s="237"/>
      <c r="B107" s="29">
        <v>102</v>
      </c>
      <c r="C107" s="91" t="e">
        <f>VLOOKUP(B:B,'START_LIST_JUN-ELI'!C:F,2,FALSE)</f>
        <v>#N/A</v>
      </c>
      <c r="D107" s="449" t="e">
        <f>VLOOKUP(B:B,'START_LIST_JUN-ELI'!C:F,4,FALSE)</f>
        <v>#N/A</v>
      </c>
      <c r="E107" s="424"/>
      <c r="F107" s="28"/>
      <c r="G107" s="12"/>
      <c r="H107" s="28"/>
      <c r="I107" s="12"/>
      <c r="J107" s="28"/>
      <c r="K107" s="657">
        <f t="shared" si="21"/>
        <v>0</v>
      </c>
      <c r="L107" s="658">
        <f t="shared" si="21"/>
        <v>0</v>
      </c>
      <c r="M107" s="16">
        <f t="shared" si="22"/>
        <v>0</v>
      </c>
      <c r="N107" s="199">
        <f t="shared" si="22"/>
        <v>0</v>
      </c>
      <c r="O107" s="418">
        <f t="shared" si="13"/>
        <v>0</v>
      </c>
      <c r="P107" s="419">
        <f t="shared" si="18"/>
        <v>0</v>
      </c>
      <c r="Q107" s="420">
        <f t="shared" si="14"/>
        <v>0</v>
      </c>
      <c r="R107" s="421">
        <f t="shared" si="15"/>
        <v>0</v>
      </c>
      <c r="S107" s="419">
        <f t="shared" si="16"/>
        <v>0</v>
      </c>
      <c r="T107" s="422">
        <f t="shared" si="17"/>
        <v>0</v>
      </c>
      <c r="U107" s="346">
        <f t="shared" si="19"/>
        <v>0</v>
      </c>
      <c r="V107" s="346">
        <f t="shared" si="20"/>
        <v>0</v>
      </c>
    </row>
    <row r="108" spans="1:22" hidden="1" x14ac:dyDescent="0.3">
      <c r="A108" s="237"/>
      <c r="B108" s="29">
        <v>103</v>
      </c>
      <c r="C108" s="91" t="e">
        <f>VLOOKUP(B:B,'START_LIST_JUN-ELI'!C:F,2,FALSE)</f>
        <v>#N/A</v>
      </c>
      <c r="D108" s="449" t="e">
        <f>VLOOKUP(B:B,'START_LIST_JUN-ELI'!C:F,4,FALSE)</f>
        <v>#N/A</v>
      </c>
      <c r="E108" s="424"/>
      <c r="F108" s="28"/>
      <c r="G108" s="12"/>
      <c r="H108" s="28"/>
      <c r="I108" s="12"/>
      <c r="J108" s="28"/>
      <c r="K108" s="657">
        <f t="shared" si="21"/>
        <v>0</v>
      </c>
      <c r="L108" s="658">
        <f t="shared" si="21"/>
        <v>0</v>
      </c>
      <c r="M108" s="16">
        <f t="shared" si="22"/>
        <v>0</v>
      </c>
      <c r="N108" s="199">
        <f t="shared" si="22"/>
        <v>0</v>
      </c>
      <c r="O108" s="418">
        <f t="shared" si="13"/>
        <v>0</v>
      </c>
      <c r="P108" s="419">
        <f t="shared" si="18"/>
        <v>0</v>
      </c>
      <c r="Q108" s="420">
        <f t="shared" si="14"/>
        <v>0</v>
      </c>
      <c r="R108" s="421">
        <f t="shared" si="15"/>
        <v>0</v>
      </c>
      <c r="S108" s="419">
        <f t="shared" si="16"/>
        <v>0</v>
      </c>
      <c r="T108" s="422">
        <f t="shared" si="17"/>
        <v>0</v>
      </c>
      <c r="U108" s="346">
        <f t="shared" si="19"/>
        <v>0</v>
      </c>
      <c r="V108" s="346">
        <f t="shared" si="20"/>
        <v>0</v>
      </c>
    </row>
    <row r="109" spans="1:22" hidden="1" x14ac:dyDescent="0.3">
      <c r="A109" s="237"/>
      <c r="B109" s="29">
        <v>104</v>
      </c>
      <c r="C109" s="91" t="e">
        <f>VLOOKUP(B:B,'START_LIST_JUN-ELI'!C:F,2,FALSE)</f>
        <v>#N/A</v>
      </c>
      <c r="D109" s="449" t="e">
        <f>VLOOKUP(B:B,'START_LIST_JUN-ELI'!C:F,4,FALSE)</f>
        <v>#N/A</v>
      </c>
      <c r="E109" s="424"/>
      <c r="F109" s="28"/>
      <c r="G109" s="12"/>
      <c r="H109" s="28"/>
      <c r="I109" s="12"/>
      <c r="J109" s="28"/>
      <c r="K109" s="657">
        <f t="shared" si="21"/>
        <v>0</v>
      </c>
      <c r="L109" s="658">
        <f t="shared" si="21"/>
        <v>0</v>
      </c>
      <c r="M109" s="16">
        <f t="shared" si="22"/>
        <v>0</v>
      </c>
      <c r="N109" s="199">
        <f t="shared" si="22"/>
        <v>0</v>
      </c>
      <c r="O109" s="418">
        <f t="shared" si="13"/>
        <v>0</v>
      </c>
      <c r="P109" s="419">
        <f t="shared" si="18"/>
        <v>0</v>
      </c>
      <c r="Q109" s="420">
        <f t="shared" si="14"/>
        <v>0</v>
      </c>
      <c r="R109" s="421">
        <f t="shared" si="15"/>
        <v>0</v>
      </c>
      <c r="S109" s="419">
        <f t="shared" si="16"/>
        <v>0</v>
      </c>
      <c r="T109" s="422">
        <f t="shared" si="17"/>
        <v>0</v>
      </c>
      <c r="U109" s="346">
        <f t="shared" si="19"/>
        <v>0</v>
      </c>
      <c r="V109" s="346">
        <f t="shared" si="20"/>
        <v>0</v>
      </c>
    </row>
    <row r="110" spans="1:22" hidden="1" x14ac:dyDescent="0.3">
      <c r="A110" s="237"/>
      <c r="B110" s="29">
        <v>105</v>
      </c>
      <c r="C110" s="91" t="e">
        <f>VLOOKUP(B:B,'START_LIST_JUN-ELI'!C:F,2,FALSE)</f>
        <v>#N/A</v>
      </c>
      <c r="D110" s="449" t="e">
        <f>VLOOKUP(B:B,'START_LIST_JUN-ELI'!C:F,4,FALSE)</f>
        <v>#N/A</v>
      </c>
      <c r="E110" s="424"/>
      <c r="F110" s="28"/>
      <c r="G110" s="12"/>
      <c r="H110" s="28"/>
      <c r="I110" s="12"/>
      <c r="J110" s="28"/>
      <c r="K110" s="657">
        <f t="shared" si="21"/>
        <v>0</v>
      </c>
      <c r="L110" s="658">
        <f t="shared" si="21"/>
        <v>0</v>
      </c>
      <c r="M110" s="16">
        <f t="shared" si="22"/>
        <v>0</v>
      </c>
      <c r="N110" s="199">
        <f t="shared" si="22"/>
        <v>0</v>
      </c>
      <c r="O110" s="418">
        <f t="shared" si="13"/>
        <v>0</v>
      </c>
      <c r="P110" s="419">
        <f t="shared" si="18"/>
        <v>0</v>
      </c>
      <c r="Q110" s="420">
        <f t="shared" si="14"/>
        <v>0</v>
      </c>
      <c r="R110" s="421">
        <f t="shared" si="15"/>
        <v>0</v>
      </c>
      <c r="S110" s="419">
        <f t="shared" si="16"/>
        <v>0</v>
      </c>
      <c r="T110" s="422">
        <f t="shared" si="17"/>
        <v>0</v>
      </c>
      <c r="U110" s="346">
        <f t="shared" si="19"/>
        <v>0</v>
      </c>
      <c r="V110" s="346">
        <f t="shared" si="20"/>
        <v>0</v>
      </c>
    </row>
    <row r="111" spans="1:22" hidden="1" x14ac:dyDescent="0.3">
      <c r="A111" s="237"/>
      <c r="B111" s="29">
        <v>106</v>
      </c>
      <c r="C111" s="91" t="e">
        <f>VLOOKUP(B:B,'START_LIST_JUN-ELI'!C:F,2,FALSE)</f>
        <v>#N/A</v>
      </c>
      <c r="D111" s="449" t="e">
        <f>VLOOKUP(B:B,'START_LIST_JUN-ELI'!C:F,4,FALSE)</f>
        <v>#N/A</v>
      </c>
      <c r="E111" s="424"/>
      <c r="F111" s="28"/>
      <c r="G111" s="12"/>
      <c r="H111" s="28"/>
      <c r="I111" s="12"/>
      <c r="J111" s="28"/>
      <c r="K111" s="657">
        <f t="shared" si="21"/>
        <v>0</v>
      </c>
      <c r="L111" s="658">
        <f t="shared" si="21"/>
        <v>0</v>
      </c>
      <c r="M111" s="16">
        <f t="shared" si="22"/>
        <v>0</v>
      </c>
      <c r="N111" s="199">
        <f t="shared" si="22"/>
        <v>0</v>
      </c>
      <c r="O111" s="418">
        <f t="shared" si="13"/>
        <v>0</v>
      </c>
      <c r="P111" s="419">
        <f t="shared" si="18"/>
        <v>0</v>
      </c>
      <c r="Q111" s="420">
        <f t="shared" si="14"/>
        <v>0</v>
      </c>
      <c r="R111" s="421">
        <f t="shared" si="15"/>
        <v>0</v>
      </c>
      <c r="S111" s="419">
        <f t="shared" si="16"/>
        <v>0</v>
      </c>
      <c r="T111" s="422">
        <f t="shared" si="17"/>
        <v>0</v>
      </c>
      <c r="U111" s="346">
        <f t="shared" si="19"/>
        <v>0</v>
      </c>
      <c r="V111" s="346">
        <f t="shared" si="20"/>
        <v>0</v>
      </c>
    </row>
    <row r="112" spans="1:22" hidden="1" x14ac:dyDescent="0.3">
      <c r="A112" s="237"/>
      <c r="B112" s="29">
        <v>107</v>
      </c>
      <c r="C112" s="91" t="e">
        <f>VLOOKUP(B:B,'START_LIST_JUN-ELI'!C:F,2,FALSE)</f>
        <v>#N/A</v>
      </c>
      <c r="D112" s="449" t="e">
        <f>VLOOKUP(B:B,'START_LIST_JUN-ELI'!C:F,4,FALSE)</f>
        <v>#N/A</v>
      </c>
      <c r="E112" s="424"/>
      <c r="F112" s="28"/>
      <c r="G112" s="12"/>
      <c r="H112" s="28"/>
      <c r="I112" s="12"/>
      <c r="J112" s="28"/>
      <c r="K112" s="657">
        <f t="shared" si="21"/>
        <v>0</v>
      </c>
      <c r="L112" s="658">
        <f t="shared" si="21"/>
        <v>0</v>
      </c>
      <c r="M112" s="16">
        <f t="shared" si="22"/>
        <v>0</v>
      </c>
      <c r="N112" s="199">
        <f t="shared" si="22"/>
        <v>0</v>
      </c>
      <c r="O112" s="418">
        <f t="shared" si="13"/>
        <v>0</v>
      </c>
      <c r="P112" s="419">
        <f t="shared" si="18"/>
        <v>0</v>
      </c>
      <c r="Q112" s="420">
        <f t="shared" si="14"/>
        <v>0</v>
      </c>
      <c r="R112" s="421">
        <f t="shared" si="15"/>
        <v>0</v>
      </c>
      <c r="S112" s="419">
        <f t="shared" si="16"/>
        <v>0</v>
      </c>
      <c r="T112" s="422">
        <f t="shared" si="17"/>
        <v>0</v>
      </c>
      <c r="U112" s="346">
        <f t="shared" si="19"/>
        <v>0</v>
      </c>
      <c r="V112" s="346">
        <f t="shared" si="20"/>
        <v>0</v>
      </c>
    </row>
    <row r="113" spans="1:22" hidden="1" x14ac:dyDescent="0.3">
      <c r="A113" s="237"/>
      <c r="B113" s="29">
        <v>108</v>
      </c>
      <c r="C113" s="91" t="e">
        <f>VLOOKUP(B:B,'START_LIST_JUN-ELI'!C:F,2,FALSE)</f>
        <v>#N/A</v>
      </c>
      <c r="D113" s="449" t="e">
        <f>VLOOKUP(B:B,'START_LIST_JUN-ELI'!C:F,4,FALSE)</f>
        <v>#N/A</v>
      </c>
      <c r="E113" s="424"/>
      <c r="F113" s="28"/>
      <c r="G113" s="12"/>
      <c r="H113" s="28"/>
      <c r="I113" s="12"/>
      <c r="J113" s="28"/>
      <c r="K113" s="657">
        <f t="shared" si="21"/>
        <v>0</v>
      </c>
      <c r="L113" s="658">
        <f t="shared" si="21"/>
        <v>0</v>
      </c>
      <c r="M113" s="16">
        <f t="shared" si="22"/>
        <v>0</v>
      </c>
      <c r="N113" s="199">
        <f t="shared" si="22"/>
        <v>0</v>
      </c>
      <c r="O113" s="418">
        <f t="shared" si="13"/>
        <v>0</v>
      </c>
      <c r="P113" s="419">
        <f t="shared" si="18"/>
        <v>0</v>
      </c>
      <c r="Q113" s="420">
        <f t="shared" si="14"/>
        <v>0</v>
      </c>
      <c r="R113" s="421">
        <f t="shared" si="15"/>
        <v>0</v>
      </c>
      <c r="S113" s="419">
        <f t="shared" si="16"/>
        <v>0</v>
      </c>
      <c r="T113" s="422">
        <f t="shared" si="17"/>
        <v>0</v>
      </c>
      <c r="U113" s="346">
        <f t="shared" si="19"/>
        <v>0</v>
      </c>
      <c r="V113" s="346">
        <f t="shared" si="20"/>
        <v>0</v>
      </c>
    </row>
    <row r="114" spans="1:22" hidden="1" x14ac:dyDescent="0.3">
      <c r="A114" s="237"/>
      <c r="B114" s="29">
        <v>109</v>
      </c>
      <c r="C114" s="91" t="e">
        <f>VLOOKUP(B:B,'START_LIST_JUN-ELI'!C:F,2,FALSE)</f>
        <v>#N/A</v>
      </c>
      <c r="D114" s="449" t="e">
        <f>VLOOKUP(B:B,'START_LIST_JUN-ELI'!C:F,4,FALSE)</f>
        <v>#N/A</v>
      </c>
      <c r="E114" s="424"/>
      <c r="F114" s="28"/>
      <c r="G114" s="12"/>
      <c r="H114" s="28"/>
      <c r="I114" s="12"/>
      <c r="J114" s="28"/>
      <c r="K114" s="657">
        <f t="shared" si="21"/>
        <v>0</v>
      </c>
      <c r="L114" s="658">
        <f t="shared" si="21"/>
        <v>0</v>
      </c>
      <c r="M114" s="16">
        <f t="shared" si="22"/>
        <v>0</v>
      </c>
      <c r="N114" s="199">
        <f t="shared" si="22"/>
        <v>0</v>
      </c>
      <c r="O114" s="418">
        <f t="shared" si="13"/>
        <v>0</v>
      </c>
      <c r="P114" s="419">
        <f t="shared" si="18"/>
        <v>0</v>
      </c>
      <c r="Q114" s="420">
        <f t="shared" si="14"/>
        <v>0</v>
      </c>
      <c r="R114" s="421">
        <f t="shared" si="15"/>
        <v>0</v>
      </c>
      <c r="S114" s="419">
        <f t="shared" si="16"/>
        <v>0</v>
      </c>
      <c r="T114" s="422">
        <f t="shared" si="17"/>
        <v>0</v>
      </c>
      <c r="U114" s="346">
        <f t="shared" si="19"/>
        <v>0</v>
      </c>
      <c r="V114" s="346">
        <f t="shared" si="20"/>
        <v>0</v>
      </c>
    </row>
    <row r="115" spans="1:22" hidden="1" x14ac:dyDescent="0.3">
      <c r="A115" s="237"/>
      <c r="B115" s="29">
        <v>110</v>
      </c>
      <c r="C115" s="91" t="e">
        <f>VLOOKUP(B:B,'START_LIST_JUN-ELI'!C:F,2,FALSE)</f>
        <v>#N/A</v>
      </c>
      <c r="D115" s="449" t="e">
        <f>VLOOKUP(B:B,'START_LIST_JUN-ELI'!C:F,4,FALSE)</f>
        <v>#N/A</v>
      </c>
      <c r="E115" s="424"/>
      <c r="F115" s="28"/>
      <c r="G115" s="12"/>
      <c r="H115" s="28"/>
      <c r="I115" s="12"/>
      <c r="J115" s="28"/>
      <c r="K115" s="657">
        <f t="shared" si="21"/>
        <v>0</v>
      </c>
      <c r="L115" s="658">
        <f t="shared" si="21"/>
        <v>0</v>
      </c>
      <c r="M115" s="16">
        <f t="shared" si="22"/>
        <v>0</v>
      </c>
      <c r="N115" s="199">
        <f t="shared" si="22"/>
        <v>0</v>
      </c>
      <c r="O115" s="418">
        <f t="shared" si="13"/>
        <v>0</v>
      </c>
      <c r="P115" s="419">
        <f t="shared" si="18"/>
        <v>0</v>
      </c>
      <c r="Q115" s="420">
        <f t="shared" si="14"/>
        <v>0</v>
      </c>
      <c r="R115" s="421">
        <f t="shared" si="15"/>
        <v>0</v>
      </c>
      <c r="S115" s="419">
        <f t="shared" si="16"/>
        <v>0</v>
      </c>
      <c r="T115" s="422">
        <f t="shared" si="17"/>
        <v>0</v>
      </c>
      <c r="U115" s="346">
        <f t="shared" si="19"/>
        <v>0</v>
      </c>
      <c r="V115" s="346">
        <f t="shared" si="20"/>
        <v>0</v>
      </c>
    </row>
    <row r="116" spans="1:22" hidden="1" x14ac:dyDescent="0.3">
      <c r="A116" s="237"/>
      <c r="B116" s="29">
        <v>111</v>
      </c>
      <c r="C116" s="91" t="e">
        <f>VLOOKUP(B:B,'START_LIST_JUN-ELI'!C:F,2,FALSE)</f>
        <v>#N/A</v>
      </c>
      <c r="D116" s="449" t="e">
        <f>VLOOKUP(B:B,'START_LIST_JUN-ELI'!C:F,4,FALSE)</f>
        <v>#N/A</v>
      </c>
      <c r="E116" s="424"/>
      <c r="F116" s="28"/>
      <c r="G116" s="12"/>
      <c r="H116" s="28"/>
      <c r="I116" s="12"/>
      <c r="J116" s="28"/>
      <c r="K116" s="657">
        <f t="shared" si="21"/>
        <v>0</v>
      </c>
      <c r="L116" s="658">
        <f t="shared" si="21"/>
        <v>0</v>
      </c>
      <c r="M116" s="16">
        <f t="shared" si="22"/>
        <v>0</v>
      </c>
      <c r="N116" s="199">
        <f t="shared" si="22"/>
        <v>0</v>
      </c>
      <c r="O116" s="418">
        <f t="shared" si="13"/>
        <v>0</v>
      </c>
      <c r="P116" s="419">
        <f t="shared" si="18"/>
        <v>0</v>
      </c>
      <c r="Q116" s="420">
        <f t="shared" si="14"/>
        <v>0</v>
      </c>
      <c r="R116" s="421">
        <f t="shared" si="15"/>
        <v>0</v>
      </c>
      <c r="S116" s="419">
        <f t="shared" si="16"/>
        <v>0</v>
      </c>
      <c r="T116" s="422">
        <f t="shared" si="17"/>
        <v>0</v>
      </c>
      <c r="U116" s="346">
        <f t="shared" si="19"/>
        <v>0</v>
      </c>
      <c r="V116" s="346">
        <f t="shared" si="20"/>
        <v>0</v>
      </c>
    </row>
    <row r="117" spans="1:22" hidden="1" x14ac:dyDescent="0.3">
      <c r="A117" s="237"/>
      <c r="B117" s="29">
        <v>112</v>
      </c>
      <c r="C117" s="91" t="e">
        <f>VLOOKUP(B:B,'START_LIST_JUN-ELI'!C:F,2,FALSE)</f>
        <v>#N/A</v>
      </c>
      <c r="D117" s="449" t="e">
        <f>VLOOKUP(B:B,'START_LIST_JUN-ELI'!C:F,4,FALSE)</f>
        <v>#N/A</v>
      </c>
      <c r="E117" s="424"/>
      <c r="F117" s="28"/>
      <c r="G117" s="12"/>
      <c r="H117" s="28"/>
      <c r="I117" s="12"/>
      <c r="J117" s="28"/>
      <c r="K117" s="657">
        <f t="shared" si="21"/>
        <v>0</v>
      </c>
      <c r="L117" s="658">
        <f t="shared" si="21"/>
        <v>0</v>
      </c>
      <c r="M117" s="16">
        <f t="shared" si="22"/>
        <v>0</v>
      </c>
      <c r="N117" s="199">
        <f t="shared" si="22"/>
        <v>0</v>
      </c>
      <c r="O117" s="418">
        <f t="shared" si="13"/>
        <v>0</v>
      </c>
      <c r="P117" s="419">
        <f t="shared" si="18"/>
        <v>0</v>
      </c>
      <c r="Q117" s="420">
        <f t="shared" si="14"/>
        <v>0</v>
      </c>
      <c r="R117" s="421">
        <f t="shared" si="15"/>
        <v>0</v>
      </c>
      <c r="S117" s="419">
        <f t="shared" si="16"/>
        <v>0</v>
      </c>
      <c r="T117" s="422">
        <f t="shared" si="17"/>
        <v>0</v>
      </c>
      <c r="U117" s="346">
        <f t="shared" si="19"/>
        <v>0</v>
      </c>
      <c r="V117" s="346">
        <f t="shared" si="20"/>
        <v>0</v>
      </c>
    </row>
    <row r="118" spans="1:22" hidden="1" x14ac:dyDescent="0.3">
      <c r="A118" s="237"/>
      <c r="B118" s="29">
        <v>113</v>
      </c>
      <c r="C118" s="91" t="e">
        <f>VLOOKUP(B:B,'START_LIST_JUN-ELI'!C:F,2,FALSE)</f>
        <v>#N/A</v>
      </c>
      <c r="D118" s="449" t="e">
        <f>VLOOKUP(B:B,'START_LIST_JUN-ELI'!C:F,4,FALSE)</f>
        <v>#N/A</v>
      </c>
      <c r="E118" s="424"/>
      <c r="F118" s="28"/>
      <c r="G118" s="12"/>
      <c r="H118" s="28"/>
      <c r="I118" s="12"/>
      <c r="J118" s="28"/>
      <c r="K118" s="657">
        <f t="shared" si="21"/>
        <v>0</v>
      </c>
      <c r="L118" s="658">
        <f t="shared" si="21"/>
        <v>0</v>
      </c>
      <c r="M118" s="16">
        <f t="shared" si="22"/>
        <v>0</v>
      </c>
      <c r="N118" s="199">
        <f t="shared" si="22"/>
        <v>0</v>
      </c>
      <c r="O118" s="418">
        <f t="shared" si="13"/>
        <v>0</v>
      </c>
      <c r="P118" s="419">
        <f t="shared" si="18"/>
        <v>0</v>
      </c>
      <c r="Q118" s="420">
        <f t="shared" si="14"/>
        <v>0</v>
      </c>
      <c r="R118" s="421">
        <f t="shared" si="15"/>
        <v>0</v>
      </c>
      <c r="S118" s="419">
        <f t="shared" si="16"/>
        <v>0</v>
      </c>
      <c r="T118" s="422">
        <f t="shared" si="17"/>
        <v>0</v>
      </c>
      <c r="U118" s="346">
        <f t="shared" si="19"/>
        <v>0</v>
      </c>
      <c r="V118" s="346">
        <f t="shared" si="20"/>
        <v>0</v>
      </c>
    </row>
    <row r="119" spans="1:22" hidden="1" x14ac:dyDescent="0.3">
      <c r="A119" s="237"/>
      <c r="B119" s="29">
        <v>114</v>
      </c>
      <c r="C119" s="91" t="e">
        <f>VLOOKUP(B:B,'START_LIST_JUN-ELI'!C:F,2,FALSE)</f>
        <v>#N/A</v>
      </c>
      <c r="D119" s="449" t="e">
        <f>VLOOKUP(B:B,'START_LIST_JUN-ELI'!C:F,4,FALSE)</f>
        <v>#N/A</v>
      </c>
      <c r="E119" s="424"/>
      <c r="F119" s="28"/>
      <c r="G119" s="12"/>
      <c r="H119" s="28"/>
      <c r="I119" s="12"/>
      <c r="J119" s="28"/>
      <c r="K119" s="657">
        <f t="shared" si="21"/>
        <v>0</v>
      </c>
      <c r="L119" s="658">
        <f t="shared" si="21"/>
        <v>0</v>
      </c>
      <c r="M119" s="16">
        <f t="shared" si="22"/>
        <v>0</v>
      </c>
      <c r="N119" s="199">
        <f t="shared" si="22"/>
        <v>0</v>
      </c>
      <c r="O119" s="418">
        <f t="shared" si="13"/>
        <v>0</v>
      </c>
      <c r="P119" s="419">
        <f t="shared" si="18"/>
        <v>0</v>
      </c>
      <c r="Q119" s="420">
        <f t="shared" si="14"/>
        <v>0</v>
      </c>
      <c r="R119" s="421">
        <f t="shared" si="15"/>
        <v>0</v>
      </c>
      <c r="S119" s="419">
        <f t="shared" si="16"/>
        <v>0</v>
      </c>
      <c r="T119" s="422">
        <f t="shared" si="17"/>
        <v>0</v>
      </c>
      <c r="U119" s="346">
        <f t="shared" si="19"/>
        <v>0</v>
      </c>
      <c r="V119" s="346">
        <f t="shared" si="20"/>
        <v>0</v>
      </c>
    </row>
    <row r="120" spans="1:22" hidden="1" x14ac:dyDescent="0.3">
      <c r="A120" s="237"/>
      <c r="B120" s="29">
        <v>115</v>
      </c>
      <c r="C120" s="91" t="e">
        <f>VLOOKUP(B:B,'START_LIST_JUN-ELI'!C:F,2,FALSE)</f>
        <v>#N/A</v>
      </c>
      <c r="D120" s="449" t="e">
        <f>VLOOKUP(B:B,'START_LIST_JUN-ELI'!C:F,4,FALSE)</f>
        <v>#N/A</v>
      </c>
      <c r="E120" s="424"/>
      <c r="F120" s="28"/>
      <c r="G120" s="12"/>
      <c r="H120" s="28"/>
      <c r="I120" s="12"/>
      <c r="J120" s="28"/>
      <c r="K120" s="657">
        <f t="shared" si="21"/>
        <v>0</v>
      </c>
      <c r="L120" s="658">
        <f t="shared" si="21"/>
        <v>0</v>
      </c>
      <c r="M120" s="16">
        <f t="shared" si="22"/>
        <v>0</v>
      </c>
      <c r="N120" s="199">
        <f t="shared" si="22"/>
        <v>0</v>
      </c>
      <c r="O120" s="418">
        <f t="shared" si="13"/>
        <v>0</v>
      </c>
      <c r="P120" s="419">
        <f t="shared" si="18"/>
        <v>0</v>
      </c>
      <c r="Q120" s="420">
        <f t="shared" si="14"/>
        <v>0</v>
      </c>
      <c r="R120" s="421">
        <f t="shared" si="15"/>
        <v>0</v>
      </c>
      <c r="S120" s="419">
        <f t="shared" si="16"/>
        <v>0</v>
      </c>
      <c r="T120" s="422">
        <f t="shared" si="17"/>
        <v>0</v>
      </c>
      <c r="U120" s="346">
        <f t="shared" si="19"/>
        <v>0</v>
      </c>
      <c r="V120" s="346">
        <f t="shared" si="20"/>
        <v>0</v>
      </c>
    </row>
    <row r="121" spans="1:22" hidden="1" x14ac:dyDescent="0.3">
      <c r="A121" s="237"/>
      <c r="B121" s="29">
        <v>116</v>
      </c>
      <c r="C121" s="91" t="e">
        <f>VLOOKUP(B:B,'START_LIST_JUN-ELI'!C:F,2,FALSE)</f>
        <v>#N/A</v>
      </c>
      <c r="D121" s="449" t="e">
        <f>VLOOKUP(B:B,'START_LIST_JUN-ELI'!C:F,4,FALSE)</f>
        <v>#N/A</v>
      </c>
      <c r="E121" s="424"/>
      <c r="F121" s="28"/>
      <c r="G121" s="12"/>
      <c r="H121" s="28"/>
      <c r="I121" s="12"/>
      <c r="J121" s="28"/>
      <c r="K121" s="657">
        <f t="shared" si="21"/>
        <v>0</v>
      </c>
      <c r="L121" s="658">
        <f t="shared" si="21"/>
        <v>0</v>
      </c>
      <c r="M121" s="16">
        <f t="shared" si="22"/>
        <v>0</v>
      </c>
      <c r="N121" s="199">
        <f t="shared" si="22"/>
        <v>0</v>
      </c>
      <c r="O121" s="418">
        <f t="shared" si="13"/>
        <v>0</v>
      </c>
      <c r="P121" s="419">
        <f t="shared" si="18"/>
        <v>0</v>
      </c>
      <c r="Q121" s="420">
        <f t="shared" si="14"/>
        <v>0</v>
      </c>
      <c r="R121" s="421">
        <f t="shared" si="15"/>
        <v>0</v>
      </c>
      <c r="S121" s="419">
        <f t="shared" si="16"/>
        <v>0</v>
      </c>
      <c r="T121" s="422">
        <f t="shared" si="17"/>
        <v>0</v>
      </c>
      <c r="U121" s="346">
        <f t="shared" si="19"/>
        <v>0</v>
      </c>
      <c r="V121" s="346">
        <f t="shared" si="20"/>
        <v>0</v>
      </c>
    </row>
    <row r="122" spans="1:22" hidden="1" x14ac:dyDescent="0.3">
      <c r="A122" s="237"/>
      <c r="B122" s="29">
        <v>117</v>
      </c>
      <c r="C122" s="91" t="e">
        <f>VLOOKUP(B:B,'START_LIST_JUN-ELI'!C:F,2,FALSE)</f>
        <v>#N/A</v>
      </c>
      <c r="D122" s="449" t="e">
        <f>VLOOKUP(B:B,'START_LIST_JUN-ELI'!C:F,4,FALSE)</f>
        <v>#N/A</v>
      </c>
      <c r="E122" s="424"/>
      <c r="F122" s="28"/>
      <c r="G122" s="12"/>
      <c r="H122" s="28"/>
      <c r="I122" s="12"/>
      <c r="J122" s="28"/>
      <c r="K122" s="657">
        <f t="shared" si="21"/>
        <v>0</v>
      </c>
      <c r="L122" s="658">
        <f t="shared" si="21"/>
        <v>0</v>
      </c>
      <c r="M122" s="16">
        <f t="shared" si="22"/>
        <v>0</v>
      </c>
      <c r="N122" s="199">
        <f t="shared" si="22"/>
        <v>0</v>
      </c>
      <c r="O122" s="418">
        <f t="shared" si="13"/>
        <v>0</v>
      </c>
      <c r="P122" s="419">
        <f t="shared" si="18"/>
        <v>0</v>
      </c>
      <c r="Q122" s="420">
        <f t="shared" si="14"/>
        <v>0</v>
      </c>
      <c r="R122" s="421">
        <f t="shared" si="15"/>
        <v>0</v>
      </c>
      <c r="S122" s="419">
        <f t="shared" si="16"/>
        <v>0</v>
      </c>
      <c r="T122" s="422">
        <f t="shared" si="17"/>
        <v>0</v>
      </c>
      <c r="U122" s="346">
        <f t="shared" si="19"/>
        <v>0</v>
      </c>
      <c r="V122" s="346">
        <f t="shared" si="20"/>
        <v>0</v>
      </c>
    </row>
    <row r="123" spans="1:22" hidden="1" x14ac:dyDescent="0.3">
      <c r="A123" s="237"/>
      <c r="B123" s="29">
        <v>118</v>
      </c>
      <c r="C123" s="91" t="e">
        <f>VLOOKUP(B:B,'START_LIST_JUN-ELI'!C:F,2,FALSE)</f>
        <v>#N/A</v>
      </c>
      <c r="D123" s="449" t="e">
        <f>VLOOKUP(B:B,'START_LIST_JUN-ELI'!C:F,4,FALSE)</f>
        <v>#N/A</v>
      </c>
      <c r="E123" s="424"/>
      <c r="F123" s="28"/>
      <c r="G123" s="12"/>
      <c r="H123" s="28"/>
      <c r="I123" s="12"/>
      <c r="J123" s="28"/>
      <c r="K123" s="657">
        <f t="shared" si="21"/>
        <v>0</v>
      </c>
      <c r="L123" s="658">
        <f t="shared" si="21"/>
        <v>0</v>
      </c>
      <c r="M123" s="16">
        <f t="shared" si="22"/>
        <v>0</v>
      </c>
      <c r="N123" s="199">
        <f t="shared" si="22"/>
        <v>0</v>
      </c>
      <c r="O123" s="418">
        <f t="shared" si="13"/>
        <v>0</v>
      </c>
      <c r="P123" s="419">
        <f t="shared" si="18"/>
        <v>0</v>
      </c>
      <c r="Q123" s="420">
        <f t="shared" si="14"/>
        <v>0</v>
      </c>
      <c r="R123" s="421">
        <f t="shared" si="15"/>
        <v>0</v>
      </c>
      <c r="S123" s="419">
        <f t="shared" si="16"/>
        <v>0</v>
      </c>
      <c r="T123" s="422">
        <f t="shared" si="17"/>
        <v>0</v>
      </c>
      <c r="U123" s="346">
        <f t="shared" si="19"/>
        <v>0</v>
      </c>
      <c r="V123" s="346">
        <f t="shared" si="20"/>
        <v>0</v>
      </c>
    </row>
    <row r="124" spans="1:22" hidden="1" x14ac:dyDescent="0.3">
      <c r="A124" s="237"/>
      <c r="B124" s="29">
        <v>119</v>
      </c>
      <c r="C124" s="91" t="e">
        <f>VLOOKUP(B:B,'START_LIST_JUN-ELI'!C:F,2,FALSE)</f>
        <v>#N/A</v>
      </c>
      <c r="D124" s="449" t="e">
        <f>VLOOKUP(B:B,'START_LIST_JUN-ELI'!C:F,4,FALSE)</f>
        <v>#N/A</v>
      </c>
      <c r="E124" s="424"/>
      <c r="F124" s="28"/>
      <c r="G124" s="12"/>
      <c r="H124" s="28"/>
      <c r="I124" s="12"/>
      <c r="J124" s="28"/>
      <c r="K124" s="657">
        <f t="shared" si="21"/>
        <v>0</v>
      </c>
      <c r="L124" s="658">
        <f t="shared" si="21"/>
        <v>0</v>
      </c>
      <c r="M124" s="16">
        <f t="shared" si="22"/>
        <v>0</v>
      </c>
      <c r="N124" s="199">
        <f t="shared" si="22"/>
        <v>0</v>
      </c>
      <c r="O124" s="418">
        <f t="shared" si="13"/>
        <v>0</v>
      </c>
      <c r="P124" s="419">
        <f t="shared" si="18"/>
        <v>0</v>
      </c>
      <c r="Q124" s="420">
        <f t="shared" si="14"/>
        <v>0</v>
      </c>
      <c r="R124" s="421">
        <f t="shared" si="15"/>
        <v>0</v>
      </c>
      <c r="S124" s="419">
        <f t="shared" si="16"/>
        <v>0</v>
      </c>
      <c r="T124" s="422">
        <f t="shared" si="17"/>
        <v>0</v>
      </c>
      <c r="U124" s="346">
        <f t="shared" si="19"/>
        <v>0</v>
      </c>
      <c r="V124" s="346">
        <f t="shared" si="20"/>
        <v>0</v>
      </c>
    </row>
    <row r="125" spans="1:22" hidden="1" x14ac:dyDescent="0.3">
      <c r="A125" s="237"/>
      <c r="B125" s="29">
        <v>120</v>
      </c>
      <c r="C125" s="91" t="e">
        <f>VLOOKUP(B:B,'START_LIST_JUN-ELI'!C:F,2,FALSE)</f>
        <v>#N/A</v>
      </c>
      <c r="D125" s="449" t="e">
        <f>VLOOKUP(B:B,'START_LIST_JUN-ELI'!C:F,4,FALSE)</f>
        <v>#N/A</v>
      </c>
      <c r="E125" s="424"/>
      <c r="F125" s="28"/>
      <c r="G125" s="12"/>
      <c r="H125" s="28"/>
      <c r="I125" s="12"/>
      <c r="J125" s="28"/>
      <c r="K125" s="657">
        <f t="shared" si="21"/>
        <v>0</v>
      </c>
      <c r="L125" s="658">
        <f t="shared" si="21"/>
        <v>0</v>
      </c>
      <c r="M125" s="16">
        <f t="shared" si="22"/>
        <v>0</v>
      </c>
      <c r="N125" s="199">
        <f t="shared" si="22"/>
        <v>0</v>
      </c>
      <c r="O125" s="418">
        <f t="shared" si="13"/>
        <v>0</v>
      </c>
      <c r="P125" s="419">
        <f t="shared" si="18"/>
        <v>0</v>
      </c>
      <c r="Q125" s="420">
        <f t="shared" si="14"/>
        <v>0</v>
      </c>
      <c r="R125" s="421">
        <f t="shared" si="15"/>
        <v>0</v>
      </c>
      <c r="S125" s="419">
        <f t="shared" si="16"/>
        <v>0</v>
      </c>
      <c r="T125" s="422">
        <f t="shared" si="17"/>
        <v>0</v>
      </c>
      <c r="U125" s="346">
        <f t="shared" si="19"/>
        <v>0</v>
      </c>
      <c r="V125" s="346">
        <f t="shared" si="20"/>
        <v>0</v>
      </c>
    </row>
    <row r="126" spans="1:22" hidden="1" x14ac:dyDescent="0.3">
      <c r="A126" s="237"/>
      <c r="B126" s="29">
        <v>121</v>
      </c>
      <c r="C126" s="91" t="e">
        <f>VLOOKUP(B:B,'START_LIST_JUN-ELI'!C:F,2,FALSE)</f>
        <v>#N/A</v>
      </c>
      <c r="D126" s="449" t="e">
        <f>VLOOKUP(B:B,'START_LIST_JUN-ELI'!C:F,4,FALSE)</f>
        <v>#N/A</v>
      </c>
      <c r="E126" s="424"/>
      <c r="F126" s="28"/>
      <c r="G126" s="12"/>
      <c r="H126" s="28"/>
      <c r="I126" s="12"/>
      <c r="J126" s="28"/>
      <c r="K126" s="657">
        <f t="shared" si="21"/>
        <v>0</v>
      </c>
      <c r="L126" s="658">
        <f t="shared" si="21"/>
        <v>0</v>
      </c>
      <c r="M126" s="16">
        <f t="shared" si="22"/>
        <v>0</v>
      </c>
      <c r="N126" s="199">
        <f t="shared" si="22"/>
        <v>0</v>
      </c>
      <c r="O126" s="418">
        <f t="shared" si="13"/>
        <v>0</v>
      </c>
      <c r="P126" s="419">
        <f t="shared" si="18"/>
        <v>0</v>
      </c>
      <c r="Q126" s="420">
        <f t="shared" si="14"/>
        <v>0</v>
      </c>
      <c r="R126" s="421">
        <f t="shared" si="15"/>
        <v>0</v>
      </c>
      <c r="S126" s="419">
        <f t="shared" si="16"/>
        <v>0</v>
      </c>
      <c r="T126" s="422">
        <f t="shared" si="17"/>
        <v>0</v>
      </c>
      <c r="U126" s="346">
        <f t="shared" si="19"/>
        <v>0</v>
      </c>
      <c r="V126" s="346">
        <f t="shared" si="20"/>
        <v>0</v>
      </c>
    </row>
    <row r="127" spans="1:22" hidden="1" x14ac:dyDescent="0.3">
      <c r="A127" s="237"/>
      <c r="B127" s="29">
        <v>122</v>
      </c>
      <c r="C127" s="91" t="e">
        <f>VLOOKUP(B:B,'START_LIST_JUN-ELI'!C:F,2,FALSE)</f>
        <v>#N/A</v>
      </c>
      <c r="D127" s="449" t="e">
        <f>VLOOKUP(B:B,'START_LIST_JUN-ELI'!C:F,4,FALSE)</f>
        <v>#N/A</v>
      </c>
      <c r="E127" s="424"/>
      <c r="F127" s="28"/>
      <c r="G127" s="12"/>
      <c r="H127" s="28"/>
      <c r="I127" s="12"/>
      <c r="J127" s="28"/>
      <c r="K127" s="657">
        <f t="shared" si="21"/>
        <v>0</v>
      </c>
      <c r="L127" s="658">
        <f t="shared" si="21"/>
        <v>0</v>
      </c>
      <c r="M127" s="16">
        <f t="shared" si="22"/>
        <v>0</v>
      </c>
      <c r="N127" s="199">
        <f t="shared" si="22"/>
        <v>0</v>
      </c>
      <c r="O127" s="418">
        <f t="shared" si="13"/>
        <v>0</v>
      </c>
      <c r="P127" s="419">
        <f t="shared" si="18"/>
        <v>0</v>
      </c>
      <c r="Q127" s="420">
        <f t="shared" si="14"/>
        <v>0</v>
      </c>
      <c r="R127" s="421">
        <f t="shared" si="15"/>
        <v>0</v>
      </c>
      <c r="S127" s="419">
        <f t="shared" si="16"/>
        <v>0</v>
      </c>
      <c r="T127" s="422">
        <f t="shared" si="17"/>
        <v>0</v>
      </c>
      <c r="U127" s="346">
        <f t="shared" si="19"/>
        <v>0</v>
      </c>
      <c r="V127" s="346">
        <f t="shared" si="20"/>
        <v>0</v>
      </c>
    </row>
    <row r="128" spans="1:22" hidden="1" x14ac:dyDescent="0.3">
      <c r="A128" s="237"/>
      <c r="B128" s="29">
        <v>123</v>
      </c>
      <c r="C128" s="91" t="e">
        <f>VLOOKUP(B:B,'START_LIST_JUN-ELI'!C:F,2,FALSE)</f>
        <v>#N/A</v>
      </c>
      <c r="D128" s="449" t="e">
        <f>VLOOKUP(B:B,'START_LIST_JUN-ELI'!C:F,4,FALSE)</f>
        <v>#N/A</v>
      </c>
      <c r="E128" s="424"/>
      <c r="F128" s="28"/>
      <c r="G128" s="12"/>
      <c r="H128" s="28"/>
      <c r="I128" s="12"/>
      <c r="J128" s="28"/>
      <c r="K128" s="657">
        <f t="shared" si="21"/>
        <v>0</v>
      </c>
      <c r="L128" s="658">
        <f t="shared" si="21"/>
        <v>0</v>
      </c>
      <c r="M128" s="16">
        <f t="shared" si="22"/>
        <v>0</v>
      </c>
      <c r="N128" s="199">
        <f t="shared" si="22"/>
        <v>0</v>
      </c>
      <c r="O128" s="418">
        <f t="shared" si="13"/>
        <v>0</v>
      </c>
      <c r="P128" s="419">
        <f t="shared" si="18"/>
        <v>0</v>
      </c>
      <c r="Q128" s="420">
        <f t="shared" si="14"/>
        <v>0</v>
      </c>
      <c r="R128" s="421">
        <f t="shared" si="15"/>
        <v>0</v>
      </c>
      <c r="S128" s="419">
        <f t="shared" si="16"/>
        <v>0</v>
      </c>
      <c r="T128" s="422">
        <f t="shared" si="17"/>
        <v>0</v>
      </c>
      <c r="U128" s="346">
        <f t="shared" si="19"/>
        <v>0</v>
      </c>
      <c r="V128" s="346">
        <f t="shared" si="20"/>
        <v>0</v>
      </c>
    </row>
    <row r="129" spans="1:22" hidden="1" x14ac:dyDescent="0.3">
      <c r="A129" s="237"/>
      <c r="B129" s="29">
        <v>124</v>
      </c>
      <c r="C129" s="91" t="e">
        <f>VLOOKUP(B:B,'START_LIST_JUN-ELI'!C:F,2,FALSE)</f>
        <v>#N/A</v>
      </c>
      <c r="D129" s="449" t="e">
        <f>VLOOKUP(B:B,'START_LIST_JUN-ELI'!C:F,4,FALSE)</f>
        <v>#N/A</v>
      </c>
      <c r="E129" s="424"/>
      <c r="F129" s="28"/>
      <c r="G129" s="12"/>
      <c r="H129" s="28"/>
      <c r="I129" s="12"/>
      <c r="J129" s="28"/>
      <c r="K129" s="657">
        <f t="shared" si="21"/>
        <v>0</v>
      </c>
      <c r="L129" s="658">
        <f t="shared" si="21"/>
        <v>0</v>
      </c>
      <c r="M129" s="16">
        <f t="shared" si="22"/>
        <v>0</v>
      </c>
      <c r="N129" s="199">
        <f t="shared" si="22"/>
        <v>0</v>
      </c>
      <c r="O129" s="418">
        <f t="shared" si="13"/>
        <v>0</v>
      </c>
      <c r="P129" s="419">
        <f t="shared" si="18"/>
        <v>0</v>
      </c>
      <c r="Q129" s="420">
        <f t="shared" si="14"/>
        <v>0</v>
      </c>
      <c r="R129" s="421">
        <f t="shared" si="15"/>
        <v>0</v>
      </c>
      <c r="S129" s="419">
        <f t="shared" si="16"/>
        <v>0</v>
      </c>
      <c r="T129" s="422">
        <f t="shared" si="17"/>
        <v>0</v>
      </c>
      <c r="U129" s="346">
        <f t="shared" si="19"/>
        <v>0</v>
      </c>
      <c r="V129" s="346">
        <f t="shared" si="20"/>
        <v>0</v>
      </c>
    </row>
    <row r="130" spans="1:22" hidden="1" x14ac:dyDescent="0.3">
      <c r="A130" s="237"/>
      <c r="B130" s="29">
        <v>125</v>
      </c>
      <c r="C130" s="91" t="e">
        <f>VLOOKUP(B:B,'START_LIST_JUN-ELI'!C:F,2,FALSE)</f>
        <v>#N/A</v>
      </c>
      <c r="D130" s="449" t="e">
        <f>VLOOKUP(B:B,'START_LIST_JUN-ELI'!C:F,4,FALSE)</f>
        <v>#N/A</v>
      </c>
      <c r="E130" s="424"/>
      <c r="F130" s="28"/>
      <c r="G130" s="12"/>
      <c r="H130" s="28"/>
      <c r="I130" s="12"/>
      <c r="J130" s="28"/>
      <c r="K130" s="657">
        <f t="shared" si="21"/>
        <v>0</v>
      </c>
      <c r="L130" s="658">
        <f t="shared" si="21"/>
        <v>0</v>
      </c>
      <c r="M130" s="16">
        <f t="shared" si="22"/>
        <v>0</v>
      </c>
      <c r="N130" s="199">
        <f t="shared" si="22"/>
        <v>0</v>
      </c>
      <c r="O130" s="418">
        <f t="shared" si="13"/>
        <v>0</v>
      </c>
      <c r="P130" s="419">
        <f t="shared" si="18"/>
        <v>0</v>
      </c>
      <c r="Q130" s="420">
        <f t="shared" si="14"/>
        <v>0</v>
      </c>
      <c r="R130" s="421">
        <f t="shared" si="15"/>
        <v>0</v>
      </c>
      <c r="S130" s="419">
        <f t="shared" si="16"/>
        <v>0</v>
      </c>
      <c r="T130" s="422">
        <f t="shared" si="17"/>
        <v>0</v>
      </c>
      <c r="U130" s="346">
        <f t="shared" si="19"/>
        <v>0</v>
      </c>
      <c r="V130" s="346">
        <f t="shared" si="20"/>
        <v>0</v>
      </c>
    </row>
    <row r="131" spans="1:22" hidden="1" x14ac:dyDescent="0.3">
      <c r="A131" s="237"/>
      <c r="B131" s="29">
        <v>126</v>
      </c>
      <c r="C131" s="91" t="e">
        <f>VLOOKUP(B:B,'START_LIST_JUN-ELI'!C:F,2,FALSE)</f>
        <v>#N/A</v>
      </c>
      <c r="D131" s="449" t="e">
        <f>VLOOKUP(B:B,'START_LIST_JUN-ELI'!C:F,4,FALSE)</f>
        <v>#N/A</v>
      </c>
      <c r="E131" s="424"/>
      <c r="F131" s="28"/>
      <c r="G131" s="12"/>
      <c r="H131" s="28"/>
      <c r="I131" s="12"/>
      <c r="J131" s="28"/>
      <c r="K131" s="657">
        <f t="shared" si="21"/>
        <v>0</v>
      </c>
      <c r="L131" s="658">
        <f t="shared" si="21"/>
        <v>0</v>
      </c>
      <c r="M131" s="16">
        <f t="shared" si="22"/>
        <v>0</v>
      </c>
      <c r="N131" s="199">
        <f t="shared" si="22"/>
        <v>0</v>
      </c>
      <c r="O131" s="418">
        <f t="shared" si="13"/>
        <v>0</v>
      </c>
      <c r="P131" s="419">
        <f t="shared" si="18"/>
        <v>0</v>
      </c>
      <c r="Q131" s="420">
        <f t="shared" si="14"/>
        <v>0</v>
      </c>
      <c r="R131" s="421">
        <f t="shared" si="15"/>
        <v>0</v>
      </c>
      <c r="S131" s="419">
        <f t="shared" si="16"/>
        <v>0</v>
      </c>
      <c r="T131" s="422">
        <f t="shared" si="17"/>
        <v>0</v>
      </c>
      <c r="U131" s="346">
        <f t="shared" si="19"/>
        <v>0</v>
      </c>
      <c r="V131" s="346">
        <f t="shared" si="20"/>
        <v>0</v>
      </c>
    </row>
    <row r="132" spans="1:22" hidden="1" x14ac:dyDescent="0.3">
      <c r="A132" s="237"/>
      <c r="B132" s="29">
        <v>127</v>
      </c>
      <c r="C132" s="91" t="e">
        <f>VLOOKUP(B:B,'START_LIST_JUN-ELI'!C:F,2,FALSE)</f>
        <v>#N/A</v>
      </c>
      <c r="D132" s="449" t="e">
        <f>VLOOKUP(B:B,'START_LIST_JUN-ELI'!C:F,4,FALSE)</f>
        <v>#N/A</v>
      </c>
      <c r="E132" s="424"/>
      <c r="F132" s="28"/>
      <c r="G132" s="12"/>
      <c r="H132" s="28"/>
      <c r="I132" s="12"/>
      <c r="J132" s="28"/>
      <c r="K132" s="657">
        <f t="shared" si="21"/>
        <v>0</v>
      </c>
      <c r="L132" s="658">
        <f t="shared" si="21"/>
        <v>0</v>
      </c>
      <c r="M132" s="16">
        <f t="shared" si="22"/>
        <v>0</v>
      </c>
      <c r="N132" s="199">
        <f t="shared" si="22"/>
        <v>0</v>
      </c>
      <c r="O132" s="418">
        <f t="shared" si="13"/>
        <v>0</v>
      </c>
      <c r="P132" s="419">
        <f t="shared" si="18"/>
        <v>0</v>
      </c>
      <c r="Q132" s="420">
        <f t="shared" si="14"/>
        <v>0</v>
      </c>
      <c r="R132" s="421">
        <f t="shared" si="15"/>
        <v>0</v>
      </c>
      <c r="S132" s="419">
        <f t="shared" si="16"/>
        <v>0</v>
      </c>
      <c r="T132" s="422">
        <f t="shared" si="17"/>
        <v>0</v>
      </c>
      <c r="U132" s="346">
        <f t="shared" si="19"/>
        <v>0</v>
      </c>
      <c r="V132" s="346">
        <f t="shared" si="20"/>
        <v>0</v>
      </c>
    </row>
    <row r="133" spans="1:22" hidden="1" x14ac:dyDescent="0.3">
      <c r="A133" s="237"/>
      <c r="B133" s="29">
        <v>128</v>
      </c>
      <c r="C133" s="91" t="e">
        <f>VLOOKUP(B:B,'START_LIST_JUN-ELI'!C:F,2,FALSE)</f>
        <v>#N/A</v>
      </c>
      <c r="D133" s="449" t="e">
        <f>VLOOKUP(B:B,'START_LIST_JUN-ELI'!C:F,4,FALSE)</f>
        <v>#N/A</v>
      </c>
      <c r="E133" s="424"/>
      <c r="F133" s="28"/>
      <c r="G133" s="12"/>
      <c r="H133" s="28"/>
      <c r="I133" s="12"/>
      <c r="J133" s="28"/>
      <c r="K133" s="657">
        <f t="shared" si="21"/>
        <v>0</v>
      </c>
      <c r="L133" s="658">
        <f t="shared" si="21"/>
        <v>0</v>
      </c>
      <c r="M133" s="16">
        <f t="shared" si="22"/>
        <v>0</v>
      </c>
      <c r="N133" s="199">
        <f t="shared" si="22"/>
        <v>0</v>
      </c>
      <c r="O133" s="418">
        <f t="shared" si="13"/>
        <v>0</v>
      </c>
      <c r="P133" s="419">
        <f t="shared" si="18"/>
        <v>0</v>
      </c>
      <c r="Q133" s="420">
        <f t="shared" si="14"/>
        <v>0</v>
      </c>
      <c r="R133" s="421">
        <f t="shared" si="15"/>
        <v>0</v>
      </c>
      <c r="S133" s="419">
        <f t="shared" si="16"/>
        <v>0</v>
      </c>
      <c r="T133" s="422">
        <f t="shared" si="17"/>
        <v>0</v>
      </c>
      <c r="U133" s="346">
        <f t="shared" si="19"/>
        <v>0</v>
      </c>
      <c r="V133" s="346">
        <f t="shared" si="20"/>
        <v>0</v>
      </c>
    </row>
    <row r="134" spans="1:22" hidden="1" x14ac:dyDescent="0.3">
      <c r="A134" s="237"/>
      <c r="B134" s="29">
        <v>129</v>
      </c>
      <c r="C134" s="91" t="e">
        <f>VLOOKUP(B:B,'START_LIST_JUN-ELI'!C:F,2,FALSE)</f>
        <v>#N/A</v>
      </c>
      <c r="D134" s="449" t="e">
        <f>VLOOKUP(B:B,'START_LIST_JUN-ELI'!C:F,4,FALSE)</f>
        <v>#N/A</v>
      </c>
      <c r="E134" s="424"/>
      <c r="F134" s="28"/>
      <c r="G134" s="12"/>
      <c r="H134" s="28"/>
      <c r="I134" s="12"/>
      <c r="J134" s="28"/>
      <c r="K134" s="657">
        <f t="shared" si="21"/>
        <v>0</v>
      </c>
      <c r="L134" s="658">
        <f t="shared" si="21"/>
        <v>0</v>
      </c>
      <c r="M134" s="16">
        <f t="shared" si="22"/>
        <v>0</v>
      </c>
      <c r="N134" s="199">
        <f t="shared" si="22"/>
        <v>0</v>
      </c>
      <c r="O134" s="418">
        <f t="shared" ref="O134:O154" si="23">MAX(E134,G134,I134,K134,M134)</f>
        <v>0</v>
      </c>
      <c r="P134" s="419">
        <f t="shared" si="18"/>
        <v>0</v>
      </c>
      <c r="Q134" s="420">
        <f t="shared" ref="Q134:Q154" si="24">(SUM(E134,G134,I134,K134,M134)-O134-P134)/3</f>
        <v>0</v>
      </c>
      <c r="R134" s="421">
        <f t="shared" ref="R134:R154" si="25">MAX(F134,H134,J134,L134,N134)</f>
        <v>0</v>
      </c>
      <c r="S134" s="419">
        <f t="shared" ref="S134:S154" si="26">MIN(F134,H134,J134,L134,N134)</f>
        <v>0</v>
      </c>
      <c r="T134" s="422">
        <f t="shared" ref="T134:T154" si="27">(SUM(F134,H134,J134,L134,N134)-O134-P134)/3</f>
        <v>0</v>
      </c>
      <c r="U134" s="346">
        <f t="shared" si="19"/>
        <v>0</v>
      </c>
      <c r="V134" s="346">
        <f t="shared" si="20"/>
        <v>0</v>
      </c>
    </row>
    <row r="135" spans="1:22" hidden="1" x14ac:dyDescent="0.3">
      <c r="A135" s="237"/>
      <c r="B135" s="29">
        <v>130</v>
      </c>
      <c r="C135" s="91" t="e">
        <f>VLOOKUP(B:B,'START_LIST_JUN-ELI'!C:F,2,FALSE)</f>
        <v>#N/A</v>
      </c>
      <c r="D135" s="449" t="e">
        <f>VLOOKUP(B:B,'START_LIST_JUN-ELI'!C:F,4,FALSE)</f>
        <v>#N/A</v>
      </c>
      <c r="E135" s="424"/>
      <c r="F135" s="28"/>
      <c r="G135" s="12"/>
      <c r="H135" s="28"/>
      <c r="I135" s="12"/>
      <c r="J135" s="28"/>
      <c r="K135" s="657">
        <f t="shared" si="21"/>
        <v>0</v>
      </c>
      <c r="L135" s="658">
        <f t="shared" si="21"/>
        <v>0</v>
      </c>
      <c r="M135" s="16">
        <f t="shared" si="22"/>
        <v>0</v>
      </c>
      <c r="N135" s="199">
        <f t="shared" si="22"/>
        <v>0</v>
      </c>
      <c r="O135" s="418">
        <f t="shared" si="23"/>
        <v>0</v>
      </c>
      <c r="P135" s="419">
        <f t="shared" si="18"/>
        <v>0</v>
      </c>
      <c r="Q135" s="420">
        <f t="shared" si="24"/>
        <v>0</v>
      </c>
      <c r="R135" s="421">
        <f t="shared" si="25"/>
        <v>0</v>
      </c>
      <c r="S135" s="419">
        <f t="shared" si="26"/>
        <v>0</v>
      </c>
      <c r="T135" s="422">
        <f t="shared" si="27"/>
        <v>0</v>
      </c>
      <c r="U135" s="346">
        <f t="shared" si="19"/>
        <v>0</v>
      </c>
      <c r="V135" s="346">
        <f t="shared" si="20"/>
        <v>0</v>
      </c>
    </row>
    <row r="136" spans="1:22" hidden="1" x14ac:dyDescent="0.3">
      <c r="A136" s="237"/>
      <c r="B136" s="29">
        <v>131</v>
      </c>
      <c r="C136" s="91" t="e">
        <f>VLOOKUP(B:B,'START_LIST_JUN-ELI'!C:F,2,FALSE)</f>
        <v>#N/A</v>
      </c>
      <c r="D136" s="449" t="e">
        <f>VLOOKUP(B:B,'START_LIST_JUN-ELI'!C:F,4,FALSE)</f>
        <v>#N/A</v>
      </c>
      <c r="E136" s="424"/>
      <c r="F136" s="28"/>
      <c r="G136" s="12"/>
      <c r="H136" s="28"/>
      <c r="I136" s="12"/>
      <c r="J136" s="28"/>
      <c r="K136" s="657">
        <f t="shared" si="21"/>
        <v>0</v>
      </c>
      <c r="L136" s="658">
        <f t="shared" si="21"/>
        <v>0</v>
      </c>
      <c r="M136" s="16">
        <f t="shared" si="22"/>
        <v>0</v>
      </c>
      <c r="N136" s="199">
        <f t="shared" si="22"/>
        <v>0</v>
      </c>
      <c r="O136" s="418">
        <f t="shared" si="23"/>
        <v>0</v>
      </c>
      <c r="P136" s="419">
        <f t="shared" ref="P136:P154" si="28">MIN(E136,G136,I136,K136,M136)</f>
        <v>0</v>
      </c>
      <c r="Q136" s="420">
        <f t="shared" si="24"/>
        <v>0</v>
      </c>
      <c r="R136" s="421">
        <f t="shared" si="25"/>
        <v>0</v>
      </c>
      <c r="S136" s="419">
        <f t="shared" si="26"/>
        <v>0</v>
      </c>
      <c r="T136" s="422">
        <f t="shared" si="27"/>
        <v>0</v>
      </c>
      <c r="U136" s="346">
        <f t="shared" ref="U136:U154" si="29">Q136/$U$5</f>
        <v>0</v>
      </c>
      <c r="V136" s="346">
        <f t="shared" ref="V136:V154" si="30">T136/$V$5</f>
        <v>0</v>
      </c>
    </row>
    <row r="137" spans="1:22" hidden="1" x14ac:dyDescent="0.3">
      <c r="A137" s="237"/>
      <c r="B137" s="29">
        <v>132</v>
      </c>
      <c r="C137" s="91" t="e">
        <f>VLOOKUP(B:B,'START_LIST_JUN-ELI'!C:F,2,FALSE)</f>
        <v>#N/A</v>
      </c>
      <c r="D137" s="449" t="e">
        <f>VLOOKUP(B:B,'START_LIST_JUN-ELI'!C:F,4,FALSE)</f>
        <v>#N/A</v>
      </c>
      <c r="E137" s="424"/>
      <c r="F137" s="28"/>
      <c r="G137" s="12"/>
      <c r="H137" s="28"/>
      <c r="I137" s="12"/>
      <c r="J137" s="28"/>
      <c r="K137" s="657">
        <f t="shared" si="21"/>
        <v>0</v>
      </c>
      <c r="L137" s="658">
        <f t="shared" si="21"/>
        <v>0</v>
      </c>
      <c r="M137" s="16">
        <f t="shared" si="22"/>
        <v>0</v>
      </c>
      <c r="N137" s="199">
        <f t="shared" si="22"/>
        <v>0</v>
      </c>
      <c r="O137" s="418">
        <f t="shared" si="23"/>
        <v>0</v>
      </c>
      <c r="P137" s="419">
        <f t="shared" si="28"/>
        <v>0</v>
      </c>
      <c r="Q137" s="420">
        <f t="shared" si="24"/>
        <v>0</v>
      </c>
      <c r="R137" s="421">
        <f t="shared" si="25"/>
        <v>0</v>
      </c>
      <c r="S137" s="419">
        <f t="shared" si="26"/>
        <v>0</v>
      </c>
      <c r="T137" s="422">
        <f t="shared" si="27"/>
        <v>0</v>
      </c>
      <c r="U137" s="346">
        <f t="shared" si="29"/>
        <v>0</v>
      </c>
      <c r="V137" s="346">
        <f t="shared" si="30"/>
        <v>0</v>
      </c>
    </row>
    <row r="138" spans="1:22" hidden="1" x14ac:dyDescent="0.3">
      <c r="A138" s="237"/>
      <c r="B138" s="29">
        <v>133</v>
      </c>
      <c r="C138" s="91" t="e">
        <f>VLOOKUP(B:B,'START_LIST_JUN-ELI'!C:F,2,FALSE)</f>
        <v>#N/A</v>
      </c>
      <c r="D138" s="449" t="e">
        <f>VLOOKUP(B:B,'START_LIST_JUN-ELI'!C:F,4,FALSE)</f>
        <v>#N/A</v>
      </c>
      <c r="E138" s="424"/>
      <c r="F138" s="28"/>
      <c r="G138" s="12"/>
      <c r="H138" s="28"/>
      <c r="I138" s="12"/>
      <c r="J138" s="28"/>
      <c r="K138" s="657">
        <f t="shared" si="21"/>
        <v>0</v>
      </c>
      <c r="L138" s="658">
        <f t="shared" si="21"/>
        <v>0</v>
      </c>
      <c r="M138" s="16">
        <f t="shared" si="22"/>
        <v>0</v>
      </c>
      <c r="N138" s="199">
        <f t="shared" si="22"/>
        <v>0</v>
      </c>
      <c r="O138" s="418">
        <f t="shared" si="23"/>
        <v>0</v>
      </c>
      <c r="P138" s="419">
        <f t="shared" si="28"/>
        <v>0</v>
      </c>
      <c r="Q138" s="420">
        <f t="shared" si="24"/>
        <v>0</v>
      </c>
      <c r="R138" s="421">
        <f t="shared" si="25"/>
        <v>0</v>
      </c>
      <c r="S138" s="419">
        <f t="shared" si="26"/>
        <v>0</v>
      </c>
      <c r="T138" s="422">
        <f t="shared" si="27"/>
        <v>0</v>
      </c>
      <c r="U138" s="346">
        <f t="shared" si="29"/>
        <v>0</v>
      </c>
      <c r="V138" s="346">
        <f t="shared" si="30"/>
        <v>0</v>
      </c>
    </row>
    <row r="139" spans="1:22" hidden="1" x14ac:dyDescent="0.3">
      <c r="A139" s="237"/>
      <c r="B139" s="29">
        <v>134</v>
      </c>
      <c r="C139" s="91" t="e">
        <f>VLOOKUP(B:B,'START_LIST_JUN-ELI'!C:F,2,FALSE)</f>
        <v>#N/A</v>
      </c>
      <c r="D139" s="449" t="e">
        <f>VLOOKUP(B:B,'START_LIST_JUN-ELI'!C:F,4,FALSE)</f>
        <v>#N/A</v>
      </c>
      <c r="E139" s="424"/>
      <c r="F139" s="28"/>
      <c r="G139" s="12"/>
      <c r="H139" s="28"/>
      <c r="I139" s="12"/>
      <c r="J139" s="28"/>
      <c r="K139" s="657">
        <f t="shared" si="21"/>
        <v>0</v>
      </c>
      <c r="L139" s="658">
        <f t="shared" si="21"/>
        <v>0</v>
      </c>
      <c r="M139" s="16">
        <f t="shared" si="22"/>
        <v>0</v>
      </c>
      <c r="N139" s="199">
        <f t="shared" si="22"/>
        <v>0</v>
      </c>
      <c r="O139" s="418">
        <f t="shared" si="23"/>
        <v>0</v>
      </c>
      <c r="P139" s="419">
        <f t="shared" si="28"/>
        <v>0</v>
      </c>
      <c r="Q139" s="420">
        <f t="shared" si="24"/>
        <v>0</v>
      </c>
      <c r="R139" s="421">
        <f t="shared" si="25"/>
        <v>0</v>
      </c>
      <c r="S139" s="419">
        <f t="shared" si="26"/>
        <v>0</v>
      </c>
      <c r="T139" s="422">
        <f t="shared" si="27"/>
        <v>0</v>
      </c>
      <c r="U139" s="346">
        <f t="shared" si="29"/>
        <v>0</v>
      </c>
      <c r="V139" s="346">
        <f t="shared" si="30"/>
        <v>0</v>
      </c>
    </row>
    <row r="140" spans="1:22" hidden="1" x14ac:dyDescent="0.3">
      <c r="A140" s="237"/>
      <c r="B140" s="29">
        <v>135</v>
      </c>
      <c r="C140" s="91" t="e">
        <f>VLOOKUP(B:B,'START_LIST_JUN-ELI'!C:F,2,FALSE)</f>
        <v>#N/A</v>
      </c>
      <c r="D140" s="449" t="e">
        <f>VLOOKUP(B:B,'START_LIST_JUN-ELI'!C:F,4,FALSE)</f>
        <v>#N/A</v>
      </c>
      <c r="E140" s="424"/>
      <c r="F140" s="28"/>
      <c r="G140" s="12"/>
      <c r="H140" s="28"/>
      <c r="I140" s="12"/>
      <c r="J140" s="28"/>
      <c r="K140" s="657">
        <f t="shared" si="21"/>
        <v>0</v>
      </c>
      <c r="L140" s="658">
        <f t="shared" si="21"/>
        <v>0</v>
      </c>
      <c r="M140" s="16">
        <f t="shared" si="22"/>
        <v>0</v>
      </c>
      <c r="N140" s="199">
        <f t="shared" si="22"/>
        <v>0</v>
      </c>
      <c r="O140" s="418">
        <f t="shared" si="23"/>
        <v>0</v>
      </c>
      <c r="P140" s="419">
        <f t="shared" si="28"/>
        <v>0</v>
      </c>
      <c r="Q140" s="420">
        <f t="shared" si="24"/>
        <v>0</v>
      </c>
      <c r="R140" s="421">
        <f t="shared" si="25"/>
        <v>0</v>
      </c>
      <c r="S140" s="419">
        <f t="shared" si="26"/>
        <v>0</v>
      </c>
      <c r="T140" s="422">
        <f t="shared" si="27"/>
        <v>0</v>
      </c>
      <c r="U140" s="346">
        <f t="shared" si="29"/>
        <v>0</v>
      </c>
      <c r="V140" s="346">
        <f t="shared" si="30"/>
        <v>0</v>
      </c>
    </row>
    <row r="141" spans="1:22" hidden="1" x14ac:dyDescent="0.3">
      <c r="A141" s="237"/>
      <c r="B141" s="29">
        <v>136</v>
      </c>
      <c r="C141" s="91" t="e">
        <f>VLOOKUP(B:B,'START_LIST_JUN-ELI'!C:F,2,FALSE)</f>
        <v>#N/A</v>
      </c>
      <c r="D141" s="449" t="e">
        <f>VLOOKUP(B:B,'START_LIST_JUN-ELI'!C:F,4,FALSE)</f>
        <v>#N/A</v>
      </c>
      <c r="E141" s="424"/>
      <c r="F141" s="28"/>
      <c r="G141" s="12"/>
      <c r="H141" s="28"/>
      <c r="I141" s="12"/>
      <c r="J141" s="28"/>
      <c r="K141" s="657">
        <f t="shared" si="21"/>
        <v>0</v>
      </c>
      <c r="L141" s="658">
        <f t="shared" si="21"/>
        <v>0</v>
      </c>
      <c r="M141" s="16">
        <f t="shared" si="22"/>
        <v>0</v>
      </c>
      <c r="N141" s="199">
        <f t="shared" si="22"/>
        <v>0</v>
      </c>
      <c r="O141" s="418">
        <f t="shared" si="23"/>
        <v>0</v>
      </c>
      <c r="P141" s="419">
        <f t="shared" si="28"/>
        <v>0</v>
      </c>
      <c r="Q141" s="420">
        <f t="shared" si="24"/>
        <v>0</v>
      </c>
      <c r="R141" s="421">
        <f t="shared" si="25"/>
        <v>0</v>
      </c>
      <c r="S141" s="419">
        <f t="shared" si="26"/>
        <v>0</v>
      </c>
      <c r="T141" s="422">
        <f t="shared" si="27"/>
        <v>0</v>
      </c>
      <c r="U141" s="346">
        <f t="shared" si="29"/>
        <v>0</v>
      </c>
      <c r="V141" s="346">
        <f t="shared" si="30"/>
        <v>0</v>
      </c>
    </row>
    <row r="142" spans="1:22" hidden="1" x14ac:dyDescent="0.3">
      <c r="A142" s="237"/>
      <c r="B142" s="29">
        <v>137</v>
      </c>
      <c r="C142" s="91" t="e">
        <f>VLOOKUP(B:B,'START_LIST_JUN-ELI'!C:F,2,FALSE)</f>
        <v>#N/A</v>
      </c>
      <c r="D142" s="449" t="e">
        <f>VLOOKUP(B:B,'START_LIST_JUN-ELI'!C:F,4,FALSE)</f>
        <v>#N/A</v>
      </c>
      <c r="E142" s="424"/>
      <c r="F142" s="28"/>
      <c r="G142" s="12"/>
      <c r="H142" s="28"/>
      <c r="I142" s="12"/>
      <c r="J142" s="28"/>
      <c r="K142" s="657">
        <f t="shared" si="21"/>
        <v>0</v>
      </c>
      <c r="L142" s="658">
        <f t="shared" si="21"/>
        <v>0</v>
      </c>
      <c r="M142" s="16">
        <f t="shared" si="22"/>
        <v>0</v>
      </c>
      <c r="N142" s="199">
        <f t="shared" si="22"/>
        <v>0</v>
      </c>
      <c r="O142" s="418">
        <f t="shared" si="23"/>
        <v>0</v>
      </c>
      <c r="P142" s="419">
        <f t="shared" si="28"/>
        <v>0</v>
      </c>
      <c r="Q142" s="420">
        <f t="shared" si="24"/>
        <v>0</v>
      </c>
      <c r="R142" s="421">
        <f t="shared" si="25"/>
        <v>0</v>
      </c>
      <c r="S142" s="419">
        <f t="shared" si="26"/>
        <v>0</v>
      </c>
      <c r="T142" s="422">
        <f t="shared" si="27"/>
        <v>0</v>
      </c>
      <c r="U142" s="346">
        <f t="shared" si="29"/>
        <v>0</v>
      </c>
      <c r="V142" s="346">
        <f t="shared" si="30"/>
        <v>0</v>
      </c>
    </row>
    <row r="143" spans="1:22" hidden="1" x14ac:dyDescent="0.3">
      <c r="A143" s="237"/>
      <c r="B143" s="29">
        <v>138</v>
      </c>
      <c r="C143" s="91" t="e">
        <f>VLOOKUP(B:B,'START_LIST_JUN-ELI'!C:F,2,FALSE)</f>
        <v>#N/A</v>
      </c>
      <c r="D143" s="449" t="e">
        <f>VLOOKUP(B:B,'START_LIST_JUN-ELI'!C:F,4,FALSE)</f>
        <v>#N/A</v>
      </c>
      <c r="E143" s="424"/>
      <c r="F143" s="28"/>
      <c r="G143" s="12"/>
      <c r="H143" s="28"/>
      <c r="I143" s="12"/>
      <c r="J143" s="28"/>
      <c r="K143" s="657">
        <f t="shared" si="21"/>
        <v>0</v>
      </c>
      <c r="L143" s="658">
        <f t="shared" si="21"/>
        <v>0</v>
      </c>
      <c r="M143" s="16">
        <f t="shared" si="22"/>
        <v>0</v>
      </c>
      <c r="N143" s="199">
        <f t="shared" si="22"/>
        <v>0</v>
      </c>
      <c r="O143" s="418">
        <f t="shared" si="23"/>
        <v>0</v>
      </c>
      <c r="P143" s="419">
        <f t="shared" si="28"/>
        <v>0</v>
      </c>
      <c r="Q143" s="420">
        <f t="shared" si="24"/>
        <v>0</v>
      </c>
      <c r="R143" s="421">
        <f t="shared" si="25"/>
        <v>0</v>
      </c>
      <c r="S143" s="419">
        <f t="shared" si="26"/>
        <v>0</v>
      </c>
      <c r="T143" s="422">
        <f t="shared" si="27"/>
        <v>0</v>
      </c>
      <c r="U143" s="346">
        <f t="shared" si="29"/>
        <v>0</v>
      </c>
      <c r="V143" s="346">
        <f t="shared" si="30"/>
        <v>0</v>
      </c>
    </row>
    <row r="144" spans="1:22" hidden="1" x14ac:dyDescent="0.3">
      <c r="A144" s="237"/>
      <c r="B144" s="29">
        <v>139</v>
      </c>
      <c r="C144" s="91" t="e">
        <f>VLOOKUP(B:B,'START_LIST_JUN-ELI'!C:F,2,FALSE)</f>
        <v>#N/A</v>
      </c>
      <c r="D144" s="449" t="e">
        <f>VLOOKUP(B:B,'START_LIST_JUN-ELI'!C:F,4,FALSE)</f>
        <v>#N/A</v>
      </c>
      <c r="E144" s="424"/>
      <c r="F144" s="28"/>
      <c r="G144" s="12"/>
      <c r="H144" s="28"/>
      <c r="I144" s="12"/>
      <c r="J144" s="28"/>
      <c r="K144" s="657">
        <f t="shared" si="21"/>
        <v>0</v>
      </c>
      <c r="L144" s="658">
        <f t="shared" si="21"/>
        <v>0</v>
      </c>
      <c r="M144" s="16">
        <f t="shared" si="22"/>
        <v>0</v>
      </c>
      <c r="N144" s="199">
        <f t="shared" si="22"/>
        <v>0</v>
      </c>
      <c r="O144" s="418">
        <f t="shared" si="23"/>
        <v>0</v>
      </c>
      <c r="P144" s="419">
        <f t="shared" si="28"/>
        <v>0</v>
      </c>
      <c r="Q144" s="420">
        <f t="shared" si="24"/>
        <v>0</v>
      </c>
      <c r="R144" s="421">
        <f t="shared" si="25"/>
        <v>0</v>
      </c>
      <c r="S144" s="419">
        <f t="shared" si="26"/>
        <v>0</v>
      </c>
      <c r="T144" s="422">
        <f t="shared" si="27"/>
        <v>0</v>
      </c>
      <c r="U144" s="346">
        <f t="shared" si="29"/>
        <v>0</v>
      </c>
      <c r="V144" s="346">
        <f t="shared" si="30"/>
        <v>0</v>
      </c>
    </row>
    <row r="145" spans="1:22" hidden="1" x14ac:dyDescent="0.3">
      <c r="A145" s="237"/>
      <c r="B145" s="29">
        <v>140</v>
      </c>
      <c r="C145" s="91" t="e">
        <f>VLOOKUP(B:B,'START_LIST_JUN-ELI'!C:F,2,FALSE)</f>
        <v>#N/A</v>
      </c>
      <c r="D145" s="449" t="e">
        <f>VLOOKUP(B:B,'START_LIST_JUN-ELI'!C:F,4,FALSE)</f>
        <v>#N/A</v>
      </c>
      <c r="E145" s="424"/>
      <c r="F145" s="28"/>
      <c r="G145" s="12"/>
      <c r="H145" s="28"/>
      <c r="I145" s="12"/>
      <c r="J145" s="28"/>
      <c r="K145" s="657">
        <f t="shared" si="21"/>
        <v>0</v>
      </c>
      <c r="L145" s="658">
        <f t="shared" si="21"/>
        <v>0</v>
      </c>
      <c r="M145" s="16">
        <f t="shared" si="22"/>
        <v>0</v>
      </c>
      <c r="N145" s="199">
        <f t="shared" si="22"/>
        <v>0</v>
      </c>
      <c r="O145" s="418">
        <f t="shared" si="23"/>
        <v>0</v>
      </c>
      <c r="P145" s="419">
        <f t="shared" si="28"/>
        <v>0</v>
      </c>
      <c r="Q145" s="420">
        <f t="shared" si="24"/>
        <v>0</v>
      </c>
      <c r="R145" s="421">
        <f t="shared" si="25"/>
        <v>0</v>
      </c>
      <c r="S145" s="419">
        <f t="shared" si="26"/>
        <v>0</v>
      </c>
      <c r="T145" s="422">
        <f t="shared" si="27"/>
        <v>0</v>
      </c>
      <c r="U145" s="346">
        <f t="shared" si="29"/>
        <v>0</v>
      </c>
      <c r="V145" s="346">
        <f t="shared" si="30"/>
        <v>0</v>
      </c>
    </row>
    <row r="146" spans="1:22" hidden="1" x14ac:dyDescent="0.3">
      <c r="A146" s="237"/>
      <c r="B146" s="29">
        <v>141</v>
      </c>
      <c r="C146" s="91" t="e">
        <f>VLOOKUP(B:B,'START_LIST_JUN-ELI'!C:F,2,FALSE)</f>
        <v>#N/A</v>
      </c>
      <c r="D146" s="449" t="e">
        <f>VLOOKUP(B:B,'START_LIST_JUN-ELI'!C:F,4,FALSE)</f>
        <v>#N/A</v>
      </c>
      <c r="E146" s="424"/>
      <c r="F146" s="28"/>
      <c r="G146" s="12"/>
      <c r="H146" s="28"/>
      <c r="I146" s="12"/>
      <c r="J146" s="28"/>
      <c r="K146" s="657">
        <f t="shared" si="21"/>
        <v>0</v>
      </c>
      <c r="L146" s="658">
        <f t="shared" si="21"/>
        <v>0</v>
      </c>
      <c r="M146" s="16">
        <f t="shared" si="22"/>
        <v>0</v>
      </c>
      <c r="N146" s="199">
        <f t="shared" si="22"/>
        <v>0</v>
      </c>
      <c r="O146" s="418">
        <f t="shared" si="23"/>
        <v>0</v>
      </c>
      <c r="P146" s="419">
        <f t="shared" si="28"/>
        <v>0</v>
      </c>
      <c r="Q146" s="420">
        <f t="shared" si="24"/>
        <v>0</v>
      </c>
      <c r="R146" s="421">
        <f t="shared" si="25"/>
        <v>0</v>
      </c>
      <c r="S146" s="419">
        <f t="shared" si="26"/>
        <v>0</v>
      </c>
      <c r="T146" s="422">
        <f t="shared" si="27"/>
        <v>0</v>
      </c>
      <c r="U146" s="346">
        <f t="shared" si="29"/>
        <v>0</v>
      </c>
      <c r="V146" s="346">
        <f t="shared" si="30"/>
        <v>0</v>
      </c>
    </row>
    <row r="147" spans="1:22" hidden="1" x14ac:dyDescent="0.3">
      <c r="A147" s="237"/>
      <c r="B147" s="29">
        <v>142</v>
      </c>
      <c r="C147" s="91" t="e">
        <f>VLOOKUP(B:B,'START_LIST_JUN-ELI'!C:F,2,FALSE)</f>
        <v>#N/A</v>
      </c>
      <c r="D147" s="449" t="e">
        <f>VLOOKUP(B:B,'START_LIST_JUN-ELI'!C:F,4,FALSE)</f>
        <v>#N/A</v>
      </c>
      <c r="E147" s="424"/>
      <c r="F147" s="28"/>
      <c r="G147" s="12"/>
      <c r="H147" s="28"/>
      <c r="I147" s="12"/>
      <c r="J147" s="28"/>
      <c r="K147" s="657">
        <f t="shared" si="21"/>
        <v>0</v>
      </c>
      <c r="L147" s="658">
        <f t="shared" si="21"/>
        <v>0</v>
      </c>
      <c r="M147" s="16">
        <f t="shared" si="22"/>
        <v>0</v>
      </c>
      <c r="N147" s="199">
        <f t="shared" si="22"/>
        <v>0</v>
      </c>
      <c r="O147" s="418">
        <f t="shared" si="23"/>
        <v>0</v>
      </c>
      <c r="P147" s="419">
        <f t="shared" si="28"/>
        <v>0</v>
      </c>
      <c r="Q147" s="420">
        <f t="shared" si="24"/>
        <v>0</v>
      </c>
      <c r="R147" s="421">
        <f t="shared" si="25"/>
        <v>0</v>
      </c>
      <c r="S147" s="419">
        <f t="shared" si="26"/>
        <v>0</v>
      </c>
      <c r="T147" s="422">
        <f t="shared" si="27"/>
        <v>0</v>
      </c>
      <c r="U147" s="346">
        <f t="shared" si="29"/>
        <v>0</v>
      </c>
      <c r="V147" s="346">
        <f t="shared" si="30"/>
        <v>0</v>
      </c>
    </row>
    <row r="148" spans="1:22" hidden="1" x14ac:dyDescent="0.3">
      <c r="A148" s="237"/>
      <c r="B148" s="29">
        <v>143</v>
      </c>
      <c r="C148" s="91" t="e">
        <f>VLOOKUP(B:B,'START_LIST_JUN-ELI'!C:F,2,FALSE)</f>
        <v>#N/A</v>
      </c>
      <c r="D148" s="449" t="e">
        <f>VLOOKUP(B:B,'START_LIST_JUN-ELI'!C:F,4,FALSE)</f>
        <v>#N/A</v>
      </c>
      <c r="E148" s="424"/>
      <c r="F148" s="28"/>
      <c r="G148" s="12"/>
      <c r="H148" s="28"/>
      <c r="I148" s="12"/>
      <c r="J148" s="28"/>
      <c r="K148" s="657">
        <f t="shared" si="21"/>
        <v>0</v>
      </c>
      <c r="L148" s="658">
        <f t="shared" si="21"/>
        <v>0</v>
      </c>
      <c r="M148" s="16">
        <f t="shared" si="22"/>
        <v>0</v>
      </c>
      <c r="N148" s="199">
        <f t="shared" si="22"/>
        <v>0</v>
      </c>
      <c r="O148" s="418">
        <f t="shared" si="23"/>
        <v>0</v>
      </c>
      <c r="P148" s="419">
        <f t="shared" si="28"/>
        <v>0</v>
      </c>
      <c r="Q148" s="420">
        <f t="shared" si="24"/>
        <v>0</v>
      </c>
      <c r="R148" s="421">
        <f t="shared" si="25"/>
        <v>0</v>
      </c>
      <c r="S148" s="419">
        <f t="shared" si="26"/>
        <v>0</v>
      </c>
      <c r="T148" s="422">
        <f t="shared" si="27"/>
        <v>0</v>
      </c>
      <c r="U148" s="346">
        <f t="shared" si="29"/>
        <v>0</v>
      </c>
      <c r="V148" s="346">
        <f t="shared" si="30"/>
        <v>0</v>
      </c>
    </row>
    <row r="149" spans="1:22" hidden="1" x14ac:dyDescent="0.3">
      <c r="A149" s="237"/>
      <c r="B149" s="29">
        <v>144</v>
      </c>
      <c r="C149" s="91" t="e">
        <f>VLOOKUP(B:B,'START_LIST_JUN-ELI'!C:F,2,FALSE)</f>
        <v>#N/A</v>
      </c>
      <c r="D149" s="449" t="e">
        <f>VLOOKUP(B:B,'START_LIST_JUN-ELI'!C:F,4,FALSE)</f>
        <v>#N/A</v>
      </c>
      <c r="E149" s="424"/>
      <c r="F149" s="28"/>
      <c r="G149" s="12"/>
      <c r="H149" s="28"/>
      <c r="I149" s="12"/>
      <c r="J149" s="28"/>
      <c r="K149" s="657">
        <f t="shared" si="21"/>
        <v>0</v>
      </c>
      <c r="L149" s="658">
        <f t="shared" si="21"/>
        <v>0</v>
      </c>
      <c r="M149" s="16">
        <f t="shared" si="22"/>
        <v>0</v>
      </c>
      <c r="N149" s="199">
        <f t="shared" si="22"/>
        <v>0</v>
      </c>
      <c r="O149" s="418">
        <f t="shared" si="23"/>
        <v>0</v>
      </c>
      <c r="P149" s="419">
        <f t="shared" si="28"/>
        <v>0</v>
      </c>
      <c r="Q149" s="420">
        <f t="shared" si="24"/>
        <v>0</v>
      </c>
      <c r="R149" s="421">
        <f t="shared" si="25"/>
        <v>0</v>
      </c>
      <c r="S149" s="419">
        <f t="shared" si="26"/>
        <v>0</v>
      </c>
      <c r="T149" s="422">
        <f t="shared" si="27"/>
        <v>0</v>
      </c>
      <c r="U149" s="346">
        <f t="shared" si="29"/>
        <v>0</v>
      </c>
      <c r="V149" s="346">
        <f t="shared" si="30"/>
        <v>0</v>
      </c>
    </row>
    <row r="150" spans="1:22" hidden="1" x14ac:dyDescent="0.3">
      <c r="A150" s="237"/>
      <c r="B150" s="29">
        <v>145</v>
      </c>
      <c r="C150" s="91" t="e">
        <f>VLOOKUP(B:B,'START_LIST_JUN-ELI'!C:F,2,FALSE)</f>
        <v>#N/A</v>
      </c>
      <c r="D150" s="449" t="e">
        <f>VLOOKUP(B:B,'START_LIST_JUN-ELI'!C:F,4,FALSE)</f>
        <v>#N/A</v>
      </c>
      <c r="E150" s="424"/>
      <c r="F150" s="28"/>
      <c r="G150" s="12"/>
      <c r="H150" s="28"/>
      <c r="I150" s="12"/>
      <c r="J150" s="28"/>
      <c r="K150" s="657">
        <f t="shared" si="21"/>
        <v>0</v>
      </c>
      <c r="L150" s="658">
        <f t="shared" si="21"/>
        <v>0</v>
      </c>
      <c r="M150" s="16">
        <f t="shared" si="22"/>
        <v>0</v>
      </c>
      <c r="N150" s="199">
        <f t="shared" si="22"/>
        <v>0</v>
      </c>
      <c r="O150" s="418">
        <f t="shared" si="23"/>
        <v>0</v>
      </c>
      <c r="P150" s="419">
        <f t="shared" si="28"/>
        <v>0</v>
      </c>
      <c r="Q150" s="420">
        <f t="shared" si="24"/>
        <v>0</v>
      </c>
      <c r="R150" s="421">
        <f t="shared" si="25"/>
        <v>0</v>
      </c>
      <c r="S150" s="419">
        <f t="shared" si="26"/>
        <v>0</v>
      </c>
      <c r="T150" s="422">
        <f t="shared" si="27"/>
        <v>0</v>
      </c>
      <c r="U150" s="346">
        <f t="shared" si="29"/>
        <v>0</v>
      </c>
      <c r="V150" s="346">
        <f t="shared" si="30"/>
        <v>0</v>
      </c>
    </row>
    <row r="151" spans="1:22" hidden="1" x14ac:dyDescent="0.3">
      <c r="A151" s="237"/>
      <c r="B151" s="29">
        <v>146</v>
      </c>
      <c r="C151" s="91" t="e">
        <f>VLOOKUP(B:B,'START_LIST_JUN-ELI'!C:F,2,FALSE)</f>
        <v>#N/A</v>
      </c>
      <c r="D151" s="449" t="e">
        <f>VLOOKUP(B:B,'START_LIST_JUN-ELI'!C:F,4,FALSE)</f>
        <v>#N/A</v>
      </c>
      <c r="E151" s="424"/>
      <c r="F151" s="28"/>
      <c r="G151" s="12"/>
      <c r="H151" s="28"/>
      <c r="I151" s="12"/>
      <c r="J151" s="28"/>
      <c r="K151" s="657">
        <f t="shared" si="21"/>
        <v>0</v>
      </c>
      <c r="L151" s="658">
        <f t="shared" si="21"/>
        <v>0</v>
      </c>
      <c r="M151" s="16">
        <f t="shared" si="22"/>
        <v>0</v>
      </c>
      <c r="N151" s="199">
        <f t="shared" si="22"/>
        <v>0</v>
      </c>
      <c r="O151" s="418">
        <f t="shared" si="23"/>
        <v>0</v>
      </c>
      <c r="P151" s="419">
        <f t="shared" si="28"/>
        <v>0</v>
      </c>
      <c r="Q151" s="420">
        <f t="shared" si="24"/>
        <v>0</v>
      </c>
      <c r="R151" s="421">
        <f t="shared" si="25"/>
        <v>0</v>
      </c>
      <c r="S151" s="419">
        <f t="shared" si="26"/>
        <v>0</v>
      </c>
      <c r="T151" s="422">
        <f t="shared" si="27"/>
        <v>0</v>
      </c>
      <c r="U151" s="346">
        <f t="shared" si="29"/>
        <v>0</v>
      </c>
      <c r="V151" s="346">
        <f t="shared" si="30"/>
        <v>0</v>
      </c>
    </row>
    <row r="152" spans="1:22" hidden="1" x14ac:dyDescent="0.3">
      <c r="A152" s="237"/>
      <c r="B152" s="29">
        <v>147</v>
      </c>
      <c r="C152" s="91" t="e">
        <f>VLOOKUP(B:B,'START_LIST_JUN-ELI'!C:F,2,FALSE)</f>
        <v>#N/A</v>
      </c>
      <c r="D152" s="449" t="e">
        <f>VLOOKUP(B:B,'START_LIST_JUN-ELI'!C:F,4,FALSE)</f>
        <v>#N/A</v>
      </c>
      <c r="E152" s="424"/>
      <c r="F152" s="28"/>
      <c r="G152" s="12"/>
      <c r="H152" s="28"/>
      <c r="I152" s="12"/>
      <c r="J152" s="28"/>
      <c r="K152" s="657">
        <f t="shared" si="21"/>
        <v>0</v>
      </c>
      <c r="L152" s="658">
        <f t="shared" si="21"/>
        <v>0</v>
      </c>
      <c r="M152" s="16">
        <f t="shared" si="22"/>
        <v>0</v>
      </c>
      <c r="N152" s="199">
        <f t="shared" si="22"/>
        <v>0</v>
      </c>
      <c r="O152" s="418">
        <f t="shared" si="23"/>
        <v>0</v>
      </c>
      <c r="P152" s="419">
        <f t="shared" si="28"/>
        <v>0</v>
      </c>
      <c r="Q152" s="420">
        <f t="shared" si="24"/>
        <v>0</v>
      </c>
      <c r="R152" s="421">
        <f t="shared" si="25"/>
        <v>0</v>
      </c>
      <c r="S152" s="419">
        <f t="shared" si="26"/>
        <v>0</v>
      </c>
      <c r="T152" s="422">
        <f t="shared" si="27"/>
        <v>0</v>
      </c>
      <c r="U152" s="346">
        <f t="shared" si="29"/>
        <v>0</v>
      </c>
      <c r="V152" s="346">
        <f t="shared" si="30"/>
        <v>0</v>
      </c>
    </row>
    <row r="153" spans="1:22" hidden="1" x14ac:dyDescent="0.3">
      <c r="A153" s="237"/>
      <c r="B153" s="29">
        <v>148</v>
      </c>
      <c r="C153" s="91" t="e">
        <f>VLOOKUP(B:B,'START_LIST_JUN-ELI'!C:F,2,FALSE)</f>
        <v>#N/A</v>
      </c>
      <c r="D153" s="449" t="e">
        <f>VLOOKUP(B:B,'START_LIST_JUN-ELI'!C:F,4,FALSE)</f>
        <v>#N/A</v>
      </c>
      <c r="E153" s="424"/>
      <c r="F153" s="28"/>
      <c r="G153" s="12"/>
      <c r="H153" s="28"/>
      <c r="I153" s="12"/>
      <c r="J153" s="28"/>
      <c r="K153" s="657">
        <f t="shared" si="21"/>
        <v>0</v>
      </c>
      <c r="L153" s="658">
        <f t="shared" si="21"/>
        <v>0</v>
      </c>
      <c r="M153" s="16">
        <f t="shared" si="22"/>
        <v>0</v>
      </c>
      <c r="N153" s="199">
        <f t="shared" si="22"/>
        <v>0</v>
      </c>
      <c r="O153" s="418">
        <f t="shared" si="23"/>
        <v>0</v>
      </c>
      <c r="P153" s="419">
        <f t="shared" si="28"/>
        <v>0</v>
      </c>
      <c r="Q153" s="420">
        <f t="shared" si="24"/>
        <v>0</v>
      </c>
      <c r="R153" s="421">
        <f t="shared" si="25"/>
        <v>0</v>
      </c>
      <c r="S153" s="419">
        <f t="shared" si="26"/>
        <v>0</v>
      </c>
      <c r="T153" s="422">
        <f t="shared" si="27"/>
        <v>0</v>
      </c>
      <c r="U153" s="346">
        <f t="shared" si="29"/>
        <v>0</v>
      </c>
      <c r="V153" s="346">
        <f t="shared" si="30"/>
        <v>0</v>
      </c>
    </row>
    <row r="154" spans="1:22" hidden="1" x14ac:dyDescent="0.3">
      <c r="A154" s="237"/>
      <c r="B154" s="29">
        <v>149</v>
      </c>
      <c r="C154" s="91" t="e">
        <f>VLOOKUP(B:B,'START_LIST_JUN-ELI'!C:F,2,FALSE)</f>
        <v>#N/A</v>
      </c>
      <c r="D154" s="449" t="e">
        <f>VLOOKUP(B:B,'START_LIST_JUN-ELI'!C:F,4,FALSE)</f>
        <v>#N/A</v>
      </c>
      <c r="E154" s="424"/>
      <c r="F154" s="28"/>
      <c r="G154" s="12"/>
      <c r="H154" s="28"/>
      <c r="I154" s="12"/>
      <c r="J154" s="28"/>
      <c r="K154" s="657">
        <f t="shared" si="21"/>
        <v>0</v>
      </c>
      <c r="L154" s="658">
        <f t="shared" si="21"/>
        <v>0</v>
      </c>
      <c r="M154" s="16">
        <f t="shared" si="22"/>
        <v>0</v>
      </c>
      <c r="N154" s="199">
        <f t="shared" si="22"/>
        <v>0</v>
      </c>
      <c r="O154" s="418">
        <f t="shared" si="23"/>
        <v>0</v>
      </c>
      <c r="P154" s="419">
        <f t="shared" si="28"/>
        <v>0</v>
      </c>
      <c r="Q154" s="420">
        <f t="shared" si="24"/>
        <v>0</v>
      </c>
      <c r="R154" s="421">
        <f t="shared" si="25"/>
        <v>0</v>
      </c>
      <c r="S154" s="419">
        <f t="shared" si="26"/>
        <v>0</v>
      </c>
      <c r="T154" s="422">
        <f t="shared" si="27"/>
        <v>0</v>
      </c>
      <c r="U154" s="346">
        <f t="shared" si="29"/>
        <v>0</v>
      </c>
      <c r="V154" s="346">
        <f t="shared" si="30"/>
        <v>0</v>
      </c>
    </row>
  </sheetData>
  <sheetProtection algorithmName="SHA-512" hashValue="6MB8LTVuxLbSZ3G2Gh68jskhsP8kZsVsmk3mbjE7ycYSxm4j9dnsLNONkUtvdMdfEYUN/4DLTWYwtI4paT74tA==" saltValue="ulBWnlyL3XDyymRr1HX1Tg==" spinCount="100000" sheet="1" objects="1" scenarios="1"/>
  <mergeCells count="12">
    <mergeCell ref="O4:Q4"/>
    <mergeCell ref="R4:T4"/>
    <mergeCell ref="E3:N3"/>
    <mergeCell ref="A4:A5"/>
    <mergeCell ref="B4:B5"/>
    <mergeCell ref="C4:C5"/>
    <mergeCell ref="D4:D5"/>
    <mergeCell ref="E4:F4"/>
    <mergeCell ref="G4:H4"/>
    <mergeCell ref="I4:J4"/>
    <mergeCell ref="K4:L4"/>
    <mergeCell ref="M4:N4"/>
  </mergeCells>
  <conditionalFormatting sqref="C6:D154">
    <cfRule type="expression" dxfId="4" priority="1">
      <formula>$H6="x"</formula>
    </cfRule>
  </conditionalFormatting>
  <pageMargins left="0.25" right="0.25" top="0.75" bottom="0.75" header="0.3" footer="0.3"/>
  <pageSetup paperSize="9" scale="71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CDC4C-3F41-47B7-83CD-024555BF0926}">
  <sheetPr codeName="Sheet9">
    <tabColor rgb="FFFFFF00"/>
    <pageSetUpPr fitToPage="1"/>
  </sheetPr>
  <dimension ref="A1:EB155"/>
  <sheetViews>
    <sheetView zoomScale="85" zoomScaleNormal="85"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C3" sqref="C3:C4"/>
    </sheetView>
  </sheetViews>
  <sheetFormatPr baseColWidth="10" defaultColWidth="11.54296875" defaultRowHeight="18" x14ac:dyDescent="0.35"/>
  <cols>
    <col min="1" max="1" width="6.7265625" style="26" hidden="1" customWidth="1"/>
    <col min="2" max="2" width="6.7265625" style="26" customWidth="1"/>
    <col min="3" max="3" width="25.453125" style="45" customWidth="1"/>
    <col min="4" max="4" width="7.1796875" style="45" customWidth="1"/>
    <col min="5" max="39" width="6.7265625" style="46" customWidth="1"/>
    <col min="40" max="41" width="7.7265625" style="46" hidden="1" customWidth="1"/>
    <col min="42" max="42" width="7.7265625" style="46" customWidth="1"/>
    <col min="43" max="44" width="7.7265625" style="46" hidden="1" customWidth="1"/>
    <col min="45" max="45" width="7.7265625" style="46" customWidth="1"/>
    <col min="46" max="47" width="7.7265625" style="46" hidden="1" customWidth="1"/>
    <col min="48" max="48" width="7.7265625" style="46" customWidth="1"/>
    <col min="49" max="50" width="7.7265625" style="46" hidden="1" customWidth="1"/>
    <col min="51" max="51" width="7.7265625" style="46" customWidth="1"/>
    <col min="52" max="53" width="7.7265625" style="46" hidden="1" customWidth="1"/>
    <col min="54" max="54" width="7.7265625" style="46" customWidth="1"/>
    <col min="55" max="56" width="7.7265625" style="46" hidden="1" customWidth="1"/>
    <col min="57" max="57" width="7.7265625" style="46" customWidth="1"/>
    <col min="58" max="59" width="7.7265625" style="46" hidden="1" customWidth="1"/>
    <col min="60" max="60" width="7.7265625" style="46" customWidth="1"/>
    <col min="61" max="77" width="7.453125" style="46" customWidth="1"/>
    <col min="78" max="78" width="9.54296875" style="46" customWidth="1"/>
    <col min="79" max="79" width="14.453125" style="47" bestFit="1" customWidth="1"/>
    <col min="80" max="80" width="14.453125" style="47" customWidth="1"/>
    <col min="81" max="81" width="9.54296875" style="97" customWidth="1"/>
    <col min="82" max="83" width="14.453125" style="47" customWidth="1"/>
    <col min="84" max="84" width="14.81640625" style="47" hidden="1" customWidth="1"/>
    <col min="85" max="85" width="13" style="340" customWidth="1"/>
    <col min="86" max="86" width="3.81640625" style="26" customWidth="1"/>
    <col min="87" max="16384" width="11.54296875" style="45"/>
  </cols>
  <sheetData>
    <row r="1" spans="1:132" s="122" customFormat="1" ht="20" x14ac:dyDescent="0.35">
      <c r="B1" s="702" t="s">
        <v>346</v>
      </c>
      <c r="C1" s="702"/>
      <c r="D1" s="702"/>
      <c r="E1" s="702"/>
      <c r="F1" s="702"/>
      <c r="G1" s="702"/>
      <c r="H1" s="702"/>
      <c r="I1" s="702"/>
      <c r="J1" s="695"/>
      <c r="K1" s="695"/>
      <c r="L1" s="695"/>
      <c r="M1" s="69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125"/>
      <c r="BU1" s="125"/>
      <c r="BV1" s="125"/>
      <c r="BW1" s="125"/>
      <c r="BX1" s="125"/>
      <c r="BY1" s="125"/>
      <c r="BZ1" s="125"/>
      <c r="CA1" s="126"/>
      <c r="CB1" s="126"/>
      <c r="CC1" s="123"/>
      <c r="CD1" s="126"/>
      <c r="CE1" s="126"/>
      <c r="CF1" s="126"/>
      <c r="CG1" s="339"/>
      <c r="CH1" s="96"/>
    </row>
    <row r="2" spans="1:132" ht="18.5" thickBot="1" x14ac:dyDescent="0.4">
      <c r="C2" s="685"/>
    </row>
    <row r="3" spans="1:132" s="3" customFormat="1" ht="15.5" x14ac:dyDescent="0.35">
      <c r="A3" s="768" t="s">
        <v>0</v>
      </c>
      <c r="B3" s="777" t="s">
        <v>10</v>
      </c>
      <c r="C3" s="766" t="s">
        <v>1</v>
      </c>
      <c r="D3" s="779" t="s">
        <v>2</v>
      </c>
      <c r="E3" s="860" t="s">
        <v>61</v>
      </c>
      <c r="F3" s="861"/>
      <c r="G3" s="861"/>
      <c r="H3" s="861"/>
      <c r="I3" s="861"/>
      <c r="J3" s="861"/>
      <c r="K3" s="862"/>
      <c r="L3" s="861" t="s">
        <v>62</v>
      </c>
      <c r="M3" s="861"/>
      <c r="N3" s="861"/>
      <c r="O3" s="861"/>
      <c r="P3" s="861"/>
      <c r="Q3" s="861"/>
      <c r="R3" s="862"/>
      <c r="S3" s="860" t="s">
        <v>63</v>
      </c>
      <c r="T3" s="861"/>
      <c r="U3" s="861"/>
      <c r="V3" s="861"/>
      <c r="W3" s="861"/>
      <c r="X3" s="861"/>
      <c r="Y3" s="862"/>
      <c r="Z3" s="860" t="s">
        <v>320</v>
      </c>
      <c r="AA3" s="861"/>
      <c r="AB3" s="861"/>
      <c r="AC3" s="861"/>
      <c r="AD3" s="861"/>
      <c r="AE3" s="861"/>
      <c r="AF3" s="862"/>
      <c r="AG3" s="860" t="s">
        <v>321</v>
      </c>
      <c r="AH3" s="861"/>
      <c r="AI3" s="861"/>
      <c r="AJ3" s="861"/>
      <c r="AK3" s="861"/>
      <c r="AL3" s="861"/>
      <c r="AM3" s="862"/>
      <c r="AN3" s="899" t="s">
        <v>314</v>
      </c>
      <c r="AO3" s="900"/>
      <c r="AP3" s="901"/>
      <c r="AQ3" s="899" t="s">
        <v>107</v>
      </c>
      <c r="AR3" s="900"/>
      <c r="AS3" s="901"/>
      <c r="AT3" s="899" t="s">
        <v>316</v>
      </c>
      <c r="AU3" s="900"/>
      <c r="AV3" s="901"/>
      <c r="AW3" s="899" t="s">
        <v>315</v>
      </c>
      <c r="AX3" s="900"/>
      <c r="AY3" s="901"/>
      <c r="AZ3" s="899" t="s">
        <v>110</v>
      </c>
      <c r="BA3" s="900"/>
      <c r="BB3" s="901"/>
      <c r="BC3" s="899" t="s">
        <v>108</v>
      </c>
      <c r="BD3" s="900"/>
      <c r="BE3" s="901"/>
      <c r="BF3" s="899" t="s">
        <v>109</v>
      </c>
      <c r="BG3" s="900"/>
      <c r="BH3" s="901"/>
      <c r="BI3" s="860" t="s">
        <v>330</v>
      </c>
      <c r="BJ3" s="861"/>
      <c r="BK3" s="861"/>
      <c r="BL3" s="861"/>
      <c r="BM3" s="861"/>
      <c r="BN3" s="861"/>
      <c r="BO3" s="861"/>
      <c r="BP3" s="861"/>
      <c r="BQ3" s="861"/>
      <c r="BR3" s="861"/>
      <c r="BS3" s="861"/>
      <c r="BT3" s="861"/>
      <c r="BU3" s="861"/>
      <c r="BV3" s="861"/>
      <c r="BW3" s="861"/>
      <c r="BX3" s="861"/>
      <c r="BY3" s="862"/>
      <c r="BZ3" s="912" t="s">
        <v>54</v>
      </c>
      <c r="CA3" s="908" t="s">
        <v>173</v>
      </c>
      <c r="CB3" s="666"/>
      <c r="CC3" s="666"/>
      <c r="CD3" s="666"/>
      <c r="CE3" s="666"/>
      <c r="CF3" s="908" t="s">
        <v>125</v>
      </c>
      <c r="CG3" s="917" t="s">
        <v>111</v>
      </c>
      <c r="CH3" s="910" t="s">
        <v>47</v>
      </c>
    </row>
    <row r="4" spans="1:132" s="560" customFormat="1" ht="35.25" customHeight="1" thickBot="1" x14ac:dyDescent="0.4">
      <c r="A4" s="769"/>
      <c r="B4" s="778"/>
      <c r="C4" s="767"/>
      <c r="D4" s="780"/>
      <c r="E4" s="556" t="s">
        <v>307</v>
      </c>
      <c r="F4" s="557" t="s">
        <v>308</v>
      </c>
      <c r="G4" s="557" t="s">
        <v>309</v>
      </c>
      <c r="H4" s="558" t="s">
        <v>310</v>
      </c>
      <c r="I4" s="561" t="s">
        <v>311</v>
      </c>
      <c r="J4" s="561" t="s">
        <v>312</v>
      </c>
      <c r="K4" s="559" t="s">
        <v>313</v>
      </c>
      <c r="L4" s="556" t="s">
        <v>307</v>
      </c>
      <c r="M4" s="557" t="s">
        <v>308</v>
      </c>
      <c r="N4" s="557" t="s">
        <v>309</v>
      </c>
      <c r="O4" s="558" t="s">
        <v>310</v>
      </c>
      <c r="P4" s="561" t="s">
        <v>311</v>
      </c>
      <c r="Q4" s="561" t="s">
        <v>312</v>
      </c>
      <c r="R4" s="559" t="s">
        <v>313</v>
      </c>
      <c r="S4" s="556" t="s">
        <v>307</v>
      </c>
      <c r="T4" s="557" t="s">
        <v>308</v>
      </c>
      <c r="U4" s="557" t="s">
        <v>309</v>
      </c>
      <c r="V4" s="558" t="s">
        <v>310</v>
      </c>
      <c r="W4" s="561" t="s">
        <v>311</v>
      </c>
      <c r="X4" s="561" t="s">
        <v>312</v>
      </c>
      <c r="Y4" s="559" t="s">
        <v>313</v>
      </c>
      <c r="Z4" s="636" t="s">
        <v>307</v>
      </c>
      <c r="AA4" s="637" t="s">
        <v>308</v>
      </c>
      <c r="AB4" s="637" t="s">
        <v>309</v>
      </c>
      <c r="AC4" s="638" t="s">
        <v>310</v>
      </c>
      <c r="AD4" s="639" t="s">
        <v>311</v>
      </c>
      <c r="AE4" s="639" t="s">
        <v>312</v>
      </c>
      <c r="AF4" s="640" t="s">
        <v>313</v>
      </c>
      <c r="AG4" s="636" t="s">
        <v>307</v>
      </c>
      <c r="AH4" s="637" t="s">
        <v>308</v>
      </c>
      <c r="AI4" s="637" t="s">
        <v>309</v>
      </c>
      <c r="AJ4" s="638" t="s">
        <v>310</v>
      </c>
      <c r="AK4" s="639" t="s">
        <v>311</v>
      </c>
      <c r="AL4" s="639" t="s">
        <v>312</v>
      </c>
      <c r="AM4" s="640" t="s">
        <v>313</v>
      </c>
      <c r="AN4" s="563" t="s">
        <v>105</v>
      </c>
      <c r="AO4" s="564" t="s">
        <v>106</v>
      </c>
      <c r="AP4" s="565" t="s">
        <v>102</v>
      </c>
      <c r="AQ4" s="563" t="s">
        <v>105</v>
      </c>
      <c r="AR4" s="564" t="s">
        <v>106</v>
      </c>
      <c r="AS4" s="565" t="s">
        <v>102</v>
      </c>
      <c r="AT4" s="563" t="s">
        <v>105</v>
      </c>
      <c r="AU4" s="564" t="s">
        <v>106</v>
      </c>
      <c r="AV4" s="565" t="s">
        <v>102</v>
      </c>
      <c r="AW4" s="563" t="s">
        <v>105</v>
      </c>
      <c r="AX4" s="564" t="s">
        <v>106</v>
      </c>
      <c r="AY4" s="565" t="s">
        <v>102</v>
      </c>
      <c r="AZ4" s="563" t="s">
        <v>105</v>
      </c>
      <c r="BA4" s="564" t="s">
        <v>106</v>
      </c>
      <c r="BB4" s="565" t="s">
        <v>102</v>
      </c>
      <c r="BC4" s="563" t="s">
        <v>104</v>
      </c>
      <c r="BD4" s="564" t="s">
        <v>103</v>
      </c>
      <c r="BE4" s="565" t="s">
        <v>102</v>
      </c>
      <c r="BF4" s="563" t="s">
        <v>104</v>
      </c>
      <c r="BG4" s="564" t="s">
        <v>103</v>
      </c>
      <c r="BH4" s="565" t="s">
        <v>102</v>
      </c>
      <c r="BI4" s="914"/>
      <c r="BJ4" s="915"/>
      <c r="BK4" s="915"/>
      <c r="BL4" s="915"/>
      <c r="BM4" s="915"/>
      <c r="BN4" s="915"/>
      <c r="BO4" s="915"/>
      <c r="BP4" s="915"/>
      <c r="BQ4" s="915"/>
      <c r="BR4" s="915"/>
      <c r="BS4" s="915"/>
      <c r="BT4" s="915"/>
      <c r="BU4" s="915"/>
      <c r="BV4" s="915"/>
      <c r="BW4" s="915"/>
      <c r="BX4" s="915"/>
      <c r="BY4" s="916"/>
      <c r="BZ4" s="913"/>
      <c r="CA4" s="909"/>
      <c r="CB4" s="667"/>
      <c r="CC4" s="667"/>
      <c r="CD4" s="667"/>
      <c r="CE4" s="667"/>
      <c r="CF4" s="909"/>
      <c r="CG4" s="918"/>
      <c r="CH4" s="911"/>
    </row>
    <row r="5" spans="1:132" s="9" customFormat="1" ht="18.5" thickBot="1" x14ac:dyDescent="0.4">
      <c r="A5" s="317"/>
      <c r="B5" s="314"/>
      <c r="C5" s="314"/>
      <c r="D5" s="314"/>
      <c r="E5" s="611"/>
      <c r="F5" s="612"/>
      <c r="G5" s="612"/>
      <c r="H5" s="612"/>
      <c r="I5" s="612"/>
      <c r="J5" s="612"/>
      <c r="K5" s="613"/>
      <c r="L5" s="611"/>
      <c r="M5" s="612"/>
      <c r="N5" s="612"/>
      <c r="O5" s="612"/>
      <c r="P5" s="612"/>
      <c r="Q5" s="612"/>
      <c r="R5" s="613"/>
      <c r="S5" s="611"/>
      <c r="T5" s="612"/>
      <c r="U5" s="612"/>
      <c r="V5" s="612"/>
      <c r="W5" s="612"/>
      <c r="X5" s="612"/>
      <c r="Y5" s="613"/>
      <c r="Z5" s="641"/>
      <c r="AA5" s="642"/>
      <c r="AB5" s="642"/>
      <c r="AC5" s="642"/>
      <c r="AD5" s="642"/>
      <c r="AE5" s="642"/>
      <c r="AF5" s="643"/>
      <c r="AG5" s="641"/>
      <c r="AH5" s="642"/>
      <c r="AI5" s="642"/>
      <c r="AJ5" s="642"/>
      <c r="AK5" s="642"/>
      <c r="AL5" s="642"/>
      <c r="AM5" s="642"/>
      <c r="AN5" s="34"/>
      <c r="AO5" s="33"/>
      <c r="AP5" s="35"/>
      <c r="AQ5" s="34"/>
      <c r="AR5" s="33"/>
      <c r="AS5" s="35"/>
      <c r="AT5" s="34"/>
      <c r="AU5" s="33"/>
      <c r="AV5" s="35"/>
      <c r="AW5" s="34"/>
      <c r="AX5" s="33"/>
      <c r="AY5" s="35"/>
      <c r="AZ5" s="34"/>
      <c r="BA5" s="33"/>
      <c r="BB5" s="35"/>
      <c r="BC5" s="34"/>
      <c r="BD5" s="33"/>
      <c r="BE5" s="35"/>
      <c r="BF5" s="34"/>
      <c r="BG5" s="33"/>
      <c r="BH5" s="33"/>
      <c r="BI5" s="899" t="s">
        <v>314</v>
      </c>
      <c r="BJ5" s="900"/>
      <c r="BK5" s="901"/>
      <c r="BL5" s="899" t="s">
        <v>107</v>
      </c>
      <c r="BM5" s="900"/>
      <c r="BN5" s="901"/>
      <c r="BO5" s="899" t="s">
        <v>316</v>
      </c>
      <c r="BP5" s="900"/>
      <c r="BQ5" s="901"/>
      <c r="BR5" s="899" t="s">
        <v>315</v>
      </c>
      <c r="BS5" s="900"/>
      <c r="BT5" s="901"/>
      <c r="BU5" s="899" t="s">
        <v>110</v>
      </c>
      <c r="BV5" s="900"/>
      <c r="BW5" s="901"/>
      <c r="BX5" s="597" t="s">
        <v>96</v>
      </c>
      <c r="BY5" s="598" t="s">
        <v>95</v>
      </c>
      <c r="BZ5" s="36"/>
      <c r="CA5" s="210">
        <v>100</v>
      </c>
      <c r="CB5" s="210">
        <v>10</v>
      </c>
      <c r="CC5" s="902" t="s">
        <v>337</v>
      </c>
      <c r="CD5" s="903"/>
      <c r="CE5" s="904"/>
      <c r="CF5" s="59"/>
      <c r="CG5" s="341"/>
      <c r="CH5" s="286"/>
      <c r="CI5" s="347" t="s">
        <v>171</v>
      </c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</row>
    <row r="6" spans="1:132" s="608" customFormat="1" ht="18.5" thickBot="1" x14ac:dyDescent="0.4">
      <c r="A6" s="600"/>
      <c r="B6" s="601"/>
      <c r="C6" s="601"/>
      <c r="D6" s="601"/>
      <c r="E6" s="614"/>
      <c r="F6" s="615"/>
      <c r="G6" s="615"/>
      <c r="H6" s="615"/>
      <c r="I6" s="615"/>
      <c r="J6" s="615"/>
      <c r="K6" s="616"/>
      <c r="L6" s="614"/>
      <c r="M6" s="615"/>
      <c r="N6" s="615"/>
      <c r="O6" s="615"/>
      <c r="P6" s="615"/>
      <c r="Q6" s="615"/>
      <c r="R6" s="616"/>
      <c r="S6" s="614"/>
      <c r="T6" s="615"/>
      <c r="U6" s="615"/>
      <c r="V6" s="615"/>
      <c r="W6" s="615"/>
      <c r="X6" s="615"/>
      <c r="Y6" s="616"/>
      <c r="Z6" s="644"/>
      <c r="AA6" s="642"/>
      <c r="AB6" s="642"/>
      <c r="AC6" s="642"/>
      <c r="AD6" s="642"/>
      <c r="AE6" s="642"/>
      <c r="AF6" s="644"/>
      <c r="AG6" s="641"/>
      <c r="AH6" s="642"/>
      <c r="AI6" s="642"/>
      <c r="AJ6" s="642"/>
      <c r="AK6" s="642"/>
      <c r="AL6" s="642"/>
      <c r="AM6" s="642"/>
      <c r="AN6" s="602"/>
      <c r="AO6" s="599"/>
      <c r="AP6" s="599"/>
      <c r="AQ6" s="602"/>
      <c r="AR6" s="599"/>
      <c r="AS6" s="603"/>
      <c r="AT6" s="602"/>
      <c r="AU6" s="599"/>
      <c r="AV6" s="603"/>
      <c r="AW6" s="602"/>
      <c r="AX6" s="599"/>
      <c r="AY6" s="603"/>
      <c r="AZ6" s="602"/>
      <c r="BA6" s="599"/>
      <c r="BB6" s="603"/>
      <c r="BC6" s="599"/>
      <c r="BD6" s="599"/>
      <c r="BE6" s="603"/>
      <c r="BF6" s="599"/>
      <c r="BG6" s="599"/>
      <c r="BH6" s="599"/>
      <c r="BI6" s="617" t="s">
        <v>317</v>
      </c>
      <c r="BJ6" s="618" t="s">
        <v>318</v>
      </c>
      <c r="BK6" s="665" t="s">
        <v>319</v>
      </c>
      <c r="BL6" s="617" t="s">
        <v>317</v>
      </c>
      <c r="BM6" s="618" t="s">
        <v>318</v>
      </c>
      <c r="BN6" s="619" t="s">
        <v>319</v>
      </c>
      <c r="BO6" s="617" t="s">
        <v>317</v>
      </c>
      <c r="BP6" s="618" t="s">
        <v>318</v>
      </c>
      <c r="BQ6" s="619" t="s">
        <v>319</v>
      </c>
      <c r="BR6" s="617" t="s">
        <v>317</v>
      </c>
      <c r="BS6" s="618" t="s">
        <v>318</v>
      </c>
      <c r="BT6" s="619" t="s">
        <v>319</v>
      </c>
      <c r="BU6" s="617" t="s">
        <v>317</v>
      </c>
      <c r="BV6" s="618" t="s">
        <v>318</v>
      </c>
      <c r="BW6" s="619" t="s">
        <v>319</v>
      </c>
      <c r="BX6" s="604"/>
      <c r="BY6" s="605"/>
      <c r="BZ6" s="36"/>
      <c r="CA6" s="606"/>
      <c r="CB6" s="606"/>
      <c r="CC6" s="905"/>
      <c r="CD6" s="906"/>
      <c r="CE6" s="907"/>
      <c r="CF6" s="59"/>
      <c r="CG6" s="607"/>
      <c r="CH6" s="509"/>
      <c r="CI6" s="347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</row>
    <row r="7" spans="1:132" ht="17.5" customHeight="1" x14ac:dyDescent="0.35">
      <c r="A7" s="318"/>
      <c r="B7" s="315">
        <v>1</v>
      </c>
      <c r="C7" s="142" t="str">
        <f>VLOOKUP(B:B,'START_LIST_JUN-ELI'!C:F,2,FALSE)</f>
        <v>BLASER Nélia</v>
      </c>
      <c r="D7" s="89" t="str">
        <f>VLOOKUP(B:B,'START_LIST_JUN-ELI'!C:F,4,FALSE)</f>
        <v>GN1885</v>
      </c>
      <c r="E7" s="65">
        <v>600</v>
      </c>
      <c r="F7" s="408">
        <v>650</v>
      </c>
      <c r="G7" s="595">
        <v>700</v>
      </c>
      <c r="H7" s="595">
        <v>725</v>
      </c>
      <c r="I7" s="595">
        <v>625</v>
      </c>
      <c r="J7" s="595">
        <v>700</v>
      </c>
      <c r="K7" s="596">
        <v>775</v>
      </c>
      <c r="L7" s="594">
        <v>700</v>
      </c>
      <c r="M7" s="595">
        <v>625</v>
      </c>
      <c r="N7" s="595">
        <v>650</v>
      </c>
      <c r="O7" s="595">
        <v>625</v>
      </c>
      <c r="P7" s="595">
        <v>650</v>
      </c>
      <c r="Q7" s="595">
        <v>600</v>
      </c>
      <c r="R7" s="596">
        <v>625</v>
      </c>
      <c r="S7" s="594">
        <v>700</v>
      </c>
      <c r="T7" s="595">
        <v>625</v>
      </c>
      <c r="U7" s="595">
        <v>600</v>
      </c>
      <c r="V7" s="595">
        <v>650</v>
      </c>
      <c r="W7" s="595">
        <v>625</v>
      </c>
      <c r="X7" s="595">
        <v>650</v>
      </c>
      <c r="Y7" s="596">
        <v>675</v>
      </c>
      <c r="Z7" s="645">
        <v>700</v>
      </c>
      <c r="AA7" s="646">
        <v>675</v>
      </c>
      <c r="AB7" s="646">
        <v>650</v>
      </c>
      <c r="AC7" s="646">
        <v>700</v>
      </c>
      <c r="AD7" s="646">
        <v>625</v>
      </c>
      <c r="AE7" s="646">
        <v>700</v>
      </c>
      <c r="AF7" s="647">
        <v>700</v>
      </c>
      <c r="AG7" s="645">
        <v>725</v>
      </c>
      <c r="AH7" s="646">
        <v>675</v>
      </c>
      <c r="AI7" s="646">
        <v>675</v>
      </c>
      <c r="AJ7" s="646">
        <v>725</v>
      </c>
      <c r="AK7" s="646">
        <v>600</v>
      </c>
      <c r="AL7" s="646">
        <v>625</v>
      </c>
      <c r="AM7" s="647">
        <v>650</v>
      </c>
      <c r="AN7" s="568">
        <f>MAX(E7,L7,S7,Z7,AG7)</f>
        <v>725</v>
      </c>
      <c r="AO7" s="567">
        <f>MIN(E7,L7,S7,Z7,AG7)</f>
        <v>600</v>
      </c>
      <c r="AP7" s="568">
        <f>(SUM(E7,L7,S7,Z7,AG7)-AN7-AO7)/3</f>
        <v>700</v>
      </c>
      <c r="AQ7" s="566">
        <f>MAX(F7,M7,T7,AA7,AH7)</f>
        <v>675</v>
      </c>
      <c r="AR7" s="567">
        <f>MIN(F7,M7,T7,AA7,AH7)</f>
        <v>625</v>
      </c>
      <c r="AS7" s="569">
        <f>(SUM(F7,M7,T7,AA7,AH7)-AQ7-AR7)/3</f>
        <v>650</v>
      </c>
      <c r="AT7" s="566">
        <f>MAX(G7,N7,U7,AB7,AI7)</f>
        <v>700</v>
      </c>
      <c r="AU7" s="567">
        <f>MIN(G7,N7,U7,AB7,AI7)</f>
        <v>600</v>
      </c>
      <c r="AV7" s="569">
        <f>(SUM(G7,N7,U7,AB7,AI7)-AT7-AU7)/3</f>
        <v>658.33333333333337</v>
      </c>
      <c r="AW7" s="588">
        <f>MAX(H7,O7,V7,AC7,AJ7)</f>
        <v>725</v>
      </c>
      <c r="AX7" s="589">
        <f>MIN(H7,O7,V7,AC7,AJ7)</f>
        <v>625</v>
      </c>
      <c r="AY7" s="590">
        <f>(SUM(H7,O7,V7,AC7,AJ7)-AW7-AX7)/3</f>
        <v>691.66666666666663</v>
      </c>
      <c r="AZ7" s="570">
        <f>MAX(I7,P7,W7,AD7,AK7)</f>
        <v>650</v>
      </c>
      <c r="BA7" s="567">
        <f>MIN(I7,P7,W7,AD7,AK7)</f>
        <v>600</v>
      </c>
      <c r="BB7" s="591">
        <f>(SUM(I7,P7,W7,AD7,AK7)-AZ7-BA7)/3</f>
        <v>625</v>
      </c>
      <c r="BC7" s="571">
        <f>MAX(J7,Q7,X7,AE7,AL7)</f>
        <v>700</v>
      </c>
      <c r="BD7" s="571">
        <f>MIN(J7,Q7,X7,AE7,AL7)</f>
        <v>600</v>
      </c>
      <c r="BE7" s="569">
        <f>(SUM(J7,Q7,X7,AE7,AL7)-BC7-BD7)/3</f>
        <v>658.33333333333337</v>
      </c>
      <c r="BF7" s="571">
        <f>MAX(K7,R7,Y7,AF7,AM7)</f>
        <v>775</v>
      </c>
      <c r="BG7" s="571">
        <f>MIN(K7,R7,Y7,AF7,AM7)</f>
        <v>625</v>
      </c>
      <c r="BH7" s="568">
        <f>(SUM(K7,R7,Y7,AF7,AM7)-BF7-BG7)/3</f>
        <v>675</v>
      </c>
      <c r="BI7" s="572">
        <f>+AP7</f>
        <v>700</v>
      </c>
      <c r="BJ7" s="573"/>
      <c r="BK7" s="574">
        <f>BI7-BJ7</f>
        <v>700</v>
      </c>
      <c r="BL7" s="572">
        <f>+AS7</f>
        <v>650</v>
      </c>
      <c r="BM7" s="573"/>
      <c r="BN7" s="574">
        <f>BL7-BM7</f>
        <v>650</v>
      </c>
      <c r="BO7" s="572">
        <f>+AV7</f>
        <v>658.33333333333337</v>
      </c>
      <c r="BP7" s="573"/>
      <c r="BQ7" s="574">
        <f>BO7-BP7</f>
        <v>658.33333333333337</v>
      </c>
      <c r="BR7" s="572">
        <f>+AY7</f>
        <v>691.66666666666663</v>
      </c>
      <c r="BS7" s="573"/>
      <c r="BT7" s="574">
        <f>BR7-BS7</f>
        <v>691.66666666666663</v>
      </c>
      <c r="BU7" s="572">
        <f>+BB7</f>
        <v>625</v>
      </c>
      <c r="BV7" s="573">
        <v>200</v>
      </c>
      <c r="BW7" s="574">
        <f>BU7-BV7</f>
        <v>425</v>
      </c>
      <c r="BX7" s="620">
        <f>+BE7</f>
        <v>658.33333333333337</v>
      </c>
      <c r="BY7" s="620">
        <f>+BH7</f>
        <v>675</v>
      </c>
      <c r="BZ7" s="648">
        <f>AVERAGE(BK7,BN7,BQ7,BT7,BW7,BX7,BY7)</f>
        <v>636.90476190476204</v>
      </c>
      <c r="CA7" s="49">
        <f>BZ7/$CA$5</f>
        <v>6.3690476190476204</v>
      </c>
      <c r="CB7" s="49">
        <f>CA7*$CB$5</f>
        <v>63.690476190476204</v>
      </c>
      <c r="CC7" s="682">
        <v>8.5</v>
      </c>
      <c r="CD7" s="49">
        <f>CB7-CC7</f>
        <v>55.190476190476204</v>
      </c>
      <c r="CE7" s="49">
        <f>CD7/$CB$5</f>
        <v>5.5190476190476208</v>
      </c>
      <c r="CF7" s="50"/>
      <c r="CG7" s="342">
        <f>+CE7-CF7</f>
        <v>5.5190476190476208</v>
      </c>
      <c r="CH7" s="48">
        <v>1</v>
      </c>
    </row>
    <row r="8" spans="1:132" x14ac:dyDescent="0.35">
      <c r="A8" s="253"/>
      <c r="B8" s="88">
        <v>2</v>
      </c>
      <c r="C8" s="91" t="str">
        <f>VLOOKUP(B:B,'START_LIST_JUN-ELI'!C:F,2,FALSE)</f>
        <v>REULET Letizia</v>
      </c>
      <c r="D8" s="115" t="str">
        <f>VLOOKUP(B:B,'START_LIST_JUN-ELI'!C:F,4,FALSE)</f>
        <v>MORG</v>
      </c>
      <c r="E8" s="80">
        <v>650</v>
      </c>
      <c r="F8" s="81">
        <v>600</v>
      </c>
      <c r="G8" s="425">
        <v>625</v>
      </c>
      <c r="H8" s="425">
        <v>600</v>
      </c>
      <c r="I8" s="425">
        <v>575</v>
      </c>
      <c r="J8" s="425">
        <v>600</v>
      </c>
      <c r="K8" s="426">
        <v>575</v>
      </c>
      <c r="L8" s="427">
        <v>600</v>
      </c>
      <c r="M8" s="425">
        <v>600</v>
      </c>
      <c r="N8" s="425">
        <v>600</v>
      </c>
      <c r="O8" s="425">
        <v>600</v>
      </c>
      <c r="P8" s="425">
        <v>575</v>
      </c>
      <c r="Q8" s="425">
        <v>550</v>
      </c>
      <c r="R8" s="426">
        <v>575</v>
      </c>
      <c r="S8" s="427">
        <v>600</v>
      </c>
      <c r="T8" s="425">
        <v>575</v>
      </c>
      <c r="U8" s="425">
        <v>550</v>
      </c>
      <c r="V8" s="425">
        <v>525</v>
      </c>
      <c r="W8" s="425">
        <v>500</v>
      </c>
      <c r="X8" s="425">
        <v>525</v>
      </c>
      <c r="Y8" s="426">
        <v>500</v>
      </c>
      <c r="Z8" s="427">
        <v>650</v>
      </c>
      <c r="AA8" s="425">
        <v>625</v>
      </c>
      <c r="AB8" s="425">
        <v>650</v>
      </c>
      <c r="AC8" s="425">
        <v>600</v>
      </c>
      <c r="AD8" s="425">
        <v>600</v>
      </c>
      <c r="AE8" s="425">
        <v>600</v>
      </c>
      <c r="AF8" s="426">
        <v>625</v>
      </c>
      <c r="AG8" s="427">
        <v>625</v>
      </c>
      <c r="AH8" s="425">
        <v>600</v>
      </c>
      <c r="AI8" s="425">
        <v>625</v>
      </c>
      <c r="AJ8" s="425">
        <v>550</v>
      </c>
      <c r="AK8" s="425">
        <v>525</v>
      </c>
      <c r="AL8" s="425">
        <v>575</v>
      </c>
      <c r="AM8" s="426">
        <v>575</v>
      </c>
      <c r="AN8" s="575">
        <f t="shared" ref="AN8:AN38" si="0">MAX(E8,L8,S8,Z8,AG8)</f>
        <v>650</v>
      </c>
      <c r="AO8" s="576">
        <f t="shared" ref="AO8:AO38" si="1">MIN(E8,L8,S8,Z8,AG8)</f>
        <v>600</v>
      </c>
      <c r="AP8" s="575">
        <f t="shared" ref="AP8:AP38" si="2">(SUM(E8,L8,S8,Z8,AG8)-AN8-AO8)/3</f>
        <v>625</v>
      </c>
      <c r="AQ8" s="577">
        <f t="shared" ref="AQ8:AQ38" si="3">MAX(F8,M8,T8,AA8,AH8)</f>
        <v>625</v>
      </c>
      <c r="AR8" s="576">
        <f t="shared" ref="AR8:AR38" si="4">MIN(F8,M8,T8,AA8,AH8)</f>
        <v>575</v>
      </c>
      <c r="AS8" s="578">
        <f t="shared" ref="AS8:AS38" si="5">(SUM(F8,M8,T8,AA8,AH8)-AQ8-AR8)/3</f>
        <v>600</v>
      </c>
      <c r="AT8" s="577">
        <f t="shared" ref="AT8:AT38" si="6">MAX(G8,N8,U8,AB8,AI8)</f>
        <v>650</v>
      </c>
      <c r="AU8" s="576">
        <f t="shared" ref="AU8:AU38" si="7">MIN(G8,N8,U8,AB8,AI8)</f>
        <v>550</v>
      </c>
      <c r="AV8" s="578">
        <f t="shared" ref="AV8:AV38" si="8">(SUM(G8,N8,U8,AB8,AI8)-AT8-AU8)/3</f>
        <v>616.66666666666663</v>
      </c>
      <c r="AW8" s="592">
        <f>MAX(H8,O8,V8,AC8,AJ8)</f>
        <v>600</v>
      </c>
      <c r="AX8" s="576">
        <f>MIN(H8,O8,V8,AC8,AJ8)</f>
        <v>525</v>
      </c>
      <c r="AY8" s="593">
        <f>(SUM(H8,O8,V8,AC8,AJ8)-AW8-AX8)/3</f>
        <v>583.33333333333337</v>
      </c>
      <c r="AZ8" s="592">
        <f>MAX(I8,P8,W8,AD8,AK8)</f>
        <v>600</v>
      </c>
      <c r="BA8" s="576">
        <f>MIN(I8,P8,W8,AD8,AK8)</f>
        <v>500</v>
      </c>
      <c r="BB8" s="593">
        <f>(SUM(I8,P8,W8,AD8,AK8)-AZ8-BA8)/3</f>
        <v>558.33333333333337</v>
      </c>
      <c r="BC8" s="579">
        <f t="shared" ref="BC8:BC39" si="9">MAX(H8,O8,V8,AC8,AJ8)</f>
        <v>600</v>
      </c>
      <c r="BD8" s="579">
        <f t="shared" ref="BD8:BD39" si="10">MIN(H8,O8,V8,AC8,AJ8)</f>
        <v>525</v>
      </c>
      <c r="BE8" s="578">
        <f t="shared" ref="BE8:BE39" si="11">(SUM(H8,O8,V8,AC8,AJ8)-BC8-BD8)/3</f>
        <v>583.33333333333337</v>
      </c>
      <c r="BF8" s="579">
        <f t="shared" ref="BF8:BF38" si="12">MAX(K8,R8,Y8,AF8,AM8)</f>
        <v>625</v>
      </c>
      <c r="BG8" s="579">
        <f t="shared" ref="BG8:BG38" si="13">MIN(K8,R8,Y8,AF8,AM8)</f>
        <v>500</v>
      </c>
      <c r="BH8" s="575">
        <f t="shared" ref="BH8:BH38" si="14">(SUM(K8,R8,Y8,AF8,AM8)-BF8-BG8)/3</f>
        <v>575</v>
      </c>
      <c r="BI8" s="580">
        <f>+AP8</f>
        <v>625</v>
      </c>
      <c r="BJ8" s="581"/>
      <c r="BK8" s="582">
        <f>BI8-BJ8</f>
        <v>625</v>
      </c>
      <c r="BL8" s="580">
        <f>+AS8</f>
        <v>600</v>
      </c>
      <c r="BM8" s="581">
        <v>200</v>
      </c>
      <c r="BN8" s="582">
        <f>BL8-BM8</f>
        <v>400</v>
      </c>
      <c r="BO8" s="580">
        <f>+AV8</f>
        <v>616.66666666666663</v>
      </c>
      <c r="BP8" s="581"/>
      <c r="BQ8" s="582">
        <f>BO8-BP8</f>
        <v>616.66666666666663</v>
      </c>
      <c r="BR8" s="580">
        <f>+AY8</f>
        <v>583.33333333333337</v>
      </c>
      <c r="BS8" s="581">
        <v>200</v>
      </c>
      <c r="BT8" s="582">
        <f>BR8-BS8</f>
        <v>383.33333333333337</v>
      </c>
      <c r="BU8" s="580">
        <f>+BB8</f>
        <v>558.33333333333337</v>
      </c>
      <c r="BV8" s="581">
        <v>200</v>
      </c>
      <c r="BW8" s="582">
        <f>BU8-BV8</f>
        <v>358.33333333333337</v>
      </c>
      <c r="BX8" s="621">
        <f>+BE8</f>
        <v>583.33333333333337</v>
      </c>
      <c r="BY8" s="621">
        <f>+BH8</f>
        <v>575</v>
      </c>
      <c r="BZ8" s="621">
        <f t="shared" ref="BZ8:BZ71" si="15">AVERAGE(BK8,BN8,BQ8,BT8,BW8,BX8,BY8)</f>
        <v>505.95238095238102</v>
      </c>
      <c r="CA8" s="53">
        <f>BZ8/$CA$5</f>
        <v>5.0595238095238102</v>
      </c>
      <c r="CB8" s="53">
        <f>CA8*$CB$5</f>
        <v>50.595238095238102</v>
      </c>
      <c r="CC8" s="683">
        <v>30.5</v>
      </c>
      <c r="CD8" s="53">
        <f>CB8-CC8</f>
        <v>20.095238095238102</v>
      </c>
      <c r="CE8" s="53">
        <f>CD8/$CB$5</f>
        <v>2.0095238095238104</v>
      </c>
      <c r="CF8" s="54"/>
      <c r="CG8" s="343">
        <f>+CE8-CF8</f>
        <v>2.0095238095238104</v>
      </c>
      <c r="CH8" s="51">
        <v>2</v>
      </c>
    </row>
    <row r="9" spans="1:132" s="55" customFormat="1" ht="16.5" customHeight="1" x14ac:dyDescent="0.35">
      <c r="A9" s="253"/>
      <c r="B9" s="88">
        <v>3</v>
      </c>
      <c r="C9" s="91" t="str">
        <f>VLOOKUP(B:B,'START_LIST_JUN-ELI'!C:F,2,FALSE)</f>
        <v>ROULLIER Eva</v>
      </c>
      <c r="D9" s="115" t="str">
        <f>VLOOKUP(B:B,'START_LIST_JUN-ELI'!C:F,4,FALSE)</f>
        <v>GN1885</v>
      </c>
      <c r="E9" s="80">
        <v>550</v>
      </c>
      <c r="F9" s="81">
        <v>575</v>
      </c>
      <c r="G9" s="425">
        <v>575</v>
      </c>
      <c r="H9" s="425">
        <v>575</v>
      </c>
      <c r="I9" s="425">
        <v>550</v>
      </c>
      <c r="J9" s="425">
        <v>575</v>
      </c>
      <c r="K9" s="426">
        <v>575</v>
      </c>
      <c r="L9" s="427">
        <v>625</v>
      </c>
      <c r="M9" s="425">
        <v>575</v>
      </c>
      <c r="N9" s="425">
        <v>575</v>
      </c>
      <c r="O9" s="425">
        <v>550</v>
      </c>
      <c r="P9" s="425">
        <v>525</v>
      </c>
      <c r="Q9" s="425">
        <v>600</v>
      </c>
      <c r="R9" s="426">
        <v>550</v>
      </c>
      <c r="S9" s="427">
        <v>575</v>
      </c>
      <c r="T9" s="425">
        <v>475</v>
      </c>
      <c r="U9" s="425">
        <v>450</v>
      </c>
      <c r="V9" s="425">
        <v>475</v>
      </c>
      <c r="W9" s="425">
        <v>425</v>
      </c>
      <c r="X9" s="425">
        <v>450</v>
      </c>
      <c r="Y9" s="426">
        <v>400</v>
      </c>
      <c r="Z9" s="427">
        <v>575</v>
      </c>
      <c r="AA9" s="425">
        <v>525</v>
      </c>
      <c r="AB9" s="425">
        <v>550</v>
      </c>
      <c r="AC9" s="425">
        <v>550</v>
      </c>
      <c r="AD9" s="425">
        <v>475</v>
      </c>
      <c r="AE9" s="425">
        <v>600</v>
      </c>
      <c r="AF9" s="426">
        <v>625</v>
      </c>
      <c r="AG9" s="427">
        <v>625</v>
      </c>
      <c r="AH9" s="425">
        <v>500</v>
      </c>
      <c r="AI9" s="425">
        <v>525</v>
      </c>
      <c r="AJ9" s="425">
        <v>475</v>
      </c>
      <c r="AK9" s="425">
        <v>500</v>
      </c>
      <c r="AL9" s="425">
        <v>500</v>
      </c>
      <c r="AM9" s="426">
        <v>550</v>
      </c>
      <c r="AN9" s="575">
        <f t="shared" si="0"/>
        <v>625</v>
      </c>
      <c r="AO9" s="576">
        <f t="shared" si="1"/>
        <v>550</v>
      </c>
      <c r="AP9" s="575">
        <f t="shared" si="2"/>
        <v>591.66666666666663</v>
      </c>
      <c r="AQ9" s="577">
        <f t="shared" si="3"/>
        <v>575</v>
      </c>
      <c r="AR9" s="576">
        <f t="shared" si="4"/>
        <v>475</v>
      </c>
      <c r="AS9" s="578">
        <f t="shared" si="5"/>
        <v>533.33333333333337</v>
      </c>
      <c r="AT9" s="577">
        <f t="shared" si="6"/>
        <v>575</v>
      </c>
      <c r="AU9" s="576">
        <f t="shared" si="7"/>
        <v>450</v>
      </c>
      <c r="AV9" s="578">
        <f t="shared" si="8"/>
        <v>550</v>
      </c>
      <c r="AW9" s="592">
        <f t="shared" ref="AW9:AW72" si="16">MAX(H9,O9,V9,AC9,AJ9)</f>
        <v>575</v>
      </c>
      <c r="AX9" s="576">
        <f t="shared" ref="AX9:AX72" si="17">MIN(H9,O9,V9,AC9,AJ9)</f>
        <v>475</v>
      </c>
      <c r="AY9" s="593">
        <f t="shared" ref="AY9:AY72" si="18">(SUM(H9,O9,V9,AC9,AJ9)-AW9-AX9)/3</f>
        <v>525</v>
      </c>
      <c r="AZ9" s="592">
        <f t="shared" ref="AZ9:AZ72" si="19">MAX(I9,P9,W9,AD9,AK9)</f>
        <v>550</v>
      </c>
      <c r="BA9" s="576">
        <f t="shared" ref="BA9:BA72" si="20">MIN(I9,P9,W9,AD9,AK9)</f>
        <v>425</v>
      </c>
      <c r="BB9" s="593">
        <f t="shared" ref="BB9:BB72" si="21">(SUM(I9,P9,W9,AD9,AK9)-AZ9-BA9)/3</f>
        <v>500</v>
      </c>
      <c r="BC9" s="579">
        <f t="shared" si="9"/>
        <v>575</v>
      </c>
      <c r="BD9" s="579">
        <f t="shared" si="10"/>
        <v>475</v>
      </c>
      <c r="BE9" s="578">
        <f t="shared" si="11"/>
        <v>525</v>
      </c>
      <c r="BF9" s="579">
        <f t="shared" si="12"/>
        <v>625</v>
      </c>
      <c r="BG9" s="579">
        <f t="shared" si="13"/>
        <v>400</v>
      </c>
      <c r="BH9" s="575">
        <f t="shared" si="14"/>
        <v>558.33333333333337</v>
      </c>
      <c r="BI9" s="580">
        <f t="shared" ref="BI9:BI72" si="22">+AP9</f>
        <v>591.66666666666663</v>
      </c>
      <c r="BJ9" s="581"/>
      <c r="BK9" s="582">
        <f t="shared" ref="BK9:BK72" si="23">BI9-BJ9</f>
        <v>591.66666666666663</v>
      </c>
      <c r="BL9" s="580">
        <f t="shared" ref="BL9:BL72" si="24">+AS9</f>
        <v>533.33333333333337</v>
      </c>
      <c r="BM9" s="581">
        <v>200</v>
      </c>
      <c r="BN9" s="582">
        <f t="shared" ref="BN9:BN72" si="25">BL9-BM9</f>
        <v>333.33333333333337</v>
      </c>
      <c r="BO9" s="580">
        <f t="shared" ref="BO9:BO72" si="26">+AV9</f>
        <v>550</v>
      </c>
      <c r="BP9" s="581"/>
      <c r="BQ9" s="582">
        <f t="shared" ref="BQ9:BQ72" si="27">BO9-BP9</f>
        <v>550</v>
      </c>
      <c r="BR9" s="580">
        <f t="shared" ref="BR9:BR72" si="28">+AY9</f>
        <v>525</v>
      </c>
      <c r="BS9" s="581"/>
      <c r="BT9" s="582">
        <f t="shared" ref="BT9:BT72" si="29">BR9-BS9</f>
        <v>525</v>
      </c>
      <c r="BU9" s="580">
        <f t="shared" ref="BU9:BU72" si="30">+BB9</f>
        <v>500</v>
      </c>
      <c r="BV9" s="581">
        <v>200</v>
      </c>
      <c r="BW9" s="582">
        <f t="shared" ref="BW9:BW72" si="31">BU9-BV9</f>
        <v>300</v>
      </c>
      <c r="BX9" s="621">
        <f t="shared" ref="BX9:BX72" si="32">+BE9</f>
        <v>525</v>
      </c>
      <c r="BY9" s="621">
        <f t="shared" ref="BY9:BY72" si="33">+BH9</f>
        <v>558.33333333333337</v>
      </c>
      <c r="BZ9" s="621">
        <f t="shared" si="15"/>
        <v>483.33333333333337</v>
      </c>
      <c r="CA9" s="53">
        <f t="shared" ref="CA9:CA72" si="34">BZ9/$CA$5</f>
        <v>4.8333333333333339</v>
      </c>
      <c r="CB9" s="53">
        <f t="shared" ref="CB9:CB72" si="35">CA9*$CB$5</f>
        <v>48.333333333333343</v>
      </c>
      <c r="CC9" s="683">
        <v>23.5</v>
      </c>
      <c r="CD9" s="53">
        <f t="shared" ref="CD9:CD72" si="36">CB9-CC9</f>
        <v>24.833333333333343</v>
      </c>
      <c r="CE9" s="53">
        <f t="shared" ref="CE9:CE72" si="37">CD9/$CB$5</f>
        <v>2.4833333333333343</v>
      </c>
      <c r="CF9" s="54"/>
      <c r="CG9" s="343">
        <f t="shared" ref="CG9:CG72" si="38">+CE9-CF9</f>
        <v>2.4833333333333343</v>
      </c>
      <c r="CH9" s="51">
        <v>3</v>
      </c>
      <c r="CI9" s="45"/>
      <c r="CJ9" s="45"/>
      <c r="CK9" s="45"/>
      <c r="CL9" s="45"/>
      <c r="CM9" s="45"/>
      <c r="CN9" s="45"/>
      <c r="CO9" s="45"/>
      <c r="CP9" s="45"/>
      <c r="CQ9" s="45"/>
    </row>
    <row r="10" spans="1:132" x14ac:dyDescent="0.35">
      <c r="A10" s="253"/>
      <c r="B10" s="88">
        <v>4</v>
      </c>
      <c r="C10" s="91" t="str">
        <f>VLOOKUP(B:B,'START_LIST_JUN-ELI'!C:F,2,FALSE)</f>
        <v>SCHENK Lilou</v>
      </c>
      <c r="D10" s="115" t="str">
        <f>VLOOKUP(B:B,'START_LIST_JUN-ELI'!C:F,4,FALSE)</f>
        <v>MORG</v>
      </c>
      <c r="E10" s="80">
        <v>700</v>
      </c>
      <c r="F10" s="81">
        <v>700</v>
      </c>
      <c r="G10" s="425">
        <v>775</v>
      </c>
      <c r="H10" s="425">
        <v>775</v>
      </c>
      <c r="I10" s="425">
        <v>750</v>
      </c>
      <c r="J10" s="425">
        <v>750</v>
      </c>
      <c r="K10" s="426">
        <v>800</v>
      </c>
      <c r="L10" s="427">
        <v>725</v>
      </c>
      <c r="M10" s="425">
        <v>650</v>
      </c>
      <c r="N10" s="425">
        <v>675</v>
      </c>
      <c r="O10" s="425">
        <v>650</v>
      </c>
      <c r="P10" s="425">
        <v>650</v>
      </c>
      <c r="Q10" s="425">
        <v>650</v>
      </c>
      <c r="R10" s="426">
        <v>650</v>
      </c>
      <c r="S10" s="427">
        <v>725</v>
      </c>
      <c r="T10" s="425">
        <v>650</v>
      </c>
      <c r="U10" s="425">
        <v>625</v>
      </c>
      <c r="V10" s="425">
        <v>650</v>
      </c>
      <c r="W10" s="425">
        <v>625</v>
      </c>
      <c r="X10" s="425">
        <v>675</v>
      </c>
      <c r="Y10" s="426">
        <v>700</v>
      </c>
      <c r="Z10" s="427">
        <v>725</v>
      </c>
      <c r="AA10" s="425">
        <v>650</v>
      </c>
      <c r="AB10" s="425">
        <v>700</v>
      </c>
      <c r="AC10" s="425">
        <v>675</v>
      </c>
      <c r="AD10" s="425">
        <v>650</v>
      </c>
      <c r="AE10" s="425">
        <v>700</v>
      </c>
      <c r="AF10" s="426">
        <v>725</v>
      </c>
      <c r="AG10" s="427">
        <v>750</v>
      </c>
      <c r="AH10" s="425">
        <v>650</v>
      </c>
      <c r="AI10" s="425">
        <v>675</v>
      </c>
      <c r="AJ10" s="425">
        <v>725</v>
      </c>
      <c r="AK10" s="425">
        <v>675</v>
      </c>
      <c r="AL10" s="425">
        <v>700</v>
      </c>
      <c r="AM10" s="426">
        <v>725</v>
      </c>
      <c r="AN10" s="575">
        <f t="shared" si="0"/>
        <v>750</v>
      </c>
      <c r="AO10" s="576">
        <f t="shared" si="1"/>
        <v>700</v>
      </c>
      <c r="AP10" s="575">
        <f t="shared" si="2"/>
        <v>725</v>
      </c>
      <c r="AQ10" s="577">
        <f t="shared" si="3"/>
        <v>700</v>
      </c>
      <c r="AR10" s="576">
        <f t="shared" si="4"/>
        <v>650</v>
      </c>
      <c r="AS10" s="578">
        <f t="shared" si="5"/>
        <v>650</v>
      </c>
      <c r="AT10" s="577">
        <f t="shared" si="6"/>
        <v>775</v>
      </c>
      <c r="AU10" s="576">
        <f t="shared" si="7"/>
        <v>625</v>
      </c>
      <c r="AV10" s="578">
        <f t="shared" si="8"/>
        <v>683.33333333333337</v>
      </c>
      <c r="AW10" s="592">
        <f t="shared" si="16"/>
        <v>775</v>
      </c>
      <c r="AX10" s="576">
        <f t="shared" si="17"/>
        <v>650</v>
      </c>
      <c r="AY10" s="593">
        <f t="shared" si="18"/>
        <v>683.33333333333337</v>
      </c>
      <c r="AZ10" s="592">
        <f t="shared" si="19"/>
        <v>750</v>
      </c>
      <c r="BA10" s="576">
        <f t="shared" si="20"/>
        <v>625</v>
      </c>
      <c r="BB10" s="593">
        <f t="shared" si="21"/>
        <v>658.33333333333337</v>
      </c>
      <c r="BC10" s="579">
        <f t="shared" si="9"/>
        <v>775</v>
      </c>
      <c r="BD10" s="579">
        <f t="shared" si="10"/>
        <v>650</v>
      </c>
      <c r="BE10" s="578">
        <f t="shared" si="11"/>
        <v>683.33333333333337</v>
      </c>
      <c r="BF10" s="579">
        <f t="shared" si="12"/>
        <v>800</v>
      </c>
      <c r="BG10" s="579">
        <f t="shared" si="13"/>
        <v>650</v>
      </c>
      <c r="BH10" s="575">
        <f t="shared" si="14"/>
        <v>716.66666666666663</v>
      </c>
      <c r="BI10" s="580">
        <f t="shared" si="22"/>
        <v>725</v>
      </c>
      <c r="BJ10" s="581"/>
      <c r="BK10" s="582">
        <f t="shared" si="23"/>
        <v>725</v>
      </c>
      <c r="BL10" s="580">
        <f t="shared" si="24"/>
        <v>650</v>
      </c>
      <c r="BM10" s="581"/>
      <c r="BN10" s="582">
        <f t="shared" si="25"/>
        <v>650</v>
      </c>
      <c r="BO10" s="580">
        <f t="shared" si="26"/>
        <v>683.33333333333337</v>
      </c>
      <c r="BP10" s="581"/>
      <c r="BQ10" s="582">
        <f t="shared" si="27"/>
        <v>683.33333333333337</v>
      </c>
      <c r="BR10" s="580">
        <f t="shared" si="28"/>
        <v>683.33333333333337</v>
      </c>
      <c r="BS10" s="581"/>
      <c r="BT10" s="582">
        <f t="shared" si="29"/>
        <v>683.33333333333337</v>
      </c>
      <c r="BU10" s="580">
        <f t="shared" si="30"/>
        <v>658.33333333333337</v>
      </c>
      <c r="BV10" s="581"/>
      <c r="BW10" s="582">
        <f t="shared" si="31"/>
        <v>658.33333333333337</v>
      </c>
      <c r="BX10" s="621">
        <f t="shared" si="32"/>
        <v>683.33333333333337</v>
      </c>
      <c r="BY10" s="621">
        <f t="shared" si="33"/>
        <v>716.66666666666663</v>
      </c>
      <c r="BZ10" s="621">
        <f t="shared" si="15"/>
        <v>685.71428571428589</v>
      </c>
      <c r="CA10" s="53">
        <f t="shared" si="34"/>
        <v>6.8571428571428585</v>
      </c>
      <c r="CB10" s="53">
        <f t="shared" si="35"/>
        <v>68.571428571428584</v>
      </c>
      <c r="CC10" s="683">
        <v>0</v>
      </c>
      <c r="CD10" s="53">
        <f t="shared" si="36"/>
        <v>68.571428571428584</v>
      </c>
      <c r="CE10" s="53">
        <f t="shared" si="37"/>
        <v>6.8571428571428585</v>
      </c>
      <c r="CF10" s="54"/>
      <c r="CG10" s="343">
        <f t="shared" si="38"/>
        <v>6.8571428571428585</v>
      </c>
      <c r="CH10" s="51">
        <v>4</v>
      </c>
    </row>
    <row r="11" spans="1:132" x14ac:dyDescent="0.35">
      <c r="A11" s="253"/>
      <c r="B11" s="88">
        <v>5</v>
      </c>
      <c r="C11" s="91" t="str">
        <f>VLOOKUP(B:B,'START_LIST_JUN-ELI'!C:F,2,FALSE)</f>
        <v>RÜEGG Lena</v>
      </c>
      <c r="D11" s="115" t="str">
        <f>VLOOKUP(B:B,'START_LIST_JUN-ELI'!C:F,4,FALSE)</f>
        <v>ASB</v>
      </c>
      <c r="E11" s="80">
        <v>700</v>
      </c>
      <c r="F11" s="81">
        <v>650</v>
      </c>
      <c r="G11" s="425">
        <v>625</v>
      </c>
      <c r="H11" s="425">
        <v>625</v>
      </c>
      <c r="I11" s="425">
        <v>650</v>
      </c>
      <c r="J11" s="425">
        <v>650</v>
      </c>
      <c r="K11" s="426">
        <v>725</v>
      </c>
      <c r="L11" s="427">
        <v>625</v>
      </c>
      <c r="M11" s="425">
        <v>650</v>
      </c>
      <c r="N11" s="425">
        <v>625</v>
      </c>
      <c r="O11" s="425">
        <v>600</v>
      </c>
      <c r="P11" s="425">
        <v>575</v>
      </c>
      <c r="Q11" s="425">
        <v>625</v>
      </c>
      <c r="R11" s="426">
        <v>650</v>
      </c>
      <c r="S11" s="427">
        <v>675</v>
      </c>
      <c r="T11" s="425">
        <v>575</v>
      </c>
      <c r="U11" s="425">
        <v>550</v>
      </c>
      <c r="V11" s="425">
        <v>575</v>
      </c>
      <c r="W11" s="425">
        <v>550</v>
      </c>
      <c r="X11" s="425">
        <v>600</v>
      </c>
      <c r="Y11" s="426">
        <v>625</v>
      </c>
      <c r="Z11" s="427">
        <v>700</v>
      </c>
      <c r="AA11" s="425">
        <v>600</v>
      </c>
      <c r="AB11" s="425">
        <v>625</v>
      </c>
      <c r="AC11" s="425">
        <v>625</v>
      </c>
      <c r="AD11" s="425">
        <v>600</v>
      </c>
      <c r="AE11" s="425">
        <v>675</v>
      </c>
      <c r="AF11" s="426">
        <v>650</v>
      </c>
      <c r="AG11" s="427">
        <v>700</v>
      </c>
      <c r="AH11" s="425">
        <v>625</v>
      </c>
      <c r="AI11" s="425">
        <v>575</v>
      </c>
      <c r="AJ11" s="425">
        <v>500</v>
      </c>
      <c r="AK11" s="425">
        <v>625</v>
      </c>
      <c r="AL11" s="425">
        <v>650</v>
      </c>
      <c r="AM11" s="426">
        <v>625</v>
      </c>
      <c r="AN11" s="575">
        <f t="shared" si="0"/>
        <v>700</v>
      </c>
      <c r="AO11" s="576">
        <f t="shared" si="1"/>
        <v>625</v>
      </c>
      <c r="AP11" s="575">
        <f t="shared" si="2"/>
        <v>691.66666666666663</v>
      </c>
      <c r="AQ11" s="577">
        <f t="shared" si="3"/>
        <v>650</v>
      </c>
      <c r="AR11" s="576">
        <f t="shared" si="4"/>
        <v>575</v>
      </c>
      <c r="AS11" s="578">
        <f t="shared" si="5"/>
        <v>625</v>
      </c>
      <c r="AT11" s="577">
        <f t="shared" si="6"/>
        <v>625</v>
      </c>
      <c r="AU11" s="576">
        <f t="shared" si="7"/>
        <v>550</v>
      </c>
      <c r="AV11" s="578">
        <f t="shared" si="8"/>
        <v>608.33333333333337</v>
      </c>
      <c r="AW11" s="592">
        <f t="shared" si="16"/>
        <v>625</v>
      </c>
      <c r="AX11" s="576">
        <f t="shared" si="17"/>
        <v>500</v>
      </c>
      <c r="AY11" s="593">
        <f t="shared" si="18"/>
        <v>600</v>
      </c>
      <c r="AZ11" s="592">
        <f t="shared" si="19"/>
        <v>650</v>
      </c>
      <c r="BA11" s="576">
        <f t="shared" si="20"/>
        <v>550</v>
      </c>
      <c r="BB11" s="593">
        <f>(SUM(I11,P11,W11,AD11,AK11)-AZ11-BA11)/3</f>
        <v>600</v>
      </c>
      <c r="BC11" s="579">
        <f t="shared" si="9"/>
        <v>625</v>
      </c>
      <c r="BD11" s="579">
        <f t="shared" si="10"/>
        <v>500</v>
      </c>
      <c r="BE11" s="578">
        <f t="shared" si="11"/>
        <v>600</v>
      </c>
      <c r="BF11" s="579">
        <f t="shared" si="12"/>
        <v>725</v>
      </c>
      <c r="BG11" s="579">
        <f t="shared" si="13"/>
        <v>625</v>
      </c>
      <c r="BH11" s="575">
        <f t="shared" si="14"/>
        <v>641.66666666666663</v>
      </c>
      <c r="BI11" s="580">
        <f t="shared" si="22"/>
        <v>691.66666666666663</v>
      </c>
      <c r="BJ11" s="581"/>
      <c r="BK11" s="582">
        <f t="shared" si="23"/>
        <v>691.66666666666663</v>
      </c>
      <c r="BL11" s="580">
        <f t="shared" si="24"/>
        <v>625</v>
      </c>
      <c r="BM11" s="581">
        <v>200</v>
      </c>
      <c r="BN11" s="582">
        <f t="shared" si="25"/>
        <v>425</v>
      </c>
      <c r="BO11" s="580">
        <f t="shared" si="26"/>
        <v>608.33333333333337</v>
      </c>
      <c r="BP11" s="581"/>
      <c r="BQ11" s="582">
        <f t="shared" si="27"/>
        <v>608.33333333333337</v>
      </c>
      <c r="BR11" s="580">
        <f t="shared" si="28"/>
        <v>600</v>
      </c>
      <c r="BS11" s="581"/>
      <c r="BT11" s="582">
        <f t="shared" si="29"/>
        <v>600</v>
      </c>
      <c r="BU11" s="580">
        <f t="shared" si="30"/>
        <v>600</v>
      </c>
      <c r="BV11" s="581"/>
      <c r="BW11" s="582">
        <f t="shared" si="31"/>
        <v>600</v>
      </c>
      <c r="BX11" s="621">
        <f t="shared" si="32"/>
        <v>600</v>
      </c>
      <c r="BY11" s="621">
        <f t="shared" si="33"/>
        <v>641.66666666666663</v>
      </c>
      <c r="BZ11" s="621">
        <f t="shared" si="15"/>
        <v>595.2380952380953</v>
      </c>
      <c r="CA11" s="53">
        <f t="shared" si="34"/>
        <v>5.9523809523809526</v>
      </c>
      <c r="CB11" s="53">
        <f t="shared" si="35"/>
        <v>59.523809523809526</v>
      </c>
      <c r="CC11" s="683">
        <v>1</v>
      </c>
      <c r="CD11" s="53">
        <f t="shared" si="36"/>
        <v>58.523809523809526</v>
      </c>
      <c r="CE11" s="53">
        <f t="shared" si="37"/>
        <v>5.8523809523809529</v>
      </c>
      <c r="CF11" s="54"/>
      <c r="CG11" s="343">
        <f t="shared" si="38"/>
        <v>5.8523809523809529</v>
      </c>
      <c r="CH11" s="51">
        <v>5</v>
      </c>
    </row>
    <row r="12" spans="1:132" x14ac:dyDescent="0.35">
      <c r="A12" s="253"/>
      <c r="B12" s="88">
        <v>6</v>
      </c>
      <c r="C12" s="91" t="str">
        <f>VLOOKUP(B:B,'START_LIST_JUN-ELI'!C:F,2,FALSE)</f>
        <v>DUDNIK Nelli</v>
      </c>
      <c r="D12" s="115" t="str">
        <f>VLOOKUP(B:B,'START_LIST_JUN-ELI'!C:F,4,FALSE)</f>
        <v>ASB</v>
      </c>
      <c r="E12" s="80">
        <v>675</v>
      </c>
      <c r="F12" s="81">
        <v>650</v>
      </c>
      <c r="G12" s="425">
        <v>450</v>
      </c>
      <c r="H12" s="425">
        <v>625</v>
      </c>
      <c r="I12" s="425">
        <v>575</v>
      </c>
      <c r="J12" s="425">
        <v>600</v>
      </c>
      <c r="K12" s="426">
        <v>675</v>
      </c>
      <c r="L12" s="427">
        <v>600</v>
      </c>
      <c r="M12" s="425">
        <v>600</v>
      </c>
      <c r="N12" s="425">
        <v>575</v>
      </c>
      <c r="O12" s="425">
        <v>550</v>
      </c>
      <c r="P12" s="425">
        <v>525</v>
      </c>
      <c r="Q12" s="425">
        <v>575</v>
      </c>
      <c r="R12" s="426">
        <v>575</v>
      </c>
      <c r="S12" s="427">
        <v>650</v>
      </c>
      <c r="T12" s="425">
        <v>575</v>
      </c>
      <c r="U12" s="425">
        <v>550</v>
      </c>
      <c r="V12" s="425">
        <v>525</v>
      </c>
      <c r="W12" s="425">
        <v>475</v>
      </c>
      <c r="X12" s="425">
        <v>450</v>
      </c>
      <c r="Y12" s="426">
        <v>475</v>
      </c>
      <c r="Z12" s="427">
        <v>675</v>
      </c>
      <c r="AA12" s="425">
        <v>675</v>
      </c>
      <c r="AB12" s="425">
        <v>650</v>
      </c>
      <c r="AC12" s="425">
        <v>600</v>
      </c>
      <c r="AD12" s="425">
        <v>600</v>
      </c>
      <c r="AE12" s="425">
        <v>625</v>
      </c>
      <c r="AF12" s="426">
        <v>650</v>
      </c>
      <c r="AG12" s="427">
        <v>675</v>
      </c>
      <c r="AH12" s="425">
        <v>675</v>
      </c>
      <c r="AI12" s="425">
        <v>625</v>
      </c>
      <c r="AJ12" s="425">
        <v>575</v>
      </c>
      <c r="AK12" s="425">
        <v>600</v>
      </c>
      <c r="AL12" s="425">
        <v>575</v>
      </c>
      <c r="AM12" s="426">
        <v>575</v>
      </c>
      <c r="AN12" s="575">
        <f t="shared" si="0"/>
        <v>675</v>
      </c>
      <c r="AO12" s="576">
        <f t="shared" si="1"/>
        <v>600</v>
      </c>
      <c r="AP12" s="575">
        <f t="shared" si="2"/>
        <v>666.66666666666663</v>
      </c>
      <c r="AQ12" s="577">
        <f t="shared" si="3"/>
        <v>675</v>
      </c>
      <c r="AR12" s="576">
        <f t="shared" si="4"/>
        <v>575</v>
      </c>
      <c r="AS12" s="578">
        <f t="shared" si="5"/>
        <v>641.66666666666663</v>
      </c>
      <c r="AT12" s="577">
        <f t="shared" si="6"/>
        <v>650</v>
      </c>
      <c r="AU12" s="576">
        <f t="shared" si="7"/>
        <v>450</v>
      </c>
      <c r="AV12" s="578">
        <f t="shared" si="8"/>
        <v>583.33333333333337</v>
      </c>
      <c r="AW12" s="592">
        <f t="shared" si="16"/>
        <v>625</v>
      </c>
      <c r="AX12" s="576">
        <f t="shared" si="17"/>
        <v>525</v>
      </c>
      <c r="AY12" s="593">
        <f t="shared" si="18"/>
        <v>575</v>
      </c>
      <c r="AZ12" s="592">
        <f t="shared" si="19"/>
        <v>600</v>
      </c>
      <c r="BA12" s="576">
        <f t="shared" si="20"/>
        <v>475</v>
      </c>
      <c r="BB12" s="593">
        <f t="shared" si="21"/>
        <v>566.66666666666663</v>
      </c>
      <c r="BC12" s="579">
        <f t="shared" si="9"/>
        <v>625</v>
      </c>
      <c r="BD12" s="579">
        <f t="shared" si="10"/>
        <v>525</v>
      </c>
      <c r="BE12" s="578">
        <f t="shared" si="11"/>
        <v>575</v>
      </c>
      <c r="BF12" s="579">
        <f t="shared" si="12"/>
        <v>675</v>
      </c>
      <c r="BG12" s="579">
        <f t="shared" si="13"/>
        <v>475</v>
      </c>
      <c r="BH12" s="575">
        <f t="shared" si="14"/>
        <v>600</v>
      </c>
      <c r="BI12" s="580">
        <f t="shared" si="22"/>
        <v>666.66666666666663</v>
      </c>
      <c r="BJ12" s="581"/>
      <c r="BK12" s="582">
        <f t="shared" si="23"/>
        <v>666.66666666666663</v>
      </c>
      <c r="BL12" s="580">
        <f t="shared" si="24"/>
        <v>641.66666666666663</v>
      </c>
      <c r="BM12" s="581">
        <v>200</v>
      </c>
      <c r="BN12" s="582">
        <f t="shared" si="25"/>
        <v>441.66666666666663</v>
      </c>
      <c r="BO12" s="580">
        <f t="shared" si="26"/>
        <v>583.33333333333337</v>
      </c>
      <c r="BP12" s="581">
        <v>200</v>
      </c>
      <c r="BQ12" s="582">
        <f t="shared" si="27"/>
        <v>383.33333333333337</v>
      </c>
      <c r="BR12" s="580">
        <f t="shared" si="28"/>
        <v>575</v>
      </c>
      <c r="BS12" s="581"/>
      <c r="BT12" s="582">
        <f t="shared" si="29"/>
        <v>575</v>
      </c>
      <c r="BU12" s="580">
        <f t="shared" si="30"/>
        <v>566.66666666666663</v>
      </c>
      <c r="BV12" s="581">
        <v>200</v>
      </c>
      <c r="BW12" s="582">
        <f t="shared" si="31"/>
        <v>366.66666666666663</v>
      </c>
      <c r="BX12" s="621">
        <f t="shared" si="32"/>
        <v>575</v>
      </c>
      <c r="BY12" s="621">
        <f t="shared" si="33"/>
        <v>600</v>
      </c>
      <c r="BZ12" s="621">
        <f t="shared" si="15"/>
        <v>515.47619047619048</v>
      </c>
      <c r="CA12" s="53">
        <f t="shared" si="34"/>
        <v>5.1547619047619051</v>
      </c>
      <c r="CB12" s="53">
        <f t="shared" si="35"/>
        <v>51.547619047619051</v>
      </c>
      <c r="CC12" s="683">
        <v>13.5</v>
      </c>
      <c r="CD12" s="53">
        <f t="shared" si="36"/>
        <v>38.047619047619051</v>
      </c>
      <c r="CE12" s="53">
        <f t="shared" si="37"/>
        <v>3.804761904761905</v>
      </c>
      <c r="CF12" s="54"/>
      <c r="CG12" s="343">
        <f t="shared" si="38"/>
        <v>3.804761904761905</v>
      </c>
      <c r="CH12" s="51">
        <v>6</v>
      </c>
    </row>
    <row r="13" spans="1:132" x14ac:dyDescent="0.35">
      <c r="A13" s="253"/>
      <c r="B13" s="88">
        <v>7</v>
      </c>
      <c r="C13" s="91" t="str">
        <f>VLOOKUP(B:B,'START_LIST_JUN-ELI'!C:F,2,FALSE)</f>
        <v>AESCHBACHER Anna-Sophia</v>
      </c>
      <c r="D13" s="115" t="str">
        <f>VLOOKUP(B:B,'START_LIST_JUN-ELI'!C:F,4,FALSE)</f>
        <v>ASB</v>
      </c>
      <c r="E13" s="80">
        <v>750</v>
      </c>
      <c r="F13" s="81">
        <v>775</v>
      </c>
      <c r="G13" s="425">
        <v>775</v>
      </c>
      <c r="H13" s="425">
        <v>750</v>
      </c>
      <c r="I13" s="425">
        <v>750</v>
      </c>
      <c r="J13" s="425">
        <v>800</v>
      </c>
      <c r="K13" s="426">
        <v>825</v>
      </c>
      <c r="L13" s="427">
        <v>725</v>
      </c>
      <c r="M13" s="425">
        <v>750</v>
      </c>
      <c r="N13" s="425">
        <v>775</v>
      </c>
      <c r="O13" s="425">
        <v>800</v>
      </c>
      <c r="P13" s="425">
        <v>850</v>
      </c>
      <c r="Q13" s="425">
        <v>800</v>
      </c>
      <c r="R13" s="426">
        <v>825</v>
      </c>
      <c r="S13" s="427">
        <v>750</v>
      </c>
      <c r="T13" s="425">
        <v>700</v>
      </c>
      <c r="U13" s="425">
        <v>725</v>
      </c>
      <c r="V13" s="425">
        <v>700</v>
      </c>
      <c r="W13" s="425">
        <v>725</v>
      </c>
      <c r="X13" s="425">
        <v>750</v>
      </c>
      <c r="Y13" s="426">
        <v>775</v>
      </c>
      <c r="Z13" s="427">
        <v>775</v>
      </c>
      <c r="AA13" s="425">
        <v>750</v>
      </c>
      <c r="AB13" s="425">
        <v>750</v>
      </c>
      <c r="AC13" s="425">
        <v>725</v>
      </c>
      <c r="AD13" s="425">
        <v>725</v>
      </c>
      <c r="AE13" s="425">
        <v>750</v>
      </c>
      <c r="AF13" s="426">
        <v>725</v>
      </c>
      <c r="AG13" s="427">
        <v>775</v>
      </c>
      <c r="AH13" s="425">
        <v>775</v>
      </c>
      <c r="AI13" s="425">
        <v>775</v>
      </c>
      <c r="AJ13" s="425">
        <v>825</v>
      </c>
      <c r="AK13" s="425">
        <v>775</v>
      </c>
      <c r="AL13" s="425">
        <v>725</v>
      </c>
      <c r="AM13" s="426">
        <v>775</v>
      </c>
      <c r="AN13" s="575">
        <f t="shared" si="0"/>
        <v>775</v>
      </c>
      <c r="AO13" s="576">
        <f t="shared" si="1"/>
        <v>725</v>
      </c>
      <c r="AP13" s="575">
        <f t="shared" si="2"/>
        <v>758.33333333333337</v>
      </c>
      <c r="AQ13" s="577">
        <f t="shared" si="3"/>
        <v>775</v>
      </c>
      <c r="AR13" s="576">
        <f t="shared" si="4"/>
        <v>700</v>
      </c>
      <c r="AS13" s="578">
        <f t="shared" si="5"/>
        <v>758.33333333333337</v>
      </c>
      <c r="AT13" s="577">
        <f t="shared" si="6"/>
        <v>775</v>
      </c>
      <c r="AU13" s="576">
        <f t="shared" si="7"/>
        <v>725</v>
      </c>
      <c r="AV13" s="578">
        <f t="shared" si="8"/>
        <v>766.66666666666663</v>
      </c>
      <c r="AW13" s="592">
        <f t="shared" si="16"/>
        <v>825</v>
      </c>
      <c r="AX13" s="576">
        <f t="shared" si="17"/>
        <v>700</v>
      </c>
      <c r="AY13" s="593">
        <f t="shared" si="18"/>
        <v>758.33333333333337</v>
      </c>
      <c r="AZ13" s="592">
        <f t="shared" si="19"/>
        <v>850</v>
      </c>
      <c r="BA13" s="576">
        <f t="shared" si="20"/>
        <v>725</v>
      </c>
      <c r="BB13" s="593">
        <f t="shared" si="21"/>
        <v>750</v>
      </c>
      <c r="BC13" s="579">
        <f t="shared" si="9"/>
        <v>825</v>
      </c>
      <c r="BD13" s="579">
        <f t="shared" si="10"/>
        <v>700</v>
      </c>
      <c r="BE13" s="578">
        <f t="shared" si="11"/>
        <v>758.33333333333337</v>
      </c>
      <c r="BF13" s="579">
        <f t="shared" si="12"/>
        <v>825</v>
      </c>
      <c r="BG13" s="579">
        <f t="shared" si="13"/>
        <v>725</v>
      </c>
      <c r="BH13" s="575">
        <f t="shared" si="14"/>
        <v>791.66666666666663</v>
      </c>
      <c r="BI13" s="580">
        <f t="shared" si="22"/>
        <v>758.33333333333337</v>
      </c>
      <c r="BJ13" s="581"/>
      <c r="BK13" s="582">
        <f t="shared" si="23"/>
        <v>758.33333333333337</v>
      </c>
      <c r="BL13" s="580">
        <f t="shared" si="24"/>
        <v>758.33333333333337</v>
      </c>
      <c r="BM13" s="581"/>
      <c r="BN13" s="582">
        <f t="shared" si="25"/>
        <v>758.33333333333337</v>
      </c>
      <c r="BO13" s="580">
        <f t="shared" si="26"/>
        <v>766.66666666666663</v>
      </c>
      <c r="BP13" s="581"/>
      <c r="BQ13" s="582">
        <f t="shared" si="27"/>
        <v>766.66666666666663</v>
      </c>
      <c r="BR13" s="580">
        <f t="shared" si="28"/>
        <v>758.33333333333337</v>
      </c>
      <c r="BS13" s="581"/>
      <c r="BT13" s="582">
        <f t="shared" si="29"/>
        <v>758.33333333333337</v>
      </c>
      <c r="BU13" s="580">
        <f t="shared" si="30"/>
        <v>750</v>
      </c>
      <c r="BV13" s="581"/>
      <c r="BW13" s="582">
        <f t="shared" si="31"/>
        <v>750</v>
      </c>
      <c r="BX13" s="621">
        <f t="shared" si="32"/>
        <v>758.33333333333337</v>
      </c>
      <c r="BY13" s="621">
        <f t="shared" si="33"/>
        <v>791.66666666666663</v>
      </c>
      <c r="BZ13" s="621">
        <f t="shared" si="15"/>
        <v>763.09523809523819</v>
      </c>
      <c r="CA13" s="53">
        <f t="shared" si="34"/>
        <v>7.6309523809523823</v>
      </c>
      <c r="CB13" s="53">
        <f t="shared" si="35"/>
        <v>76.309523809523824</v>
      </c>
      <c r="CC13" s="683">
        <v>0</v>
      </c>
      <c r="CD13" s="53">
        <f t="shared" si="36"/>
        <v>76.309523809523824</v>
      </c>
      <c r="CE13" s="53">
        <f t="shared" si="37"/>
        <v>7.6309523809523823</v>
      </c>
      <c r="CF13" s="54"/>
      <c r="CG13" s="343">
        <f t="shared" si="38"/>
        <v>7.6309523809523823</v>
      </c>
      <c r="CH13" s="51">
        <v>7</v>
      </c>
    </row>
    <row r="14" spans="1:132" x14ac:dyDescent="0.35">
      <c r="A14" s="253"/>
      <c r="B14" s="88">
        <v>8</v>
      </c>
      <c r="C14" s="91" t="str">
        <f>VLOOKUP(B:B,'START_LIST_JUN-ELI'!C:F,2,FALSE)</f>
        <v>CASATI Greta</v>
      </c>
      <c r="D14" s="115" t="str">
        <f>VLOOKUP(B:B,'START_LIST_JUN-ELI'!C:F,4,FALSE)</f>
        <v>LUG</v>
      </c>
      <c r="E14" s="80">
        <v>600</v>
      </c>
      <c r="F14" s="81">
        <v>600</v>
      </c>
      <c r="G14" s="425">
        <v>550</v>
      </c>
      <c r="H14" s="425">
        <v>575</v>
      </c>
      <c r="I14" s="425">
        <v>550</v>
      </c>
      <c r="J14" s="425">
        <v>575</v>
      </c>
      <c r="K14" s="426">
        <v>600</v>
      </c>
      <c r="L14" s="427">
        <v>625</v>
      </c>
      <c r="M14" s="425">
        <v>600</v>
      </c>
      <c r="N14" s="425">
        <v>525</v>
      </c>
      <c r="O14" s="425">
        <v>575</v>
      </c>
      <c r="P14" s="425">
        <v>525</v>
      </c>
      <c r="Q14" s="425">
        <v>575</v>
      </c>
      <c r="R14" s="426">
        <v>550</v>
      </c>
      <c r="S14" s="427">
        <v>625</v>
      </c>
      <c r="T14" s="425">
        <v>625</v>
      </c>
      <c r="U14" s="425">
        <v>600</v>
      </c>
      <c r="V14" s="425">
        <v>575</v>
      </c>
      <c r="W14" s="425">
        <v>525</v>
      </c>
      <c r="X14" s="425">
        <v>575</v>
      </c>
      <c r="Y14" s="426">
        <v>500</v>
      </c>
      <c r="Z14" s="427">
        <v>600</v>
      </c>
      <c r="AA14" s="425">
        <v>625</v>
      </c>
      <c r="AB14" s="425">
        <v>575</v>
      </c>
      <c r="AC14" s="425">
        <v>600</v>
      </c>
      <c r="AD14" s="425">
        <v>600</v>
      </c>
      <c r="AE14" s="425">
        <v>650</v>
      </c>
      <c r="AF14" s="426">
        <v>600</v>
      </c>
      <c r="AG14" s="427">
        <v>700</v>
      </c>
      <c r="AH14" s="425">
        <v>650</v>
      </c>
      <c r="AI14" s="425">
        <v>650</v>
      </c>
      <c r="AJ14" s="425">
        <v>625</v>
      </c>
      <c r="AK14" s="425">
        <v>575</v>
      </c>
      <c r="AL14" s="425">
        <v>600</v>
      </c>
      <c r="AM14" s="426">
        <v>575</v>
      </c>
      <c r="AN14" s="575">
        <f t="shared" si="0"/>
        <v>700</v>
      </c>
      <c r="AO14" s="576">
        <f t="shared" si="1"/>
        <v>600</v>
      </c>
      <c r="AP14" s="575">
        <f t="shared" si="2"/>
        <v>616.66666666666663</v>
      </c>
      <c r="AQ14" s="577">
        <f t="shared" si="3"/>
        <v>650</v>
      </c>
      <c r="AR14" s="576">
        <f t="shared" si="4"/>
        <v>600</v>
      </c>
      <c r="AS14" s="578">
        <f t="shared" si="5"/>
        <v>616.66666666666663</v>
      </c>
      <c r="AT14" s="577">
        <f t="shared" si="6"/>
        <v>650</v>
      </c>
      <c r="AU14" s="576">
        <f t="shared" si="7"/>
        <v>525</v>
      </c>
      <c r="AV14" s="578">
        <f t="shared" si="8"/>
        <v>575</v>
      </c>
      <c r="AW14" s="592">
        <f t="shared" si="16"/>
        <v>625</v>
      </c>
      <c r="AX14" s="576">
        <f t="shared" si="17"/>
        <v>575</v>
      </c>
      <c r="AY14" s="593">
        <f t="shared" si="18"/>
        <v>583.33333333333337</v>
      </c>
      <c r="AZ14" s="592">
        <f t="shared" si="19"/>
        <v>600</v>
      </c>
      <c r="BA14" s="576">
        <f t="shared" si="20"/>
        <v>525</v>
      </c>
      <c r="BB14" s="593">
        <f t="shared" si="21"/>
        <v>550</v>
      </c>
      <c r="BC14" s="579">
        <f t="shared" si="9"/>
        <v>625</v>
      </c>
      <c r="BD14" s="579">
        <f t="shared" si="10"/>
        <v>575</v>
      </c>
      <c r="BE14" s="578">
        <f t="shared" si="11"/>
        <v>583.33333333333337</v>
      </c>
      <c r="BF14" s="579">
        <f t="shared" si="12"/>
        <v>600</v>
      </c>
      <c r="BG14" s="579">
        <f t="shared" si="13"/>
        <v>500</v>
      </c>
      <c r="BH14" s="575">
        <f t="shared" si="14"/>
        <v>575</v>
      </c>
      <c r="BI14" s="580">
        <f t="shared" si="22"/>
        <v>616.66666666666663</v>
      </c>
      <c r="BJ14" s="581"/>
      <c r="BK14" s="582">
        <f t="shared" si="23"/>
        <v>616.66666666666663</v>
      </c>
      <c r="BL14" s="580">
        <f t="shared" si="24"/>
        <v>616.66666666666663</v>
      </c>
      <c r="BM14" s="581">
        <v>200</v>
      </c>
      <c r="BN14" s="582">
        <f t="shared" si="25"/>
        <v>416.66666666666663</v>
      </c>
      <c r="BO14" s="580">
        <f t="shared" si="26"/>
        <v>575</v>
      </c>
      <c r="BP14" s="581"/>
      <c r="BQ14" s="582">
        <f t="shared" si="27"/>
        <v>575</v>
      </c>
      <c r="BR14" s="580">
        <f t="shared" si="28"/>
        <v>583.33333333333337</v>
      </c>
      <c r="BS14" s="581"/>
      <c r="BT14" s="582">
        <f t="shared" si="29"/>
        <v>583.33333333333337</v>
      </c>
      <c r="BU14" s="580">
        <f t="shared" si="30"/>
        <v>550</v>
      </c>
      <c r="BV14" s="581">
        <v>200</v>
      </c>
      <c r="BW14" s="582">
        <f t="shared" si="31"/>
        <v>350</v>
      </c>
      <c r="BX14" s="621">
        <f t="shared" si="32"/>
        <v>583.33333333333337</v>
      </c>
      <c r="BY14" s="621">
        <f t="shared" si="33"/>
        <v>575</v>
      </c>
      <c r="BZ14" s="621">
        <f t="shared" si="15"/>
        <v>528.57142857142856</v>
      </c>
      <c r="CA14" s="53">
        <f t="shared" si="34"/>
        <v>5.2857142857142856</v>
      </c>
      <c r="CB14" s="53">
        <f t="shared" si="35"/>
        <v>52.857142857142854</v>
      </c>
      <c r="CC14" s="683">
        <v>15</v>
      </c>
      <c r="CD14" s="53">
        <f t="shared" si="36"/>
        <v>37.857142857142854</v>
      </c>
      <c r="CE14" s="53">
        <f t="shared" si="37"/>
        <v>3.7857142857142856</v>
      </c>
      <c r="CF14" s="54"/>
      <c r="CG14" s="343">
        <f t="shared" si="38"/>
        <v>3.7857142857142856</v>
      </c>
      <c r="CH14" s="51">
        <v>8</v>
      </c>
    </row>
    <row r="15" spans="1:132" x14ac:dyDescent="0.35">
      <c r="A15" s="253"/>
      <c r="B15" s="88">
        <v>9</v>
      </c>
      <c r="C15" s="91" t="str">
        <f>VLOOKUP(B:B,'START_LIST_JUN-ELI'!C:F,2,FALSE)</f>
        <v>ZUCCHETTO Chiara</v>
      </c>
      <c r="D15" s="115" t="str">
        <f>VLOOKUP(B:B,'START_LIST_JUN-ELI'!C:F,4,FALSE)</f>
        <v>GN1885</v>
      </c>
      <c r="E15" s="80">
        <v>675</v>
      </c>
      <c r="F15" s="81">
        <v>675</v>
      </c>
      <c r="G15" s="425">
        <v>650</v>
      </c>
      <c r="H15" s="425">
        <v>675</v>
      </c>
      <c r="I15" s="425">
        <v>650</v>
      </c>
      <c r="J15" s="425">
        <v>675</v>
      </c>
      <c r="K15" s="426">
        <v>675</v>
      </c>
      <c r="L15" s="427">
        <v>600</v>
      </c>
      <c r="M15" s="425">
        <v>650</v>
      </c>
      <c r="N15" s="425">
        <v>625</v>
      </c>
      <c r="O15" s="425">
        <v>625</v>
      </c>
      <c r="P15" s="425">
        <v>650</v>
      </c>
      <c r="Q15" s="425">
        <v>650</v>
      </c>
      <c r="R15" s="426">
        <v>650</v>
      </c>
      <c r="S15" s="427">
        <v>675</v>
      </c>
      <c r="T15" s="425">
        <v>600</v>
      </c>
      <c r="U15" s="425">
        <v>625</v>
      </c>
      <c r="V15" s="425">
        <v>600</v>
      </c>
      <c r="W15" s="425">
        <v>575</v>
      </c>
      <c r="X15" s="425">
        <v>625</v>
      </c>
      <c r="Y15" s="426">
        <v>625</v>
      </c>
      <c r="Z15" s="427">
        <v>700</v>
      </c>
      <c r="AA15" s="425">
        <v>675</v>
      </c>
      <c r="AB15" s="425">
        <v>675</v>
      </c>
      <c r="AC15" s="425">
        <v>650</v>
      </c>
      <c r="AD15" s="425">
        <v>625</v>
      </c>
      <c r="AE15" s="425">
        <v>675</v>
      </c>
      <c r="AF15" s="426">
        <v>650</v>
      </c>
      <c r="AG15" s="427">
        <v>725</v>
      </c>
      <c r="AH15" s="425">
        <v>675</v>
      </c>
      <c r="AI15" s="425">
        <v>650</v>
      </c>
      <c r="AJ15" s="425">
        <v>650</v>
      </c>
      <c r="AK15" s="425">
        <v>625</v>
      </c>
      <c r="AL15" s="425">
        <v>600</v>
      </c>
      <c r="AM15" s="426">
        <v>625</v>
      </c>
      <c r="AN15" s="575">
        <f t="shared" si="0"/>
        <v>725</v>
      </c>
      <c r="AO15" s="576">
        <f t="shared" si="1"/>
        <v>600</v>
      </c>
      <c r="AP15" s="575">
        <f t="shared" si="2"/>
        <v>683.33333333333337</v>
      </c>
      <c r="AQ15" s="577">
        <f t="shared" si="3"/>
        <v>675</v>
      </c>
      <c r="AR15" s="576">
        <f t="shared" si="4"/>
        <v>600</v>
      </c>
      <c r="AS15" s="578">
        <f t="shared" si="5"/>
        <v>666.66666666666663</v>
      </c>
      <c r="AT15" s="577">
        <f t="shared" si="6"/>
        <v>675</v>
      </c>
      <c r="AU15" s="576">
        <f t="shared" si="7"/>
        <v>625</v>
      </c>
      <c r="AV15" s="578">
        <f t="shared" si="8"/>
        <v>641.66666666666663</v>
      </c>
      <c r="AW15" s="592">
        <f t="shared" si="16"/>
        <v>675</v>
      </c>
      <c r="AX15" s="576">
        <f t="shared" si="17"/>
        <v>600</v>
      </c>
      <c r="AY15" s="593">
        <f t="shared" si="18"/>
        <v>641.66666666666663</v>
      </c>
      <c r="AZ15" s="592">
        <f t="shared" si="19"/>
        <v>650</v>
      </c>
      <c r="BA15" s="576">
        <f t="shared" si="20"/>
        <v>575</v>
      </c>
      <c r="BB15" s="593">
        <f t="shared" si="21"/>
        <v>633.33333333333337</v>
      </c>
      <c r="BC15" s="579">
        <f t="shared" si="9"/>
        <v>675</v>
      </c>
      <c r="BD15" s="579">
        <f t="shared" si="10"/>
        <v>600</v>
      </c>
      <c r="BE15" s="578">
        <f t="shared" si="11"/>
        <v>641.66666666666663</v>
      </c>
      <c r="BF15" s="579">
        <f t="shared" si="12"/>
        <v>675</v>
      </c>
      <c r="BG15" s="579">
        <f t="shared" si="13"/>
        <v>625</v>
      </c>
      <c r="BH15" s="575">
        <f t="shared" si="14"/>
        <v>641.66666666666663</v>
      </c>
      <c r="BI15" s="580">
        <f t="shared" si="22"/>
        <v>683.33333333333337</v>
      </c>
      <c r="BJ15" s="581"/>
      <c r="BK15" s="582">
        <f t="shared" si="23"/>
        <v>683.33333333333337</v>
      </c>
      <c r="BL15" s="580">
        <f t="shared" si="24"/>
        <v>666.66666666666663</v>
      </c>
      <c r="BM15" s="581"/>
      <c r="BN15" s="582">
        <f t="shared" si="25"/>
        <v>666.66666666666663</v>
      </c>
      <c r="BO15" s="580">
        <f t="shared" si="26"/>
        <v>641.66666666666663</v>
      </c>
      <c r="BP15" s="581"/>
      <c r="BQ15" s="582">
        <f t="shared" si="27"/>
        <v>641.66666666666663</v>
      </c>
      <c r="BR15" s="580">
        <f t="shared" si="28"/>
        <v>641.66666666666663</v>
      </c>
      <c r="BS15" s="581"/>
      <c r="BT15" s="582">
        <f t="shared" si="29"/>
        <v>641.66666666666663</v>
      </c>
      <c r="BU15" s="580">
        <f t="shared" si="30"/>
        <v>633.33333333333337</v>
      </c>
      <c r="BV15" s="581"/>
      <c r="BW15" s="582">
        <f t="shared" si="31"/>
        <v>633.33333333333337</v>
      </c>
      <c r="BX15" s="621">
        <f t="shared" si="32"/>
        <v>641.66666666666663</v>
      </c>
      <c r="BY15" s="621">
        <f t="shared" si="33"/>
        <v>641.66666666666663</v>
      </c>
      <c r="BZ15" s="621">
        <f t="shared" si="15"/>
        <v>650</v>
      </c>
      <c r="CA15" s="53">
        <f t="shared" si="34"/>
        <v>6.5</v>
      </c>
      <c r="CB15" s="53">
        <f t="shared" si="35"/>
        <v>65</v>
      </c>
      <c r="CC15" s="683">
        <v>1.5</v>
      </c>
      <c r="CD15" s="53">
        <f t="shared" si="36"/>
        <v>63.5</v>
      </c>
      <c r="CE15" s="53">
        <f t="shared" si="37"/>
        <v>6.35</v>
      </c>
      <c r="CF15" s="54"/>
      <c r="CG15" s="343">
        <f t="shared" si="38"/>
        <v>6.35</v>
      </c>
      <c r="CH15" s="51">
        <v>9</v>
      </c>
    </row>
    <row r="16" spans="1:132" x14ac:dyDescent="0.35">
      <c r="A16" s="253"/>
      <c r="B16" s="88">
        <v>10</v>
      </c>
      <c r="C16" s="91" t="str">
        <f>VLOOKUP(B:B,'START_LIST_JUN-ELI'!C:F,2,FALSE)</f>
        <v>HASLER Yael</v>
      </c>
      <c r="D16" s="115" t="str">
        <f>VLOOKUP(B:B,'START_LIST_JUN-ELI'!C:F,4,FALSE)</f>
        <v>ASB</v>
      </c>
      <c r="E16" s="80">
        <v>725</v>
      </c>
      <c r="F16" s="81">
        <v>725</v>
      </c>
      <c r="G16" s="425">
        <v>675</v>
      </c>
      <c r="H16" s="425">
        <v>700</v>
      </c>
      <c r="I16" s="425">
        <v>650</v>
      </c>
      <c r="J16" s="425">
        <v>725</v>
      </c>
      <c r="K16" s="426">
        <v>725</v>
      </c>
      <c r="L16" s="427">
        <v>675</v>
      </c>
      <c r="M16" s="425">
        <v>650</v>
      </c>
      <c r="N16" s="425">
        <v>650</v>
      </c>
      <c r="O16" s="425">
        <v>600</v>
      </c>
      <c r="P16" s="425">
        <v>625</v>
      </c>
      <c r="Q16" s="425">
        <v>650</v>
      </c>
      <c r="R16" s="426">
        <v>650</v>
      </c>
      <c r="S16" s="427">
        <v>700</v>
      </c>
      <c r="T16" s="425">
        <v>675</v>
      </c>
      <c r="U16" s="425">
        <v>625</v>
      </c>
      <c r="V16" s="425">
        <v>625</v>
      </c>
      <c r="W16" s="425">
        <v>650</v>
      </c>
      <c r="X16" s="425">
        <v>650</v>
      </c>
      <c r="Y16" s="426">
        <v>650</v>
      </c>
      <c r="Z16" s="427">
        <v>750</v>
      </c>
      <c r="AA16" s="425">
        <v>750</v>
      </c>
      <c r="AB16" s="425">
        <v>725</v>
      </c>
      <c r="AC16" s="425">
        <v>675</v>
      </c>
      <c r="AD16" s="425">
        <v>700</v>
      </c>
      <c r="AE16" s="425">
        <v>725</v>
      </c>
      <c r="AF16" s="426">
        <v>700</v>
      </c>
      <c r="AG16" s="427">
        <v>800</v>
      </c>
      <c r="AH16" s="425">
        <v>775</v>
      </c>
      <c r="AI16" s="425">
        <v>675</v>
      </c>
      <c r="AJ16" s="425">
        <v>675</v>
      </c>
      <c r="AK16" s="425">
        <v>675</v>
      </c>
      <c r="AL16" s="425">
        <v>650</v>
      </c>
      <c r="AM16" s="426">
        <v>675</v>
      </c>
      <c r="AN16" s="575">
        <f t="shared" si="0"/>
        <v>800</v>
      </c>
      <c r="AO16" s="576">
        <f t="shared" si="1"/>
        <v>675</v>
      </c>
      <c r="AP16" s="575">
        <f t="shared" si="2"/>
        <v>725</v>
      </c>
      <c r="AQ16" s="577">
        <f t="shared" si="3"/>
        <v>775</v>
      </c>
      <c r="AR16" s="576">
        <f t="shared" si="4"/>
        <v>650</v>
      </c>
      <c r="AS16" s="578">
        <f t="shared" si="5"/>
        <v>716.66666666666663</v>
      </c>
      <c r="AT16" s="577">
        <f t="shared" si="6"/>
        <v>725</v>
      </c>
      <c r="AU16" s="576">
        <f t="shared" si="7"/>
        <v>625</v>
      </c>
      <c r="AV16" s="578">
        <f t="shared" si="8"/>
        <v>666.66666666666663</v>
      </c>
      <c r="AW16" s="592">
        <f t="shared" si="16"/>
        <v>700</v>
      </c>
      <c r="AX16" s="576">
        <f t="shared" si="17"/>
        <v>600</v>
      </c>
      <c r="AY16" s="593">
        <f t="shared" si="18"/>
        <v>658.33333333333337</v>
      </c>
      <c r="AZ16" s="592">
        <f t="shared" si="19"/>
        <v>700</v>
      </c>
      <c r="BA16" s="576">
        <f t="shared" si="20"/>
        <v>625</v>
      </c>
      <c r="BB16" s="593">
        <f t="shared" si="21"/>
        <v>658.33333333333337</v>
      </c>
      <c r="BC16" s="579">
        <f t="shared" si="9"/>
        <v>700</v>
      </c>
      <c r="BD16" s="579">
        <f t="shared" si="10"/>
        <v>600</v>
      </c>
      <c r="BE16" s="578">
        <f t="shared" si="11"/>
        <v>658.33333333333337</v>
      </c>
      <c r="BF16" s="579">
        <f t="shared" si="12"/>
        <v>725</v>
      </c>
      <c r="BG16" s="579">
        <f t="shared" si="13"/>
        <v>650</v>
      </c>
      <c r="BH16" s="575">
        <f t="shared" si="14"/>
        <v>675</v>
      </c>
      <c r="BI16" s="580">
        <f t="shared" si="22"/>
        <v>725</v>
      </c>
      <c r="BJ16" s="581"/>
      <c r="BK16" s="582">
        <f t="shared" si="23"/>
        <v>725</v>
      </c>
      <c r="BL16" s="580">
        <f t="shared" si="24"/>
        <v>716.66666666666663</v>
      </c>
      <c r="BM16" s="581"/>
      <c r="BN16" s="582">
        <f t="shared" si="25"/>
        <v>716.66666666666663</v>
      </c>
      <c r="BO16" s="580">
        <f t="shared" si="26"/>
        <v>666.66666666666663</v>
      </c>
      <c r="BP16" s="581"/>
      <c r="BQ16" s="582">
        <f t="shared" si="27"/>
        <v>666.66666666666663</v>
      </c>
      <c r="BR16" s="580">
        <f t="shared" si="28"/>
        <v>658.33333333333337</v>
      </c>
      <c r="BS16" s="581"/>
      <c r="BT16" s="582">
        <f t="shared" si="29"/>
        <v>658.33333333333337</v>
      </c>
      <c r="BU16" s="580">
        <f t="shared" si="30"/>
        <v>658.33333333333337</v>
      </c>
      <c r="BV16" s="581">
        <v>200</v>
      </c>
      <c r="BW16" s="582">
        <f t="shared" si="31"/>
        <v>458.33333333333337</v>
      </c>
      <c r="BX16" s="621">
        <f t="shared" si="32"/>
        <v>658.33333333333337</v>
      </c>
      <c r="BY16" s="621">
        <f t="shared" si="33"/>
        <v>675</v>
      </c>
      <c r="BZ16" s="621">
        <f t="shared" si="15"/>
        <v>651.19047619047626</v>
      </c>
      <c r="CA16" s="53">
        <f t="shared" si="34"/>
        <v>6.5119047619047628</v>
      </c>
      <c r="CB16" s="53">
        <f t="shared" si="35"/>
        <v>65.11904761904762</v>
      </c>
      <c r="CC16" s="683">
        <v>0.5</v>
      </c>
      <c r="CD16" s="53">
        <f t="shared" si="36"/>
        <v>64.61904761904762</v>
      </c>
      <c r="CE16" s="53">
        <f t="shared" si="37"/>
        <v>6.461904761904762</v>
      </c>
      <c r="CF16" s="54"/>
      <c r="CG16" s="343">
        <f t="shared" si="38"/>
        <v>6.461904761904762</v>
      </c>
      <c r="CH16" s="51">
        <v>10</v>
      </c>
    </row>
    <row r="17" spans="1:86" x14ac:dyDescent="0.35">
      <c r="A17" s="253"/>
      <c r="B17" s="88">
        <v>11</v>
      </c>
      <c r="C17" s="91" t="str">
        <f>VLOOKUP(B:B,'START_LIST_JUN-ELI'!C:F,2,FALSE)</f>
        <v>MICHEL Aimée</v>
      </c>
      <c r="D17" s="115" t="str">
        <f>VLOOKUP(B:B,'START_LIST_JUN-ELI'!C:F,4,FALSE)</f>
        <v>ASB</v>
      </c>
      <c r="E17" s="80">
        <v>775</v>
      </c>
      <c r="F17" s="81">
        <v>775</v>
      </c>
      <c r="G17" s="425">
        <v>775</v>
      </c>
      <c r="H17" s="425">
        <v>775</v>
      </c>
      <c r="I17" s="425">
        <v>750</v>
      </c>
      <c r="J17" s="425">
        <v>775</v>
      </c>
      <c r="K17" s="426">
        <v>850</v>
      </c>
      <c r="L17" s="427">
        <v>725</v>
      </c>
      <c r="M17" s="425">
        <v>750</v>
      </c>
      <c r="N17" s="425">
        <v>700</v>
      </c>
      <c r="O17" s="425">
        <v>700</v>
      </c>
      <c r="P17" s="425">
        <v>675</v>
      </c>
      <c r="Q17" s="425">
        <v>725</v>
      </c>
      <c r="R17" s="426">
        <v>700</v>
      </c>
      <c r="S17" s="427">
        <v>775</v>
      </c>
      <c r="T17" s="425">
        <v>750</v>
      </c>
      <c r="U17" s="425">
        <v>725</v>
      </c>
      <c r="V17" s="425">
        <v>750</v>
      </c>
      <c r="W17" s="425">
        <v>700</v>
      </c>
      <c r="X17" s="425">
        <v>750</v>
      </c>
      <c r="Y17" s="426">
        <v>775</v>
      </c>
      <c r="Z17" s="427">
        <v>750</v>
      </c>
      <c r="AA17" s="425">
        <v>750</v>
      </c>
      <c r="AB17" s="425">
        <v>800</v>
      </c>
      <c r="AC17" s="425">
        <v>725</v>
      </c>
      <c r="AD17" s="425">
        <v>725</v>
      </c>
      <c r="AE17" s="425">
        <v>700</v>
      </c>
      <c r="AF17" s="426">
        <v>725</v>
      </c>
      <c r="AG17" s="427">
        <v>825</v>
      </c>
      <c r="AH17" s="425">
        <v>775</v>
      </c>
      <c r="AI17" s="425">
        <v>725</v>
      </c>
      <c r="AJ17" s="425">
        <v>750</v>
      </c>
      <c r="AK17" s="425">
        <v>725</v>
      </c>
      <c r="AL17" s="425">
        <v>675</v>
      </c>
      <c r="AM17" s="426">
        <v>750</v>
      </c>
      <c r="AN17" s="575">
        <f t="shared" si="0"/>
        <v>825</v>
      </c>
      <c r="AO17" s="576">
        <f t="shared" si="1"/>
        <v>725</v>
      </c>
      <c r="AP17" s="575">
        <f t="shared" si="2"/>
        <v>766.66666666666663</v>
      </c>
      <c r="AQ17" s="577">
        <f t="shared" si="3"/>
        <v>775</v>
      </c>
      <c r="AR17" s="576">
        <f t="shared" si="4"/>
        <v>750</v>
      </c>
      <c r="AS17" s="578">
        <f t="shared" si="5"/>
        <v>758.33333333333337</v>
      </c>
      <c r="AT17" s="577">
        <f t="shared" si="6"/>
        <v>800</v>
      </c>
      <c r="AU17" s="576">
        <f t="shared" si="7"/>
        <v>700</v>
      </c>
      <c r="AV17" s="578">
        <f t="shared" si="8"/>
        <v>741.66666666666663</v>
      </c>
      <c r="AW17" s="592">
        <f t="shared" si="16"/>
        <v>775</v>
      </c>
      <c r="AX17" s="576">
        <f t="shared" si="17"/>
        <v>700</v>
      </c>
      <c r="AY17" s="593">
        <f t="shared" si="18"/>
        <v>741.66666666666663</v>
      </c>
      <c r="AZ17" s="592">
        <f t="shared" si="19"/>
        <v>750</v>
      </c>
      <c r="BA17" s="576">
        <f t="shared" si="20"/>
        <v>675</v>
      </c>
      <c r="BB17" s="593">
        <f t="shared" si="21"/>
        <v>716.66666666666663</v>
      </c>
      <c r="BC17" s="579">
        <f t="shared" si="9"/>
        <v>775</v>
      </c>
      <c r="BD17" s="579">
        <f t="shared" si="10"/>
        <v>700</v>
      </c>
      <c r="BE17" s="578">
        <f t="shared" si="11"/>
        <v>741.66666666666663</v>
      </c>
      <c r="BF17" s="579">
        <f t="shared" si="12"/>
        <v>850</v>
      </c>
      <c r="BG17" s="579">
        <f t="shared" si="13"/>
        <v>700</v>
      </c>
      <c r="BH17" s="575">
        <f t="shared" si="14"/>
        <v>750</v>
      </c>
      <c r="BI17" s="580">
        <f t="shared" si="22"/>
        <v>766.66666666666663</v>
      </c>
      <c r="BJ17" s="581"/>
      <c r="BK17" s="582">
        <f t="shared" si="23"/>
        <v>766.66666666666663</v>
      </c>
      <c r="BL17" s="580">
        <f t="shared" si="24"/>
        <v>758.33333333333337</v>
      </c>
      <c r="BM17" s="581"/>
      <c r="BN17" s="582">
        <f t="shared" si="25"/>
        <v>758.33333333333337</v>
      </c>
      <c r="BO17" s="580">
        <f t="shared" si="26"/>
        <v>741.66666666666663</v>
      </c>
      <c r="BP17" s="581"/>
      <c r="BQ17" s="582">
        <f t="shared" si="27"/>
        <v>741.66666666666663</v>
      </c>
      <c r="BR17" s="580">
        <f t="shared" si="28"/>
        <v>741.66666666666663</v>
      </c>
      <c r="BS17" s="581"/>
      <c r="BT17" s="582">
        <f t="shared" si="29"/>
        <v>741.66666666666663</v>
      </c>
      <c r="BU17" s="580">
        <f t="shared" si="30"/>
        <v>716.66666666666663</v>
      </c>
      <c r="BV17" s="581"/>
      <c r="BW17" s="582">
        <f t="shared" si="31"/>
        <v>716.66666666666663</v>
      </c>
      <c r="BX17" s="621">
        <f t="shared" si="32"/>
        <v>741.66666666666663</v>
      </c>
      <c r="BY17" s="621">
        <f t="shared" si="33"/>
        <v>750</v>
      </c>
      <c r="BZ17" s="621">
        <f t="shared" si="15"/>
        <v>745.23809523809518</v>
      </c>
      <c r="CA17" s="53">
        <f t="shared" si="34"/>
        <v>7.4523809523809517</v>
      </c>
      <c r="CB17" s="53">
        <f t="shared" si="35"/>
        <v>74.523809523809518</v>
      </c>
      <c r="CC17" s="683">
        <v>0</v>
      </c>
      <c r="CD17" s="53">
        <f t="shared" si="36"/>
        <v>74.523809523809518</v>
      </c>
      <c r="CE17" s="53">
        <f t="shared" si="37"/>
        <v>7.4523809523809517</v>
      </c>
      <c r="CF17" s="54"/>
      <c r="CG17" s="343">
        <f t="shared" si="38"/>
        <v>7.4523809523809517</v>
      </c>
      <c r="CH17" s="51">
        <v>11</v>
      </c>
    </row>
    <row r="18" spans="1:86" x14ac:dyDescent="0.35">
      <c r="A18" s="253"/>
      <c r="B18" s="88">
        <v>12</v>
      </c>
      <c r="C18" s="91" t="str">
        <f>VLOOKUP(B:B,'START_LIST_JUN-ELI'!C:F,2,FALSE)</f>
        <v>NAKOURI Sofia</v>
      </c>
      <c r="D18" s="115" t="str">
        <f>VLOOKUP(B:B,'START_LIST_JUN-ELI'!C:F,4,FALSE)</f>
        <v>VA</v>
      </c>
      <c r="E18" s="80">
        <v>525</v>
      </c>
      <c r="F18" s="81">
        <v>550</v>
      </c>
      <c r="G18" s="425">
        <v>575</v>
      </c>
      <c r="H18" s="425">
        <v>450</v>
      </c>
      <c r="I18" s="425">
        <v>500</v>
      </c>
      <c r="J18" s="425">
        <v>525</v>
      </c>
      <c r="K18" s="426">
        <v>450</v>
      </c>
      <c r="L18" s="427">
        <v>550</v>
      </c>
      <c r="M18" s="425">
        <v>525</v>
      </c>
      <c r="N18" s="425">
        <v>500</v>
      </c>
      <c r="O18" s="425">
        <v>575</v>
      </c>
      <c r="P18" s="425">
        <v>425</v>
      </c>
      <c r="Q18" s="425">
        <v>450</v>
      </c>
      <c r="R18" s="426">
        <v>500</v>
      </c>
      <c r="S18" s="427">
        <v>575</v>
      </c>
      <c r="T18" s="425">
        <v>525</v>
      </c>
      <c r="U18" s="425">
        <v>500</v>
      </c>
      <c r="V18" s="425">
        <v>475</v>
      </c>
      <c r="W18" s="425">
        <v>450</v>
      </c>
      <c r="X18" s="425">
        <v>450</v>
      </c>
      <c r="Y18" s="426">
        <v>425</v>
      </c>
      <c r="Z18" s="427">
        <v>550</v>
      </c>
      <c r="AA18" s="425">
        <v>550</v>
      </c>
      <c r="AB18" s="425">
        <v>575</v>
      </c>
      <c r="AC18" s="425">
        <v>575</v>
      </c>
      <c r="AD18" s="425">
        <v>550</v>
      </c>
      <c r="AE18" s="425">
        <v>525</v>
      </c>
      <c r="AF18" s="426">
        <v>550</v>
      </c>
      <c r="AG18" s="427">
        <v>600</v>
      </c>
      <c r="AH18" s="425">
        <v>525</v>
      </c>
      <c r="AI18" s="425">
        <v>550</v>
      </c>
      <c r="AJ18" s="425">
        <v>575</v>
      </c>
      <c r="AK18" s="425">
        <v>525</v>
      </c>
      <c r="AL18" s="425">
        <v>500</v>
      </c>
      <c r="AM18" s="426">
        <v>525</v>
      </c>
      <c r="AN18" s="575">
        <f t="shared" si="0"/>
        <v>600</v>
      </c>
      <c r="AO18" s="576">
        <f t="shared" si="1"/>
        <v>525</v>
      </c>
      <c r="AP18" s="575">
        <f t="shared" si="2"/>
        <v>558.33333333333337</v>
      </c>
      <c r="AQ18" s="577">
        <f t="shared" si="3"/>
        <v>550</v>
      </c>
      <c r="AR18" s="576">
        <f t="shared" si="4"/>
        <v>525</v>
      </c>
      <c r="AS18" s="578">
        <f t="shared" si="5"/>
        <v>533.33333333333337</v>
      </c>
      <c r="AT18" s="577">
        <f t="shared" si="6"/>
        <v>575</v>
      </c>
      <c r="AU18" s="576">
        <f t="shared" si="7"/>
        <v>500</v>
      </c>
      <c r="AV18" s="578">
        <f t="shared" si="8"/>
        <v>541.66666666666663</v>
      </c>
      <c r="AW18" s="592">
        <f t="shared" si="16"/>
        <v>575</v>
      </c>
      <c r="AX18" s="576">
        <f t="shared" si="17"/>
        <v>450</v>
      </c>
      <c r="AY18" s="593">
        <f t="shared" si="18"/>
        <v>541.66666666666663</v>
      </c>
      <c r="AZ18" s="592">
        <f t="shared" si="19"/>
        <v>550</v>
      </c>
      <c r="BA18" s="576">
        <f t="shared" si="20"/>
        <v>425</v>
      </c>
      <c r="BB18" s="593">
        <f t="shared" si="21"/>
        <v>491.66666666666669</v>
      </c>
      <c r="BC18" s="579">
        <f t="shared" si="9"/>
        <v>575</v>
      </c>
      <c r="BD18" s="579">
        <f t="shared" si="10"/>
        <v>450</v>
      </c>
      <c r="BE18" s="578">
        <f t="shared" si="11"/>
        <v>541.66666666666663</v>
      </c>
      <c r="BF18" s="579">
        <f t="shared" si="12"/>
        <v>550</v>
      </c>
      <c r="BG18" s="579">
        <f t="shared" si="13"/>
        <v>425</v>
      </c>
      <c r="BH18" s="575">
        <f t="shared" si="14"/>
        <v>491.66666666666669</v>
      </c>
      <c r="BI18" s="580">
        <f t="shared" si="22"/>
        <v>558.33333333333337</v>
      </c>
      <c r="BJ18" s="581">
        <v>200</v>
      </c>
      <c r="BK18" s="582">
        <f t="shared" si="23"/>
        <v>358.33333333333337</v>
      </c>
      <c r="BL18" s="580">
        <f t="shared" si="24"/>
        <v>533.33333333333337</v>
      </c>
      <c r="BM18" s="581">
        <v>200</v>
      </c>
      <c r="BN18" s="582">
        <f t="shared" si="25"/>
        <v>333.33333333333337</v>
      </c>
      <c r="BO18" s="580">
        <f t="shared" si="26"/>
        <v>541.66666666666663</v>
      </c>
      <c r="BP18" s="581"/>
      <c r="BQ18" s="582">
        <f t="shared" si="27"/>
        <v>541.66666666666663</v>
      </c>
      <c r="BR18" s="580">
        <f t="shared" si="28"/>
        <v>541.66666666666663</v>
      </c>
      <c r="BS18" s="581">
        <v>200</v>
      </c>
      <c r="BT18" s="582">
        <f t="shared" si="29"/>
        <v>341.66666666666663</v>
      </c>
      <c r="BU18" s="580">
        <f t="shared" si="30"/>
        <v>491.66666666666669</v>
      </c>
      <c r="BV18" s="581">
        <v>200</v>
      </c>
      <c r="BW18" s="582">
        <f t="shared" si="31"/>
        <v>291.66666666666669</v>
      </c>
      <c r="BX18" s="621">
        <f t="shared" si="32"/>
        <v>541.66666666666663</v>
      </c>
      <c r="BY18" s="621">
        <f t="shared" si="33"/>
        <v>491.66666666666669</v>
      </c>
      <c r="BZ18" s="621">
        <f t="shared" si="15"/>
        <v>414.28571428571428</v>
      </c>
      <c r="CA18" s="53">
        <f t="shared" si="34"/>
        <v>4.1428571428571423</v>
      </c>
      <c r="CB18" s="53">
        <f t="shared" si="35"/>
        <v>41.428571428571423</v>
      </c>
      <c r="CC18" s="683">
        <v>33</v>
      </c>
      <c r="CD18" s="53">
        <f t="shared" si="36"/>
        <v>8.4285714285714235</v>
      </c>
      <c r="CE18" s="53">
        <f t="shared" si="37"/>
        <v>0.84285714285714231</v>
      </c>
      <c r="CF18" s="54"/>
      <c r="CG18" s="343">
        <f t="shared" si="38"/>
        <v>0.84285714285714231</v>
      </c>
      <c r="CH18" s="51">
        <v>12</v>
      </c>
    </row>
    <row r="19" spans="1:86" x14ac:dyDescent="0.35">
      <c r="A19" s="253"/>
      <c r="B19" s="88">
        <v>13</v>
      </c>
      <c r="C19" s="91" t="str">
        <f>VLOOKUP(B:B,'START_LIST_JUN-ELI'!C:F,2,FALSE)</f>
        <v>PÄFFGEN Siri Charlotte</v>
      </c>
      <c r="D19" s="115" t="str">
        <f>VLOOKUP(B:B,'START_LIST_JUN-ELI'!C:F,4,FALSE)</f>
        <v>ASB</v>
      </c>
      <c r="E19" s="80">
        <v>650</v>
      </c>
      <c r="F19" s="81">
        <v>575</v>
      </c>
      <c r="G19" s="425">
        <v>550</v>
      </c>
      <c r="H19" s="425">
        <v>500</v>
      </c>
      <c r="I19" s="425">
        <v>575</v>
      </c>
      <c r="J19" s="425">
        <v>550</v>
      </c>
      <c r="K19" s="426">
        <v>575</v>
      </c>
      <c r="L19" s="427">
        <v>750</v>
      </c>
      <c r="M19" s="425">
        <v>650</v>
      </c>
      <c r="N19" s="425">
        <v>525</v>
      </c>
      <c r="O19" s="425">
        <v>600</v>
      </c>
      <c r="P19" s="425">
        <v>575</v>
      </c>
      <c r="Q19" s="425">
        <v>575</v>
      </c>
      <c r="R19" s="426">
        <v>600</v>
      </c>
      <c r="S19" s="427">
        <v>700</v>
      </c>
      <c r="T19" s="425">
        <v>575</v>
      </c>
      <c r="U19" s="425">
        <v>525</v>
      </c>
      <c r="V19" s="425">
        <v>550</v>
      </c>
      <c r="W19" s="425">
        <v>525</v>
      </c>
      <c r="X19" s="425">
        <v>550</v>
      </c>
      <c r="Y19" s="426">
        <v>525</v>
      </c>
      <c r="Z19" s="427">
        <v>650</v>
      </c>
      <c r="AA19" s="425">
        <v>625</v>
      </c>
      <c r="AB19" s="425">
        <v>575</v>
      </c>
      <c r="AC19" s="425">
        <v>550</v>
      </c>
      <c r="AD19" s="425">
        <v>575</v>
      </c>
      <c r="AE19" s="425">
        <v>600</v>
      </c>
      <c r="AF19" s="426">
        <v>600</v>
      </c>
      <c r="AG19" s="427">
        <v>675</v>
      </c>
      <c r="AH19" s="425">
        <v>600</v>
      </c>
      <c r="AI19" s="425">
        <v>550</v>
      </c>
      <c r="AJ19" s="425">
        <v>575</v>
      </c>
      <c r="AK19" s="425">
        <v>575</v>
      </c>
      <c r="AL19" s="425">
        <v>550</v>
      </c>
      <c r="AM19" s="426">
        <v>525</v>
      </c>
      <c r="AN19" s="575">
        <f t="shared" si="0"/>
        <v>750</v>
      </c>
      <c r="AO19" s="576">
        <f t="shared" si="1"/>
        <v>650</v>
      </c>
      <c r="AP19" s="575">
        <f t="shared" si="2"/>
        <v>675</v>
      </c>
      <c r="AQ19" s="577">
        <f t="shared" si="3"/>
        <v>650</v>
      </c>
      <c r="AR19" s="576">
        <f t="shared" si="4"/>
        <v>575</v>
      </c>
      <c r="AS19" s="578">
        <f t="shared" si="5"/>
        <v>600</v>
      </c>
      <c r="AT19" s="577">
        <f t="shared" si="6"/>
        <v>575</v>
      </c>
      <c r="AU19" s="576">
        <f t="shared" si="7"/>
        <v>525</v>
      </c>
      <c r="AV19" s="578">
        <f t="shared" si="8"/>
        <v>541.66666666666663</v>
      </c>
      <c r="AW19" s="592">
        <f t="shared" si="16"/>
        <v>600</v>
      </c>
      <c r="AX19" s="576">
        <f t="shared" si="17"/>
        <v>500</v>
      </c>
      <c r="AY19" s="593">
        <f t="shared" si="18"/>
        <v>558.33333333333337</v>
      </c>
      <c r="AZ19" s="592">
        <f t="shared" si="19"/>
        <v>575</v>
      </c>
      <c r="BA19" s="576">
        <f t="shared" si="20"/>
        <v>525</v>
      </c>
      <c r="BB19" s="593">
        <f t="shared" si="21"/>
        <v>575</v>
      </c>
      <c r="BC19" s="579">
        <f t="shared" si="9"/>
        <v>600</v>
      </c>
      <c r="BD19" s="579">
        <f t="shared" si="10"/>
        <v>500</v>
      </c>
      <c r="BE19" s="578">
        <f t="shared" si="11"/>
        <v>558.33333333333337</v>
      </c>
      <c r="BF19" s="579">
        <f t="shared" si="12"/>
        <v>600</v>
      </c>
      <c r="BG19" s="579">
        <f t="shared" si="13"/>
        <v>525</v>
      </c>
      <c r="BH19" s="575">
        <f t="shared" si="14"/>
        <v>566.66666666666663</v>
      </c>
      <c r="BI19" s="580">
        <f t="shared" si="22"/>
        <v>675</v>
      </c>
      <c r="BJ19" s="581"/>
      <c r="BK19" s="582">
        <f t="shared" si="23"/>
        <v>675</v>
      </c>
      <c r="BL19" s="580">
        <f t="shared" si="24"/>
        <v>600</v>
      </c>
      <c r="BM19" s="581">
        <v>200</v>
      </c>
      <c r="BN19" s="582">
        <f t="shared" si="25"/>
        <v>400</v>
      </c>
      <c r="BO19" s="580">
        <f t="shared" si="26"/>
        <v>541.66666666666663</v>
      </c>
      <c r="BP19" s="581"/>
      <c r="BQ19" s="582">
        <f t="shared" si="27"/>
        <v>541.66666666666663</v>
      </c>
      <c r="BR19" s="580">
        <f t="shared" si="28"/>
        <v>558.33333333333337</v>
      </c>
      <c r="BS19" s="581">
        <v>200</v>
      </c>
      <c r="BT19" s="582">
        <f t="shared" si="29"/>
        <v>358.33333333333337</v>
      </c>
      <c r="BU19" s="580">
        <f t="shared" si="30"/>
        <v>575</v>
      </c>
      <c r="BV19" s="581">
        <v>200</v>
      </c>
      <c r="BW19" s="582">
        <f t="shared" si="31"/>
        <v>375</v>
      </c>
      <c r="BX19" s="621">
        <f t="shared" si="32"/>
        <v>558.33333333333337</v>
      </c>
      <c r="BY19" s="621">
        <f t="shared" si="33"/>
        <v>566.66666666666663</v>
      </c>
      <c r="BZ19" s="621">
        <f t="shared" si="15"/>
        <v>496.42857142857144</v>
      </c>
      <c r="CA19" s="53">
        <f t="shared" si="34"/>
        <v>4.9642857142857144</v>
      </c>
      <c r="CB19" s="53">
        <f t="shared" si="35"/>
        <v>49.642857142857146</v>
      </c>
      <c r="CC19" s="683">
        <v>6.5</v>
      </c>
      <c r="CD19" s="53">
        <f t="shared" si="36"/>
        <v>43.142857142857146</v>
      </c>
      <c r="CE19" s="53">
        <f t="shared" si="37"/>
        <v>4.3142857142857149</v>
      </c>
      <c r="CF19" s="54"/>
      <c r="CG19" s="343">
        <f t="shared" si="38"/>
        <v>4.3142857142857149</v>
      </c>
      <c r="CH19" s="51">
        <v>13</v>
      </c>
    </row>
    <row r="20" spans="1:86" x14ac:dyDescent="0.35">
      <c r="A20" s="253"/>
      <c r="B20" s="88">
        <v>14</v>
      </c>
      <c r="C20" s="91" t="str">
        <f>VLOOKUP(B:B,'START_LIST_JUN-ELI'!C:F,2,FALSE)</f>
        <v>MARCLAY Iris</v>
      </c>
      <c r="D20" s="115" t="str">
        <f>VLOOKUP(B:B,'START_LIST_JUN-ELI'!C:F,4,FALSE)</f>
        <v>GN1885</v>
      </c>
      <c r="E20" s="80">
        <v>675</v>
      </c>
      <c r="F20" s="81">
        <v>650</v>
      </c>
      <c r="G20" s="425">
        <v>550</v>
      </c>
      <c r="H20" s="425">
        <v>575</v>
      </c>
      <c r="I20" s="425">
        <v>575</v>
      </c>
      <c r="J20" s="425">
        <v>625</v>
      </c>
      <c r="K20" s="426">
        <v>700</v>
      </c>
      <c r="L20" s="427">
        <v>675</v>
      </c>
      <c r="M20" s="425">
        <v>600</v>
      </c>
      <c r="N20" s="425">
        <v>525</v>
      </c>
      <c r="O20" s="425">
        <v>575</v>
      </c>
      <c r="P20" s="425">
        <v>525</v>
      </c>
      <c r="Q20" s="425">
        <v>550</v>
      </c>
      <c r="R20" s="426">
        <v>550</v>
      </c>
      <c r="S20" s="427">
        <v>650</v>
      </c>
      <c r="T20" s="425">
        <v>600</v>
      </c>
      <c r="U20" s="425">
        <v>525</v>
      </c>
      <c r="V20" s="425">
        <v>500</v>
      </c>
      <c r="W20" s="425">
        <v>525</v>
      </c>
      <c r="X20" s="425">
        <v>525</v>
      </c>
      <c r="Y20" s="426">
        <v>525</v>
      </c>
      <c r="Z20" s="427">
        <v>700</v>
      </c>
      <c r="AA20" s="425">
        <v>625</v>
      </c>
      <c r="AB20" s="425">
        <v>600</v>
      </c>
      <c r="AC20" s="425">
        <v>650</v>
      </c>
      <c r="AD20" s="425">
        <v>600</v>
      </c>
      <c r="AE20" s="425">
        <v>650</v>
      </c>
      <c r="AF20" s="426">
        <v>625</v>
      </c>
      <c r="AG20" s="427">
        <v>675</v>
      </c>
      <c r="AH20" s="425">
        <v>625</v>
      </c>
      <c r="AI20" s="425">
        <v>625</v>
      </c>
      <c r="AJ20" s="425">
        <v>625</v>
      </c>
      <c r="AK20" s="425">
        <v>600</v>
      </c>
      <c r="AL20" s="425">
        <v>600</v>
      </c>
      <c r="AM20" s="426">
        <v>600</v>
      </c>
      <c r="AN20" s="575">
        <f t="shared" si="0"/>
        <v>700</v>
      </c>
      <c r="AO20" s="576">
        <f t="shared" si="1"/>
        <v>650</v>
      </c>
      <c r="AP20" s="575">
        <f t="shared" si="2"/>
        <v>675</v>
      </c>
      <c r="AQ20" s="577">
        <f t="shared" si="3"/>
        <v>650</v>
      </c>
      <c r="AR20" s="576">
        <f t="shared" si="4"/>
        <v>600</v>
      </c>
      <c r="AS20" s="578">
        <f t="shared" si="5"/>
        <v>616.66666666666663</v>
      </c>
      <c r="AT20" s="577">
        <f t="shared" si="6"/>
        <v>625</v>
      </c>
      <c r="AU20" s="576">
        <f t="shared" si="7"/>
        <v>525</v>
      </c>
      <c r="AV20" s="578">
        <f t="shared" si="8"/>
        <v>558.33333333333337</v>
      </c>
      <c r="AW20" s="592">
        <f t="shared" si="16"/>
        <v>650</v>
      </c>
      <c r="AX20" s="576">
        <f t="shared" si="17"/>
        <v>500</v>
      </c>
      <c r="AY20" s="593">
        <f t="shared" si="18"/>
        <v>591.66666666666663</v>
      </c>
      <c r="AZ20" s="592">
        <f t="shared" si="19"/>
        <v>600</v>
      </c>
      <c r="BA20" s="576">
        <f t="shared" si="20"/>
        <v>525</v>
      </c>
      <c r="BB20" s="593">
        <f t="shared" si="21"/>
        <v>566.66666666666663</v>
      </c>
      <c r="BC20" s="579">
        <f t="shared" si="9"/>
        <v>650</v>
      </c>
      <c r="BD20" s="579">
        <f t="shared" si="10"/>
        <v>500</v>
      </c>
      <c r="BE20" s="578">
        <f t="shared" si="11"/>
        <v>591.66666666666663</v>
      </c>
      <c r="BF20" s="579">
        <f t="shared" si="12"/>
        <v>700</v>
      </c>
      <c r="BG20" s="579">
        <f t="shared" si="13"/>
        <v>525</v>
      </c>
      <c r="BH20" s="575">
        <f t="shared" si="14"/>
        <v>591.66666666666663</v>
      </c>
      <c r="BI20" s="580">
        <f t="shared" si="22"/>
        <v>675</v>
      </c>
      <c r="BJ20" s="581"/>
      <c r="BK20" s="582">
        <f t="shared" si="23"/>
        <v>675</v>
      </c>
      <c r="BL20" s="580">
        <f t="shared" si="24"/>
        <v>616.66666666666663</v>
      </c>
      <c r="BM20" s="581">
        <v>200</v>
      </c>
      <c r="BN20" s="582">
        <f t="shared" si="25"/>
        <v>416.66666666666663</v>
      </c>
      <c r="BO20" s="580">
        <f t="shared" si="26"/>
        <v>558.33333333333337</v>
      </c>
      <c r="BP20" s="581">
        <v>200</v>
      </c>
      <c r="BQ20" s="582">
        <f t="shared" si="27"/>
        <v>358.33333333333337</v>
      </c>
      <c r="BR20" s="580">
        <f t="shared" si="28"/>
        <v>591.66666666666663</v>
      </c>
      <c r="BS20" s="581"/>
      <c r="BT20" s="582">
        <f t="shared" si="29"/>
        <v>591.66666666666663</v>
      </c>
      <c r="BU20" s="580">
        <f t="shared" si="30"/>
        <v>566.66666666666663</v>
      </c>
      <c r="BV20" s="581">
        <v>200</v>
      </c>
      <c r="BW20" s="582">
        <f t="shared" si="31"/>
        <v>366.66666666666663</v>
      </c>
      <c r="BX20" s="621">
        <f t="shared" si="32"/>
        <v>591.66666666666663</v>
      </c>
      <c r="BY20" s="621">
        <f t="shared" si="33"/>
        <v>591.66666666666663</v>
      </c>
      <c r="BZ20" s="621">
        <f t="shared" si="15"/>
        <v>513.09523809523796</v>
      </c>
      <c r="CA20" s="53">
        <f t="shared" si="34"/>
        <v>5.1309523809523796</v>
      </c>
      <c r="CB20" s="53">
        <f t="shared" si="35"/>
        <v>51.309523809523796</v>
      </c>
      <c r="CC20" s="683">
        <v>12.5</v>
      </c>
      <c r="CD20" s="53">
        <f t="shared" si="36"/>
        <v>38.809523809523796</v>
      </c>
      <c r="CE20" s="53">
        <f t="shared" si="37"/>
        <v>3.8809523809523796</v>
      </c>
      <c r="CF20" s="54"/>
      <c r="CG20" s="343">
        <f t="shared" si="38"/>
        <v>3.8809523809523796</v>
      </c>
      <c r="CH20" s="51">
        <v>14</v>
      </c>
    </row>
    <row r="21" spans="1:86" x14ac:dyDescent="0.35">
      <c r="A21" s="253"/>
      <c r="B21" s="88">
        <v>15</v>
      </c>
      <c r="C21" s="91" t="str">
        <f>VLOOKUP(B:B,'START_LIST_JUN-ELI'!C:F,2,FALSE)</f>
        <v>HEIZMANN Lana</v>
      </c>
      <c r="D21" s="115" t="str">
        <f>VLOOKUP(B:B,'START_LIST_JUN-ELI'!C:F,4,FALSE)</f>
        <v>MORG</v>
      </c>
      <c r="E21" s="80">
        <v>800</v>
      </c>
      <c r="F21" s="81">
        <v>775</v>
      </c>
      <c r="G21" s="425">
        <v>775</v>
      </c>
      <c r="H21" s="425">
        <v>750</v>
      </c>
      <c r="I21" s="425">
        <v>775</v>
      </c>
      <c r="J21" s="425">
        <v>775</v>
      </c>
      <c r="K21" s="426">
        <v>825</v>
      </c>
      <c r="L21" s="427">
        <v>800</v>
      </c>
      <c r="M21" s="425">
        <v>725</v>
      </c>
      <c r="N21" s="425">
        <v>750</v>
      </c>
      <c r="O21" s="425">
        <v>750</v>
      </c>
      <c r="P21" s="425">
        <v>750</v>
      </c>
      <c r="Q21" s="425">
        <v>725</v>
      </c>
      <c r="R21" s="426">
        <v>750</v>
      </c>
      <c r="S21" s="427">
        <v>800</v>
      </c>
      <c r="T21" s="425">
        <v>700</v>
      </c>
      <c r="U21" s="425">
        <v>675</v>
      </c>
      <c r="V21" s="425">
        <v>700</v>
      </c>
      <c r="W21" s="425">
        <v>675</v>
      </c>
      <c r="X21" s="425">
        <v>725</v>
      </c>
      <c r="Y21" s="426">
        <v>750</v>
      </c>
      <c r="Z21" s="427">
        <v>800</v>
      </c>
      <c r="AA21" s="425">
        <v>750</v>
      </c>
      <c r="AB21" s="425">
        <v>750</v>
      </c>
      <c r="AC21" s="425">
        <v>750</v>
      </c>
      <c r="AD21" s="425">
        <v>725</v>
      </c>
      <c r="AE21" s="425">
        <v>700</v>
      </c>
      <c r="AF21" s="426">
        <v>700</v>
      </c>
      <c r="AG21" s="427">
        <v>875</v>
      </c>
      <c r="AH21" s="425">
        <v>800</v>
      </c>
      <c r="AI21" s="425">
        <v>775</v>
      </c>
      <c r="AJ21" s="425">
        <v>750</v>
      </c>
      <c r="AK21" s="425">
        <v>750</v>
      </c>
      <c r="AL21" s="425">
        <v>725</v>
      </c>
      <c r="AM21" s="426">
        <v>775</v>
      </c>
      <c r="AN21" s="575">
        <f t="shared" si="0"/>
        <v>875</v>
      </c>
      <c r="AO21" s="576">
        <f t="shared" si="1"/>
        <v>800</v>
      </c>
      <c r="AP21" s="575">
        <f t="shared" si="2"/>
        <v>800</v>
      </c>
      <c r="AQ21" s="577">
        <f t="shared" si="3"/>
        <v>800</v>
      </c>
      <c r="AR21" s="576">
        <f t="shared" si="4"/>
        <v>700</v>
      </c>
      <c r="AS21" s="578">
        <f t="shared" si="5"/>
        <v>750</v>
      </c>
      <c r="AT21" s="577">
        <f t="shared" si="6"/>
        <v>775</v>
      </c>
      <c r="AU21" s="576">
        <f t="shared" si="7"/>
        <v>675</v>
      </c>
      <c r="AV21" s="578">
        <f t="shared" si="8"/>
        <v>758.33333333333337</v>
      </c>
      <c r="AW21" s="592">
        <f t="shared" si="16"/>
        <v>750</v>
      </c>
      <c r="AX21" s="576">
        <f t="shared" si="17"/>
        <v>700</v>
      </c>
      <c r="AY21" s="593">
        <f t="shared" si="18"/>
        <v>750</v>
      </c>
      <c r="AZ21" s="592">
        <f t="shared" si="19"/>
        <v>775</v>
      </c>
      <c r="BA21" s="576">
        <f t="shared" si="20"/>
        <v>675</v>
      </c>
      <c r="BB21" s="593">
        <f t="shared" si="21"/>
        <v>741.66666666666663</v>
      </c>
      <c r="BC21" s="579">
        <f t="shared" si="9"/>
        <v>750</v>
      </c>
      <c r="BD21" s="579">
        <f t="shared" si="10"/>
        <v>700</v>
      </c>
      <c r="BE21" s="578">
        <f t="shared" si="11"/>
        <v>750</v>
      </c>
      <c r="BF21" s="579">
        <f t="shared" si="12"/>
        <v>825</v>
      </c>
      <c r="BG21" s="579">
        <f t="shared" si="13"/>
        <v>700</v>
      </c>
      <c r="BH21" s="575">
        <f t="shared" si="14"/>
        <v>758.33333333333337</v>
      </c>
      <c r="BI21" s="580">
        <f t="shared" si="22"/>
        <v>800</v>
      </c>
      <c r="BJ21" s="581"/>
      <c r="BK21" s="582">
        <f t="shared" si="23"/>
        <v>800</v>
      </c>
      <c r="BL21" s="580">
        <f t="shared" si="24"/>
        <v>750</v>
      </c>
      <c r="BM21" s="581"/>
      <c r="BN21" s="582">
        <f t="shared" si="25"/>
        <v>750</v>
      </c>
      <c r="BO21" s="580">
        <f t="shared" si="26"/>
        <v>758.33333333333337</v>
      </c>
      <c r="BP21" s="581"/>
      <c r="BQ21" s="582">
        <f t="shared" si="27"/>
        <v>758.33333333333337</v>
      </c>
      <c r="BR21" s="580">
        <f t="shared" si="28"/>
        <v>750</v>
      </c>
      <c r="BS21" s="581"/>
      <c r="BT21" s="582">
        <f t="shared" si="29"/>
        <v>750</v>
      </c>
      <c r="BU21" s="580">
        <f t="shared" si="30"/>
        <v>741.66666666666663</v>
      </c>
      <c r="BV21" s="581"/>
      <c r="BW21" s="582">
        <f t="shared" si="31"/>
        <v>741.66666666666663</v>
      </c>
      <c r="BX21" s="621">
        <f t="shared" si="32"/>
        <v>750</v>
      </c>
      <c r="BY21" s="621">
        <f t="shared" si="33"/>
        <v>758.33333333333337</v>
      </c>
      <c r="BZ21" s="621">
        <f t="shared" si="15"/>
        <v>758.33333333333326</v>
      </c>
      <c r="CA21" s="53">
        <f t="shared" si="34"/>
        <v>7.5833333333333321</v>
      </c>
      <c r="CB21" s="53">
        <f t="shared" si="35"/>
        <v>75.833333333333314</v>
      </c>
      <c r="CC21" s="683">
        <v>0</v>
      </c>
      <c r="CD21" s="53">
        <f t="shared" si="36"/>
        <v>75.833333333333314</v>
      </c>
      <c r="CE21" s="53">
        <f t="shared" si="37"/>
        <v>7.5833333333333313</v>
      </c>
      <c r="CF21" s="54"/>
      <c r="CG21" s="343">
        <f t="shared" si="38"/>
        <v>7.5833333333333313</v>
      </c>
      <c r="CH21" s="51">
        <v>15</v>
      </c>
    </row>
    <row r="22" spans="1:86" x14ac:dyDescent="0.35">
      <c r="A22" s="253"/>
      <c r="B22" s="88">
        <v>16</v>
      </c>
      <c r="C22" s="91" t="str">
        <f>VLOOKUP(B:B,'START_LIST_JUN-ELI'!C:F,2,FALSE)</f>
        <v>KRONAUER Daria</v>
      </c>
      <c r="D22" s="115" t="str">
        <f>VLOOKUP(B:B,'START_LIST_JUN-ELI'!C:F,4,FALSE)</f>
        <v>LNZ</v>
      </c>
      <c r="E22" s="80">
        <v>675</v>
      </c>
      <c r="F22" s="81">
        <v>675</v>
      </c>
      <c r="G22" s="425">
        <v>650</v>
      </c>
      <c r="H22" s="425">
        <v>650</v>
      </c>
      <c r="I22" s="425">
        <v>650</v>
      </c>
      <c r="J22" s="425">
        <v>675</v>
      </c>
      <c r="K22" s="426">
        <v>675</v>
      </c>
      <c r="L22" s="427">
        <v>600</v>
      </c>
      <c r="M22" s="425">
        <v>625</v>
      </c>
      <c r="N22" s="425">
        <v>650</v>
      </c>
      <c r="O22" s="425">
        <v>650</v>
      </c>
      <c r="P22" s="425">
        <v>600</v>
      </c>
      <c r="Q22" s="425">
        <v>625</v>
      </c>
      <c r="R22" s="426">
        <v>650</v>
      </c>
      <c r="S22" s="427">
        <v>700</v>
      </c>
      <c r="T22" s="425">
        <v>675</v>
      </c>
      <c r="U22" s="425">
        <v>675</v>
      </c>
      <c r="V22" s="425">
        <v>675</v>
      </c>
      <c r="W22" s="425">
        <v>625</v>
      </c>
      <c r="X22" s="425">
        <v>675</v>
      </c>
      <c r="Y22" s="426">
        <v>675</v>
      </c>
      <c r="Z22" s="427">
        <v>650</v>
      </c>
      <c r="AA22" s="425">
        <v>650</v>
      </c>
      <c r="AB22" s="425">
        <v>675</v>
      </c>
      <c r="AC22" s="425">
        <v>650</v>
      </c>
      <c r="AD22" s="425">
        <v>625</v>
      </c>
      <c r="AE22" s="425">
        <v>650</v>
      </c>
      <c r="AF22" s="426">
        <v>675</v>
      </c>
      <c r="AG22" s="427">
        <v>700</v>
      </c>
      <c r="AH22" s="425">
        <v>675</v>
      </c>
      <c r="AI22" s="425">
        <v>650</v>
      </c>
      <c r="AJ22" s="425">
        <v>675</v>
      </c>
      <c r="AK22" s="425">
        <v>650</v>
      </c>
      <c r="AL22" s="425">
        <v>650</v>
      </c>
      <c r="AM22" s="426">
        <v>600</v>
      </c>
      <c r="AN22" s="575">
        <f t="shared" si="0"/>
        <v>700</v>
      </c>
      <c r="AO22" s="576">
        <f t="shared" si="1"/>
        <v>600</v>
      </c>
      <c r="AP22" s="575">
        <f t="shared" si="2"/>
        <v>675</v>
      </c>
      <c r="AQ22" s="577">
        <f t="shared" si="3"/>
        <v>675</v>
      </c>
      <c r="AR22" s="576">
        <f t="shared" si="4"/>
        <v>625</v>
      </c>
      <c r="AS22" s="578">
        <f t="shared" si="5"/>
        <v>666.66666666666663</v>
      </c>
      <c r="AT22" s="577">
        <f t="shared" si="6"/>
        <v>675</v>
      </c>
      <c r="AU22" s="576">
        <f t="shared" si="7"/>
        <v>650</v>
      </c>
      <c r="AV22" s="578">
        <f t="shared" si="8"/>
        <v>658.33333333333337</v>
      </c>
      <c r="AW22" s="592">
        <f t="shared" si="16"/>
        <v>675</v>
      </c>
      <c r="AX22" s="576">
        <f t="shared" si="17"/>
        <v>650</v>
      </c>
      <c r="AY22" s="593">
        <f t="shared" si="18"/>
        <v>658.33333333333337</v>
      </c>
      <c r="AZ22" s="592">
        <f t="shared" si="19"/>
        <v>650</v>
      </c>
      <c r="BA22" s="576">
        <f t="shared" si="20"/>
        <v>600</v>
      </c>
      <c r="BB22" s="593">
        <f t="shared" si="21"/>
        <v>633.33333333333337</v>
      </c>
      <c r="BC22" s="579">
        <f t="shared" si="9"/>
        <v>675</v>
      </c>
      <c r="BD22" s="579">
        <f t="shared" si="10"/>
        <v>650</v>
      </c>
      <c r="BE22" s="578">
        <f t="shared" si="11"/>
        <v>658.33333333333337</v>
      </c>
      <c r="BF22" s="579">
        <f t="shared" si="12"/>
        <v>675</v>
      </c>
      <c r="BG22" s="579">
        <f t="shared" si="13"/>
        <v>600</v>
      </c>
      <c r="BH22" s="575">
        <f t="shared" si="14"/>
        <v>666.66666666666663</v>
      </c>
      <c r="BI22" s="580">
        <f t="shared" si="22"/>
        <v>675</v>
      </c>
      <c r="BJ22" s="581"/>
      <c r="BK22" s="582">
        <f t="shared" si="23"/>
        <v>675</v>
      </c>
      <c r="BL22" s="580">
        <f t="shared" si="24"/>
        <v>666.66666666666663</v>
      </c>
      <c r="BM22" s="581">
        <v>200</v>
      </c>
      <c r="BN22" s="582">
        <f t="shared" si="25"/>
        <v>466.66666666666663</v>
      </c>
      <c r="BO22" s="580">
        <f t="shared" si="26"/>
        <v>658.33333333333337</v>
      </c>
      <c r="BP22" s="581"/>
      <c r="BQ22" s="582">
        <f t="shared" si="27"/>
        <v>658.33333333333337</v>
      </c>
      <c r="BR22" s="580">
        <f t="shared" si="28"/>
        <v>658.33333333333337</v>
      </c>
      <c r="BS22" s="581"/>
      <c r="BT22" s="582">
        <f t="shared" si="29"/>
        <v>658.33333333333337</v>
      </c>
      <c r="BU22" s="580">
        <f t="shared" si="30"/>
        <v>633.33333333333337</v>
      </c>
      <c r="BV22" s="581">
        <v>200</v>
      </c>
      <c r="BW22" s="582">
        <f t="shared" si="31"/>
        <v>433.33333333333337</v>
      </c>
      <c r="BX22" s="621">
        <f t="shared" si="32"/>
        <v>658.33333333333337</v>
      </c>
      <c r="BY22" s="621">
        <f t="shared" si="33"/>
        <v>666.66666666666663</v>
      </c>
      <c r="BZ22" s="621">
        <f t="shared" si="15"/>
        <v>602.38095238095241</v>
      </c>
      <c r="CA22" s="53">
        <f t="shared" si="34"/>
        <v>6.0238095238095237</v>
      </c>
      <c r="CB22" s="53">
        <f t="shared" si="35"/>
        <v>60.238095238095241</v>
      </c>
      <c r="CC22" s="683">
        <v>20</v>
      </c>
      <c r="CD22" s="53">
        <f t="shared" si="36"/>
        <v>40.238095238095241</v>
      </c>
      <c r="CE22" s="53">
        <f t="shared" si="37"/>
        <v>4.0238095238095237</v>
      </c>
      <c r="CF22" s="54"/>
      <c r="CG22" s="343">
        <f t="shared" si="38"/>
        <v>4.0238095238095237</v>
      </c>
      <c r="CH22" s="51">
        <v>16</v>
      </c>
    </row>
    <row r="23" spans="1:86" x14ac:dyDescent="0.35">
      <c r="A23" s="253"/>
      <c r="B23" s="88">
        <v>17</v>
      </c>
      <c r="C23" s="91" t="str">
        <f>VLOOKUP(B:B,'START_LIST_JUN-ELI'!C:F,2,FALSE)</f>
        <v>HÖNER Ixchel</v>
      </c>
      <c r="D23" s="115" t="str">
        <f>VLOOKUP(B:B,'START_LIST_JUN-ELI'!C:F,4,FALSE)</f>
        <v>SVB</v>
      </c>
      <c r="E23" s="80">
        <v>775</v>
      </c>
      <c r="F23" s="81">
        <v>775</v>
      </c>
      <c r="G23" s="425">
        <v>750</v>
      </c>
      <c r="H23" s="425">
        <v>775</v>
      </c>
      <c r="I23" s="425">
        <v>775</v>
      </c>
      <c r="J23" s="425">
        <v>750</v>
      </c>
      <c r="K23" s="426">
        <v>775</v>
      </c>
      <c r="L23" s="427">
        <v>675</v>
      </c>
      <c r="M23" s="425">
        <v>700</v>
      </c>
      <c r="N23" s="425">
        <v>725</v>
      </c>
      <c r="O23" s="425">
        <v>700</v>
      </c>
      <c r="P23" s="425">
        <v>725</v>
      </c>
      <c r="Q23" s="425">
        <v>725</v>
      </c>
      <c r="R23" s="426">
        <v>750</v>
      </c>
      <c r="S23" s="427">
        <v>825</v>
      </c>
      <c r="T23" s="425">
        <v>725</v>
      </c>
      <c r="U23" s="425">
        <v>750</v>
      </c>
      <c r="V23" s="425">
        <v>725</v>
      </c>
      <c r="W23" s="425">
        <v>750</v>
      </c>
      <c r="X23" s="425">
        <v>750</v>
      </c>
      <c r="Y23" s="426">
        <v>750</v>
      </c>
      <c r="Z23" s="427">
        <v>775</v>
      </c>
      <c r="AA23" s="425">
        <v>750</v>
      </c>
      <c r="AB23" s="425">
        <v>750</v>
      </c>
      <c r="AC23" s="425">
        <v>725</v>
      </c>
      <c r="AD23" s="425">
        <v>725</v>
      </c>
      <c r="AE23" s="425">
        <v>750</v>
      </c>
      <c r="AF23" s="426">
        <v>700</v>
      </c>
      <c r="AG23" s="427">
        <v>875</v>
      </c>
      <c r="AH23" s="425">
        <v>800</v>
      </c>
      <c r="AI23" s="425">
        <v>775</v>
      </c>
      <c r="AJ23" s="425">
        <v>775</v>
      </c>
      <c r="AK23" s="425">
        <v>775</v>
      </c>
      <c r="AL23" s="425">
        <v>750</v>
      </c>
      <c r="AM23" s="426">
        <v>775</v>
      </c>
      <c r="AN23" s="575">
        <f t="shared" si="0"/>
        <v>875</v>
      </c>
      <c r="AO23" s="576">
        <f t="shared" si="1"/>
        <v>675</v>
      </c>
      <c r="AP23" s="575">
        <f t="shared" si="2"/>
        <v>791.66666666666663</v>
      </c>
      <c r="AQ23" s="577">
        <f t="shared" si="3"/>
        <v>800</v>
      </c>
      <c r="AR23" s="576">
        <f t="shared" si="4"/>
        <v>700</v>
      </c>
      <c r="AS23" s="578">
        <f t="shared" si="5"/>
        <v>750</v>
      </c>
      <c r="AT23" s="577">
        <f t="shared" si="6"/>
        <v>775</v>
      </c>
      <c r="AU23" s="576">
        <f t="shared" si="7"/>
        <v>725</v>
      </c>
      <c r="AV23" s="578">
        <f t="shared" si="8"/>
        <v>750</v>
      </c>
      <c r="AW23" s="592">
        <f t="shared" si="16"/>
        <v>775</v>
      </c>
      <c r="AX23" s="576">
        <f t="shared" si="17"/>
        <v>700</v>
      </c>
      <c r="AY23" s="593">
        <f t="shared" si="18"/>
        <v>741.66666666666663</v>
      </c>
      <c r="AZ23" s="592">
        <f t="shared" si="19"/>
        <v>775</v>
      </c>
      <c r="BA23" s="576">
        <f t="shared" si="20"/>
        <v>725</v>
      </c>
      <c r="BB23" s="593">
        <f t="shared" si="21"/>
        <v>750</v>
      </c>
      <c r="BC23" s="579">
        <f t="shared" si="9"/>
        <v>775</v>
      </c>
      <c r="BD23" s="579">
        <f t="shared" si="10"/>
        <v>700</v>
      </c>
      <c r="BE23" s="578">
        <f t="shared" si="11"/>
        <v>741.66666666666663</v>
      </c>
      <c r="BF23" s="579">
        <f t="shared" si="12"/>
        <v>775</v>
      </c>
      <c r="BG23" s="579">
        <f t="shared" si="13"/>
        <v>700</v>
      </c>
      <c r="BH23" s="575">
        <f t="shared" si="14"/>
        <v>758.33333333333337</v>
      </c>
      <c r="BI23" s="580">
        <f t="shared" si="22"/>
        <v>791.66666666666663</v>
      </c>
      <c r="BJ23" s="581"/>
      <c r="BK23" s="582">
        <f t="shared" si="23"/>
        <v>791.66666666666663</v>
      </c>
      <c r="BL23" s="580">
        <f t="shared" si="24"/>
        <v>750</v>
      </c>
      <c r="BM23" s="581"/>
      <c r="BN23" s="582">
        <f t="shared" si="25"/>
        <v>750</v>
      </c>
      <c r="BO23" s="580">
        <f t="shared" si="26"/>
        <v>750</v>
      </c>
      <c r="BP23" s="581"/>
      <c r="BQ23" s="582">
        <f t="shared" si="27"/>
        <v>750</v>
      </c>
      <c r="BR23" s="580">
        <f t="shared" si="28"/>
        <v>741.66666666666663</v>
      </c>
      <c r="BS23" s="581"/>
      <c r="BT23" s="582">
        <f t="shared" si="29"/>
        <v>741.66666666666663</v>
      </c>
      <c r="BU23" s="580">
        <f t="shared" si="30"/>
        <v>750</v>
      </c>
      <c r="BV23" s="581"/>
      <c r="BW23" s="582">
        <f t="shared" si="31"/>
        <v>750</v>
      </c>
      <c r="BX23" s="621">
        <f t="shared" si="32"/>
        <v>741.66666666666663</v>
      </c>
      <c r="BY23" s="621">
        <f t="shared" si="33"/>
        <v>758.33333333333337</v>
      </c>
      <c r="BZ23" s="621">
        <f t="shared" si="15"/>
        <v>754.7619047619047</v>
      </c>
      <c r="CA23" s="53">
        <f t="shared" si="34"/>
        <v>7.5476190476190474</v>
      </c>
      <c r="CB23" s="53">
        <f t="shared" si="35"/>
        <v>75.476190476190482</v>
      </c>
      <c r="CC23" s="683">
        <v>0</v>
      </c>
      <c r="CD23" s="53">
        <f t="shared" si="36"/>
        <v>75.476190476190482</v>
      </c>
      <c r="CE23" s="53">
        <f t="shared" si="37"/>
        <v>7.5476190476190483</v>
      </c>
      <c r="CF23" s="54"/>
      <c r="CG23" s="343">
        <f t="shared" si="38"/>
        <v>7.5476190476190483</v>
      </c>
      <c r="CH23" s="51">
        <v>17</v>
      </c>
    </row>
    <row r="24" spans="1:86" x14ac:dyDescent="0.35">
      <c r="A24" s="253"/>
      <c r="B24" s="88">
        <v>18</v>
      </c>
      <c r="C24" s="91" t="str">
        <f>VLOOKUP(B:B,'START_LIST_JUN-ELI'!C:F,2,FALSE)</f>
        <v>TALLERI Samantha</v>
      </c>
      <c r="D24" s="115" t="str">
        <f>VLOOKUP(B:B,'START_LIST_JUN-ELI'!C:F,4,FALSE)</f>
        <v>LUG</v>
      </c>
      <c r="E24" s="80">
        <v>700</v>
      </c>
      <c r="F24" s="81">
        <v>700</v>
      </c>
      <c r="G24" s="425">
        <v>725</v>
      </c>
      <c r="H24" s="425">
        <v>725</v>
      </c>
      <c r="I24" s="425">
        <v>650</v>
      </c>
      <c r="J24" s="425">
        <v>700</v>
      </c>
      <c r="K24" s="426">
        <v>700</v>
      </c>
      <c r="L24" s="427">
        <v>600</v>
      </c>
      <c r="M24" s="425">
        <v>650</v>
      </c>
      <c r="N24" s="425">
        <v>650</v>
      </c>
      <c r="O24" s="425">
        <v>625</v>
      </c>
      <c r="P24" s="425">
        <v>500</v>
      </c>
      <c r="Q24" s="425">
        <v>625</v>
      </c>
      <c r="R24" s="426">
        <v>650</v>
      </c>
      <c r="S24" s="427">
        <v>700</v>
      </c>
      <c r="T24" s="425">
        <v>625</v>
      </c>
      <c r="U24" s="425">
        <v>650</v>
      </c>
      <c r="V24" s="425">
        <v>625</v>
      </c>
      <c r="W24" s="425">
        <v>575</v>
      </c>
      <c r="X24" s="425">
        <v>625</v>
      </c>
      <c r="Y24" s="426">
        <v>625</v>
      </c>
      <c r="Z24" s="427">
        <v>725</v>
      </c>
      <c r="AA24" s="425">
        <v>675</v>
      </c>
      <c r="AB24" s="425">
        <v>625</v>
      </c>
      <c r="AC24" s="425">
        <v>625</v>
      </c>
      <c r="AD24" s="425">
        <v>575</v>
      </c>
      <c r="AE24" s="425">
        <v>625</v>
      </c>
      <c r="AF24" s="426">
        <v>650</v>
      </c>
      <c r="AG24" s="427">
        <v>725</v>
      </c>
      <c r="AH24" s="425">
        <v>675</v>
      </c>
      <c r="AI24" s="425">
        <v>650</v>
      </c>
      <c r="AJ24" s="425">
        <v>700</v>
      </c>
      <c r="AK24" s="425">
        <v>650</v>
      </c>
      <c r="AL24" s="425">
        <v>675</v>
      </c>
      <c r="AM24" s="426">
        <v>675</v>
      </c>
      <c r="AN24" s="575">
        <f t="shared" si="0"/>
        <v>725</v>
      </c>
      <c r="AO24" s="576">
        <f t="shared" si="1"/>
        <v>600</v>
      </c>
      <c r="AP24" s="575">
        <f t="shared" si="2"/>
        <v>708.33333333333337</v>
      </c>
      <c r="AQ24" s="577">
        <f t="shared" si="3"/>
        <v>700</v>
      </c>
      <c r="AR24" s="576">
        <f t="shared" si="4"/>
        <v>625</v>
      </c>
      <c r="AS24" s="578">
        <f t="shared" si="5"/>
        <v>666.66666666666663</v>
      </c>
      <c r="AT24" s="577">
        <f t="shared" si="6"/>
        <v>725</v>
      </c>
      <c r="AU24" s="576">
        <f t="shared" si="7"/>
        <v>625</v>
      </c>
      <c r="AV24" s="578">
        <f t="shared" si="8"/>
        <v>650</v>
      </c>
      <c r="AW24" s="592">
        <f t="shared" si="16"/>
        <v>725</v>
      </c>
      <c r="AX24" s="576">
        <f t="shared" si="17"/>
        <v>625</v>
      </c>
      <c r="AY24" s="593">
        <f t="shared" si="18"/>
        <v>650</v>
      </c>
      <c r="AZ24" s="592">
        <f t="shared" si="19"/>
        <v>650</v>
      </c>
      <c r="BA24" s="576">
        <f t="shared" si="20"/>
        <v>500</v>
      </c>
      <c r="BB24" s="593">
        <f t="shared" si="21"/>
        <v>600</v>
      </c>
      <c r="BC24" s="579">
        <f t="shared" si="9"/>
        <v>725</v>
      </c>
      <c r="BD24" s="579">
        <f t="shared" si="10"/>
        <v>625</v>
      </c>
      <c r="BE24" s="578">
        <f t="shared" si="11"/>
        <v>650</v>
      </c>
      <c r="BF24" s="579">
        <f t="shared" si="12"/>
        <v>700</v>
      </c>
      <c r="BG24" s="579">
        <f t="shared" si="13"/>
        <v>625</v>
      </c>
      <c r="BH24" s="575">
        <f t="shared" si="14"/>
        <v>658.33333333333337</v>
      </c>
      <c r="BI24" s="580">
        <f t="shared" si="22"/>
        <v>708.33333333333337</v>
      </c>
      <c r="BJ24" s="581"/>
      <c r="BK24" s="582">
        <f t="shared" si="23"/>
        <v>708.33333333333337</v>
      </c>
      <c r="BL24" s="580">
        <f t="shared" si="24"/>
        <v>666.66666666666663</v>
      </c>
      <c r="BM24" s="581"/>
      <c r="BN24" s="582">
        <f t="shared" si="25"/>
        <v>666.66666666666663</v>
      </c>
      <c r="BO24" s="580">
        <f t="shared" si="26"/>
        <v>650</v>
      </c>
      <c r="BP24" s="581"/>
      <c r="BQ24" s="582">
        <f t="shared" si="27"/>
        <v>650</v>
      </c>
      <c r="BR24" s="580">
        <f t="shared" si="28"/>
        <v>650</v>
      </c>
      <c r="BS24" s="581"/>
      <c r="BT24" s="582">
        <f t="shared" si="29"/>
        <v>650</v>
      </c>
      <c r="BU24" s="580">
        <f t="shared" si="30"/>
        <v>600</v>
      </c>
      <c r="BV24" s="581">
        <v>200</v>
      </c>
      <c r="BW24" s="582">
        <f t="shared" si="31"/>
        <v>400</v>
      </c>
      <c r="BX24" s="621">
        <f t="shared" si="32"/>
        <v>650</v>
      </c>
      <c r="BY24" s="621">
        <f t="shared" si="33"/>
        <v>658.33333333333337</v>
      </c>
      <c r="BZ24" s="621">
        <f t="shared" si="15"/>
        <v>626.19047619047615</v>
      </c>
      <c r="CA24" s="53">
        <f t="shared" si="34"/>
        <v>6.2619047619047619</v>
      </c>
      <c r="CB24" s="53">
        <f t="shared" si="35"/>
        <v>62.61904761904762</v>
      </c>
      <c r="CC24" s="683">
        <v>8.5</v>
      </c>
      <c r="CD24" s="53">
        <f t="shared" si="36"/>
        <v>54.11904761904762</v>
      </c>
      <c r="CE24" s="53">
        <f t="shared" si="37"/>
        <v>5.4119047619047622</v>
      </c>
      <c r="CF24" s="54"/>
      <c r="CG24" s="343">
        <f t="shared" si="38"/>
        <v>5.4119047619047622</v>
      </c>
      <c r="CH24" s="51">
        <v>18</v>
      </c>
    </row>
    <row r="25" spans="1:86" x14ac:dyDescent="0.35">
      <c r="A25" s="253"/>
      <c r="B25" s="88">
        <v>19</v>
      </c>
      <c r="C25" s="91" t="str">
        <f>VLOOKUP(B:B,'START_LIST_JUN-ELI'!C:F,2,FALSE)</f>
        <v>MARAI Anaïs</v>
      </c>
      <c r="D25" s="115" t="str">
        <f>VLOOKUP(B:B,'START_LIST_JUN-ELI'!C:F,4,FALSE)</f>
        <v>ASB</v>
      </c>
      <c r="E25" s="80">
        <v>650</v>
      </c>
      <c r="F25" s="81">
        <v>650</v>
      </c>
      <c r="G25" s="425">
        <v>550</v>
      </c>
      <c r="H25" s="425">
        <v>600</v>
      </c>
      <c r="I25" s="425">
        <v>550</v>
      </c>
      <c r="J25" s="425">
        <v>650</v>
      </c>
      <c r="K25" s="426">
        <v>625</v>
      </c>
      <c r="L25" s="427">
        <v>600</v>
      </c>
      <c r="M25" s="425">
        <v>625</v>
      </c>
      <c r="N25" s="425">
        <v>575</v>
      </c>
      <c r="O25" s="425">
        <v>600</v>
      </c>
      <c r="P25" s="425">
        <v>550</v>
      </c>
      <c r="Q25" s="425">
        <v>600</v>
      </c>
      <c r="R25" s="426">
        <v>600</v>
      </c>
      <c r="S25" s="427">
        <v>650</v>
      </c>
      <c r="T25" s="425">
        <v>600</v>
      </c>
      <c r="U25" s="425">
        <v>550</v>
      </c>
      <c r="V25" s="425">
        <v>575</v>
      </c>
      <c r="W25" s="425">
        <v>525</v>
      </c>
      <c r="X25" s="425">
        <v>575</v>
      </c>
      <c r="Y25" s="426">
        <v>550</v>
      </c>
      <c r="Z25" s="427">
        <v>625</v>
      </c>
      <c r="AA25" s="425">
        <v>625</v>
      </c>
      <c r="AB25" s="425">
        <v>625</v>
      </c>
      <c r="AC25" s="425">
        <v>650</v>
      </c>
      <c r="AD25" s="425">
        <v>550</v>
      </c>
      <c r="AE25" s="425">
        <v>650</v>
      </c>
      <c r="AF25" s="426">
        <v>625</v>
      </c>
      <c r="AG25" s="427">
        <v>675</v>
      </c>
      <c r="AH25" s="425">
        <v>625</v>
      </c>
      <c r="AI25" s="425">
        <v>575</v>
      </c>
      <c r="AJ25" s="425">
        <v>600</v>
      </c>
      <c r="AK25" s="425">
        <v>550</v>
      </c>
      <c r="AL25" s="425">
        <v>550</v>
      </c>
      <c r="AM25" s="426">
        <v>550</v>
      </c>
      <c r="AN25" s="575">
        <f t="shared" si="0"/>
        <v>675</v>
      </c>
      <c r="AO25" s="576">
        <f t="shared" si="1"/>
        <v>600</v>
      </c>
      <c r="AP25" s="575">
        <f t="shared" si="2"/>
        <v>641.66666666666663</v>
      </c>
      <c r="AQ25" s="577">
        <f t="shared" si="3"/>
        <v>650</v>
      </c>
      <c r="AR25" s="576">
        <f t="shared" si="4"/>
        <v>600</v>
      </c>
      <c r="AS25" s="578">
        <f t="shared" si="5"/>
        <v>625</v>
      </c>
      <c r="AT25" s="577">
        <f t="shared" si="6"/>
        <v>625</v>
      </c>
      <c r="AU25" s="576">
        <f t="shared" si="7"/>
        <v>550</v>
      </c>
      <c r="AV25" s="578">
        <f t="shared" si="8"/>
        <v>566.66666666666663</v>
      </c>
      <c r="AW25" s="592">
        <f t="shared" si="16"/>
        <v>650</v>
      </c>
      <c r="AX25" s="576">
        <f t="shared" si="17"/>
        <v>575</v>
      </c>
      <c r="AY25" s="593">
        <f t="shared" si="18"/>
        <v>600</v>
      </c>
      <c r="AZ25" s="592">
        <f t="shared" si="19"/>
        <v>550</v>
      </c>
      <c r="BA25" s="576">
        <f t="shared" si="20"/>
        <v>525</v>
      </c>
      <c r="BB25" s="593">
        <f t="shared" si="21"/>
        <v>550</v>
      </c>
      <c r="BC25" s="579">
        <f t="shared" si="9"/>
        <v>650</v>
      </c>
      <c r="BD25" s="579">
        <f t="shared" si="10"/>
        <v>575</v>
      </c>
      <c r="BE25" s="578">
        <f t="shared" si="11"/>
        <v>600</v>
      </c>
      <c r="BF25" s="579">
        <f t="shared" si="12"/>
        <v>625</v>
      </c>
      <c r="BG25" s="579">
        <f t="shared" si="13"/>
        <v>550</v>
      </c>
      <c r="BH25" s="575">
        <f t="shared" si="14"/>
        <v>591.66666666666663</v>
      </c>
      <c r="BI25" s="580">
        <f t="shared" si="22"/>
        <v>641.66666666666663</v>
      </c>
      <c r="BJ25" s="581">
        <v>200</v>
      </c>
      <c r="BK25" s="582">
        <f t="shared" si="23"/>
        <v>441.66666666666663</v>
      </c>
      <c r="BL25" s="580">
        <f t="shared" si="24"/>
        <v>625</v>
      </c>
      <c r="BM25" s="581"/>
      <c r="BN25" s="582">
        <f t="shared" si="25"/>
        <v>625</v>
      </c>
      <c r="BO25" s="580">
        <f t="shared" si="26"/>
        <v>566.66666666666663</v>
      </c>
      <c r="BP25" s="581">
        <v>200</v>
      </c>
      <c r="BQ25" s="582">
        <f t="shared" si="27"/>
        <v>366.66666666666663</v>
      </c>
      <c r="BR25" s="580">
        <f t="shared" si="28"/>
        <v>600</v>
      </c>
      <c r="BS25" s="581">
        <v>200</v>
      </c>
      <c r="BT25" s="582">
        <f t="shared" si="29"/>
        <v>400</v>
      </c>
      <c r="BU25" s="580">
        <f t="shared" si="30"/>
        <v>550</v>
      </c>
      <c r="BV25" s="581">
        <v>200</v>
      </c>
      <c r="BW25" s="582">
        <f t="shared" si="31"/>
        <v>350</v>
      </c>
      <c r="BX25" s="621">
        <f t="shared" si="32"/>
        <v>600</v>
      </c>
      <c r="BY25" s="621">
        <f t="shared" si="33"/>
        <v>591.66666666666663</v>
      </c>
      <c r="BZ25" s="621">
        <f t="shared" si="15"/>
        <v>482.14285714285705</v>
      </c>
      <c r="CA25" s="53">
        <f t="shared" si="34"/>
        <v>4.8214285714285703</v>
      </c>
      <c r="CB25" s="53">
        <f t="shared" si="35"/>
        <v>48.214285714285701</v>
      </c>
      <c r="CC25" s="683">
        <v>4.5</v>
      </c>
      <c r="CD25" s="53">
        <f t="shared" si="36"/>
        <v>43.714285714285701</v>
      </c>
      <c r="CE25" s="53">
        <f t="shared" si="37"/>
        <v>4.3714285714285701</v>
      </c>
      <c r="CF25" s="54"/>
      <c r="CG25" s="343">
        <f t="shared" si="38"/>
        <v>4.3714285714285701</v>
      </c>
      <c r="CH25" s="51">
        <v>19</v>
      </c>
    </row>
    <row r="26" spans="1:86" x14ac:dyDescent="0.35">
      <c r="A26" s="253"/>
      <c r="B26" s="88">
        <v>20</v>
      </c>
      <c r="C26" s="91" t="str">
        <f>VLOOKUP(B:B,'START_LIST_JUN-ELI'!C:F,2,FALSE)</f>
        <v>WILLIMANN Léni</v>
      </c>
      <c r="D26" s="115" t="str">
        <f>VLOOKUP(B:B,'START_LIST_JUN-ELI'!C:F,4,FALSE)</f>
        <v>GN1885</v>
      </c>
      <c r="E26" s="80">
        <v>700</v>
      </c>
      <c r="F26" s="81">
        <v>675</v>
      </c>
      <c r="G26" s="425">
        <v>675</v>
      </c>
      <c r="H26" s="425">
        <v>700</v>
      </c>
      <c r="I26" s="425">
        <v>650</v>
      </c>
      <c r="J26" s="425">
        <v>675</v>
      </c>
      <c r="K26" s="426">
        <v>675</v>
      </c>
      <c r="L26" s="427">
        <v>650</v>
      </c>
      <c r="M26" s="425">
        <v>650</v>
      </c>
      <c r="N26" s="425">
        <v>675</v>
      </c>
      <c r="O26" s="425">
        <v>650</v>
      </c>
      <c r="P26" s="425">
        <v>625</v>
      </c>
      <c r="Q26" s="425">
        <v>625</v>
      </c>
      <c r="R26" s="426">
        <v>650</v>
      </c>
      <c r="S26" s="427">
        <v>650</v>
      </c>
      <c r="T26" s="425">
        <v>625</v>
      </c>
      <c r="U26" s="425">
        <v>600</v>
      </c>
      <c r="V26" s="425">
        <v>625</v>
      </c>
      <c r="W26" s="425">
        <v>575</v>
      </c>
      <c r="X26" s="425">
        <v>600</v>
      </c>
      <c r="Y26" s="426">
        <v>625</v>
      </c>
      <c r="Z26" s="427">
        <v>650</v>
      </c>
      <c r="AA26" s="425">
        <v>650</v>
      </c>
      <c r="AB26" s="425">
        <v>650</v>
      </c>
      <c r="AC26" s="425">
        <v>650</v>
      </c>
      <c r="AD26" s="425">
        <v>600</v>
      </c>
      <c r="AE26" s="425">
        <v>625</v>
      </c>
      <c r="AF26" s="426">
        <v>650</v>
      </c>
      <c r="AG26" s="427">
        <v>700</v>
      </c>
      <c r="AH26" s="425">
        <v>650</v>
      </c>
      <c r="AI26" s="425">
        <v>675</v>
      </c>
      <c r="AJ26" s="425">
        <v>650</v>
      </c>
      <c r="AK26" s="425">
        <v>650</v>
      </c>
      <c r="AL26" s="425">
        <v>625</v>
      </c>
      <c r="AM26" s="426">
        <v>625</v>
      </c>
      <c r="AN26" s="575">
        <f t="shared" si="0"/>
        <v>700</v>
      </c>
      <c r="AO26" s="576">
        <f t="shared" si="1"/>
        <v>650</v>
      </c>
      <c r="AP26" s="575">
        <f t="shared" si="2"/>
        <v>666.66666666666663</v>
      </c>
      <c r="AQ26" s="577">
        <f t="shared" si="3"/>
        <v>675</v>
      </c>
      <c r="AR26" s="576">
        <f t="shared" si="4"/>
        <v>625</v>
      </c>
      <c r="AS26" s="578">
        <f t="shared" si="5"/>
        <v>650</v>
      </c>
      <c r="AT26" s="577">
        <f t="shared" si="6"/>
        <v>675</v>
      </c>
      <c r="AU26" s="576">
        <f t="shared" si="7"/>
        <v>600</v>
      </c>
      <c r="AV26" s="578">
        <f t="shared" si="8"/>
        <v>666.66666666666663</v>
      </c>
      <c r="AW26" s="592">
        <f t="shared" si="16"/>
        <v>700</v>
      </c>
      <c r="AX26" s="576">
        <f t="shared" si="17"/>
        <v>625</v>
      </c>
      <c r="AY26" s="593">
        <f t="shared" si="18"/>
        <v>650</v>
      </c>
      <c r="AZ26" s="592">
        <f t="shared" si="19"/>
        <v>650</v>
      </c>
      <c r="BA26" s="576">
        <f t="shared" si="20"/>
        <v>575</v>
      </c>
      <c r="BB26" s="593">
        <f t="shared" si="21"/>
        <v>625</v>
      </c>
      <c r="BC26" s="579">
        <f t="shared" si="9"/>
        <v>700</v>
      </c>
      <c r="BD26" s="579">
        <f t="shared" si="10"/>
        <v>625</v>
      </c>
      <c r="BE26" s="578">
        <f t="shared" si="11"/>
        <v>650</v>
      </c>
      <c r="BF26" s="579">
        <f t="shared" si="12"/>
        <v>675</v>
      </c>
      <c r="BG26" s="579">
        <f t="shared" si="13"/>
        <v>625</v>
      </c>
      <c r="BH26" s="575">
        <f t="shared" si="14"/>
        <v>641.66666666666663</v>
      </c>
      <c r="BI26" s="580">
        <f t="shared" si="22"/>
        <v>666.66666666666663</v>
      </c>
      <c r="BJ26" s="581"/>
      <c r="BK26" s="582">
        <f t="shared" si="23"/>
        <v>666.66666666666663</v>
      </c>
      <c r="BL26" s="580">
        <f t="shared" si="24"/>
        <v>650</v>
      </c>
      <c r="BM26" s="581"/>
      <c r="BN26" s="582">
        <f t="shared" si="25"/>
        <v>650</v>
      </c>
      <c r="BO26" s="580">
        <f t="shared" si="26"/>
        <v>666.66666666666663</v>
      </c>
      <c r="BP26" s="581"/>
      <c r="BQ26" s="582">
        <f t="shared" si="27"/>
        <v>666.66666666666663</v>
      </c>
      <c r="BR26" s="580">
        <f t="shared" si="28"/>
        <v>650</v>
      </c>
      <c r="BS26" s="581"/>
      <c r="BT26" s="582">
        <f t="shared" si="29"/>
        <v>650</v>
      </c>
      <c r="BU26" s="580">
        <f t="shared" si="30"/>
        <v>625</v>
      </c>
      <c r="BV26" s="581">
        <v>200</v>
      </c>
      <c r="BW26" s="582">
        <f t="shared" si="31"/>
        <v>425</v>
      </c>
      <c r="BX26" s="621">
        <f t="shared" si="32"/>
        <v>650</v>
      </c>
      <c r="BY26" s="621">
        <f t="shared" si="33"/>
        <v>641.66666666666663</v>
      </c>
      <c r="BZ26" s="621">
        <f t="shared" si="15"/>
        <v>621.42857142857144</v>
      </c>
      <c r="CA26" s="53">
        <f t="shared" si="34"/>
        <v>6.2142857142857144</v>
      </c>
      <c r="CB26" s="53">
        <f t="shared" si="35"/>
        <v>62.142857142857146</v>
      </c>
      <c r="CC26" s="683">
        <v>3</v>
      </c>
      <c r="CD26" s="53">
        <f t="shared" si="36"/>
        <v>59.142857142857146</v>
      </c>
      <c r="CE26" s="53">
        <f t="shared" si="37"/>
        <v>5.9142857142857146</v>
      </c>
      <c r="CF26" s="54"/>
      <c r="CG26" s="343">
        <f t="shared" si="38"/>
        <v>5.9142857142857146</v>
      </c>
      <c r="CH26" s="51">
        <v>20</v>
      </c>
    </row>
    <row r="27" spans="1:86" x14ac:dyDescent="0.35">
      <c r="A27" s="253"/>
      <c r="B27" s="88">
        <v>21</v>
      </c>
      <c r="C27" s="91" t="str">
        <f>VLOOKUP(B:B,'START_LIST_JUN-ELI'!C:F,2,FALSE)</f>
        <v>FILIPOVIC Liliana</v>
      </c>
      <c r="D27" s="115" t="str">
        <f>VLOOKUP(B:B,'START_LIST_JUN-ELI'!C:F,4,FALSE)</f>
        <v>VA</v>
      </c>
      <c r="E27" s="80">
        <v>675</v>
      </c>
      <c r="F27" s="81">
        <v>625</v>
      </c>
      <c r="G27" s="425">
        <v>600</v>
      </c>
      <c r="H27" s="425">
        <v>650</v>
      </c>
      <c r="I27" s="425">
        <v>550</v>
      </c>
      <c r="J27" s="425">
        <v>600</v>
      </c>
      <c r="K27" s="426">
        <v>600</v>
      </c>
      <c r="L27" s="427">
        <v>575</v>
      </c>
      <c r="M27" s="425">
        <v>525</v>
      </c>
      <c r="N27" s="425">
        <v>550</v>
      </c>
      <c r="O27" s="425">
        <v>575</v>
      </c>
      <c r="P27" s="425">
        <v>550</v>
      </c>
      <c r="Q27" s="425">
        <v>575</v>
      </c>
      <c r="R27" s="426">
        <v>550</v>
      </c>
      <c r="S27" s="427">
        <v>575</v>
      </c>
      <c r="T27" s="425">
        <v>525</v>
      </c>
      <c r="U27" s="425">
        <v>525</v>
      </c>
      <c r="V27" s="425">
        <v>500</v>
      </c>
      <c r="W27" s="425">
        <v>475</v>
      </c>
      <c r="X27" s="425">
        <v>525</v>
      </c>
      <c r="Y27" s="426">
        <v>500</v>
      </c>
      <c r="Z27" s="427">
        <v>625</v>
      </c>
      <c r="AA27" s="425">
        <v>600</v>
      </c>
      <c r="AB27" s="425">
        <v>575</v>
      </c>
      <c r="AC27" s="425">
        <v>600</v>
      </c>
      <c r="AD27" s="425">
        <v>550</v>
      </c>
      <c r="AE27" s="425">
        <v>600</v>
      </c>
      <c r="AF27" s="426">
        <v>550</v>
      </c>
      <c r="AG27" s="427">
        <v>650</v>
      </c>
      <c r="AH27" s="425">
        <v>625</v>
      </c>
      <c r="AI27" s="425">
        <v>650</v>
      </c>
      <c r="AJ27" s="425">
        <v>675</v>
      </c>
      <c r="AK27" s="425">
        <v>625</v>
      </c>
      <c r="AL27" s="425">
        <v>625</v>
      </c>
      <c r="AM27" s="426">
        <v>575</v>
      </c>
      <c r="AN27" s="575">
        <f t="shared" si="0"/>
        <v>675</v>
      </c>
      <c r="AO27" s="576">
        <f t="shared" si="1"/>
        <v>575</v>
      </c>
      <c r="AP27" s="575">
        <f t="shared" si="2"/>
        <v>616.66666666666663</v>
      </c>
      <c r="AQ27" s="577">
        <f t="shared" si="3"/>
        <v>625</v>
      </c>
      <c r="AR27" s="576">
        <f t="shared" si="4"/>
        <v>525</v>
      </c>
      <c r="AS27" s="578">
        <f t="shared" si="5"/>
        <v>583.33333333333337</v>
      </c>
      <c r="AT27" s="577">
        <f t="shared" si="6"/>
        <v>650</v>
      </c>
      <c r="AU27" s="576">
        <f t="shared" si="7"/>
        <v>525</v>
      </c>
      <c r="AV27" s="578">
        <f t="shared" si="8"/>
        <v>575</v>
      </c>
      <c r="AW27" s="592">
        <f t="shared" si="16"/>
        <v>675</v>
      </c>
      <c r="AX27" s="576">
        <f t="shared" si="17"/>
        <v>500</v>
      </c>
      <c r="AY27" s="593">
        <f t="shared" si="18"/>
        <v>608.33333333333337</v>
      </c>
      <c r="AZ27" s="592">
        <f t="shared" si="19"/>
        <v>625</v>
      </c>
      <c r="BA27" s="576">
        <f t="shared" si="20"/>
        <v>475</v>
      </c>
      <c r="BB27" s="593">
        <f t="shared" si="21"/>
        <v>550</v>
      </c>
      <c r="BC27" s="579">
        <f t="shared" si="9"/>
        <v>675</v>
      </c>
      <c r="BD27" s="579">
        <f t="shared" si="10"/>
        <v>500</v>
      </c>
      <c r="BE27" s="578">
        <f t="shared" si="11"/>
        <v>608.33333333333337</v>
      </c>
      <c r="BF27" s="579">
        <f t="shared" si="12"/>
        <v>600</v>
      </c>
      <c r="BG27" s="579">
        <f t="shared" si="13"/>
        <v>500</v>
      </c>
      <c r="BH27" s="575">
        <f t="shared" si="14"/>
        <v>558.33333333333337</v>
      </c>
      <c r="BI27" s="580">
        <f t="shared" si="22"/>
        <v>616.66666666666663</v>
      </c>
      <c r="BJ27" s="581"/>
      <c r="BK27" s="582">
        <f t="shared" si="23"/>
        <v>616.66666666666663</v>
      </c>
      <c r="BL27" s="580">
        <f t="shared" si="24"/>
        <v>583.33333333333337</v>
      </c>
      <c r="BM27" s="581">
        <v>200</v>
      </c>
      <c r="BN27" s="582">
        <f t="shared" si="25"/>
        <v>383.33333333333337</v>
      </c>
      <c r="BO27" s="580">
        <f t="shared" si="26"/>
        <v>575</v>
      </c>
      <c r="BP27" s="581"/>
      <c r="BQ27" s="582">
        <f t="shared" si="27"/>
        <v>575</v>
      </c>
      <c r="BR27" s="580">
        <f t="shared" si="28"/>
        <v>608.33333333333337</v>
      </c>
      <c r="BS27" s="581"/>
      <c r="BT27" s="582">
        <f t="shared" si="29"/>
        <v>608.33333333333337</v>
      </c>
      <c r="BU27" s="580">
        <f t="shared" si="30"/>
        <v>550</v>
      </c>
      <c r="BV27" s="581"/>
      <c r="BW27" s="582">
        <f t="shared" si="31"/>
        <v>550</v>
      </c>
      <c r="BX27" s="621">
        <f t="shared" si="32"/>
        <v>608.33333333333337</v>
      </c>
      <c r="BY27" s="621">
        <f t="shared" si="33"/>
        <v>558.33333333333337</v>
      </c>
      <c r="BZ27" s="621">
        <f t="shared" si="15"/>
        <v>557.14285714285722</v>
      </c>
      <c r="CA27" s="53">
        <f t="shared" si="34"/>
        <v>5.5714285714285721</v>
      </c>
      <c r="CB27" s="53">
        <f t="shared" si="35"/>
        <v>55.714285714285722</v>
      </c>
      <c r="CC27" s="683">
        <v>25.5</v>
      </c>
      <c r="CD27" s="53">
        <f t="shared" si="36"/>
        <v>30.214285714285722</v>
      </c>
      <c r="CE27" s="53">
        <f t="shared" si="37"/>
        <v>3.0214285714285722</v>
      </c>
      <c r="CF27" s="54"/>
      <c r="CG27" s="343">
        <f t="shared" si="38"/>
        <v>3.0214285714285722</v>
      </c>
      <c r="CH27" s="51">
        <v>21</v>
      </c>
    </row>
    <row r="28" spans="1:86" x14ac:dyDescent="0.35">
      <c r="A28" s="253"/>
      <c r="B28" s="88">
        <v>22</v>
      </c>
      <c r="C28" s="91" t="str">
        <f>VLOOKUP(B:B,'START_LIST_JUN-ELI'!C:F,2,FALSE)</f>
        <v>CARNOVALE Sabrina</v>
      </c>
      <c r="D28" s="115" t="str">
        <f>VLOOKUP(B:B,'START_LIST_JUN-ELI'!C:F,4,FALSE)</f>
        <v>LUG</v>
      </c>
      <c r="E28" s="80">
        <v>600</v>
      </c>
      <c r="F28" s="81">
        <v>600</v>
      </c>
      <c r="G28" s="425">
        <v>550</v>
      </c>
      <c r="H28" s="425">
        <v>600</v>
      </c>
      <c r="I28" s="425">
        <v>575</v>
      </c>
      <c r="J28" s="425">
        <v>575</v>
      </c>
      <c r="K28" s="426">
        <v>525</v>
      </c>
      <c r="L28" s="427">
        <v>550</v>
      </c>
      <c r="M28" s="425">
        <v>550</v>
      </c>
      <c r="N28" s="425">
        <v>525</v>
      </c>
      <c r="O28" s="425">
        <v>550</v>
      </c>
      <c r="P28" s="425">
        <v>525</v>
      </c>
      <c r="Q28" s="425">
        <v>550</v>
      </c>
      <c r="R28" s="426">
        <v>525</v>
      </c>
      <c r="S28" s="427">
        <v>550</v>
      </c>
      <c r="T28" s="425">
        <v>525</v>
      </c>
      <c r="U28" s="425">
        <v>500</v>
      </c>
      <c r="V28" s="425">
        <v>500</v>
      </c>
      <c r="W28" s="425">
        <v>475</v>
      </c>
      <c r="X28" s="425">
        <v>500</v>
      </c>
      <c r="Y28" s="426">
        <v>475</v>
      </c>
      <c r="Z28" s="427">
        <v>600</v>
      </c>
      <c r="AA28" s="425">
        <v>600</v>
      </c>
      <c r="AB28" s="425">
        <v>550</v>
      </c>
      <c r="AC28" s="425">
        <v>575</v>
      </c>
      <c r="AD28" s="425">
        <v>550</v>
      </c>
      <c r="AE28" s="425">
        <v>575</v>
      </c>
      <c r="AF28" s="426">
        <v>525</v>
      </c>
      <c r="AG28" s="427">
        <v>625</v>
      </c>
      <c r="AH28" s="425">
        <v>650</v>
      </c>
      <c r="AI28" s="425">
        <v>600</v>
      </c>
      <c r="AJ28" s="425">
        <v>575</v>
      </c>
      <c r="AK28" s="425">
        <v>600</v>
      </c>
      <c r="AL28" s="425">
        <v>625</v>
      </c>
      <c r="AM28" s="426">
        <v>600</v>
      </c>
      <c r="AN28" s="575">
        <f t="shared" si="0"/>
        <v>625</v>
      </c>
      <c r="AO28" s="576">
        <f t="shared" si="1"/>
        <v>550</v>
      </c>
      <c r="AP28" s="575">
        <f t="shared" si="2"/>
        <v>583.33333333333337</v>
      </c>
      <c r="AQ28" s="577">
        <f t="shared" si="3"/>
        <v>650</v>
      </c>
      <c r="AR28" s="576">
        <f t="shared" si="4"/>
        <v>525</v>
      </c>
      <c r="AS28" s="578">
        <f t="shared" si="5"/>
        <v>583.33333333333337</v>
      </c>
      <c r="AT28" s="577">
        <f t="shared" si="6"/>
        <v>600</v>
      </c>
      <c r="AU28" s="576">
        <f t="shared" si="7"/>
        <v>500</v>
      </c>
      <c r="AV28" s="578">
        <f t="shared" si="8"/>
        <v>541.66666666666663</v>
      </c>
      <c r="AW28" s="592">
        <f t="shared" si="16"/>
        <v>600</v>
      </c>
      <c r="AX28" s="576">
        <f t="shared" si="17"/>
        <v>500</v>
      </c>
      <c r="AY28" s="593">
        <f t="shared" si="18"/>
        <v>566.66666666666663</v>
      </c>
      <c r="AZ28" s="592">
        <f t="shared" si="19"/>
        <v>600</v>
      </c>
      <c r="BA28" s="576">
        <f t="shared" si="20"/>
        <v>475</v>
      </c>
      <c r="BB28" s="593">
        <f t="shared" si="21"/>
        <v>550</v>
      </c>
      <c r="BC28" s="579">
        <f t="shared" si="9"/>
        <v>600</v>
      </c>
      <c r="BD28" s="579">
        <f t="shared" si="10"/>
        <v>500</v>
      </c>
      <c r="BE28" s="578">
        <f t="shared" si="11"/>
        <v>566.66666666666663</v>
      </c>
      <c r="BF28" s="579">
        <f t="shared" si="12"/>
        <v>600</v>
      </c>
      <c r="BG28" s="579">
        <f t="shared" si="13"/>
        <v>475</v>
      </c>
      <c r="BH28" s="575">
        <f t="shared" si="14"/>
        <v>525</v>
      </c>
      <c r="BI28" s="580">
        <f t="shared" si="22"/>
        <v>583.33333333333337</v>
      </c>
      <c r="BJ28" s="581"/>
      <c r="BK28" s="582">
        <f t="shared" si="23"/>
        <v>583.33333333333337</v>
      </c>
      <c r="BL28" s="580">
        <f t="shared" si="24"/>
        <v>583.33333333333337</v>
      </c>
      <c r="BM28" s="581">
        <v>200</v>
      </c>
      <c r="BN28" s="582">
        <f t="shared" si="25"/>
        <v>383.33333333333337</v>
      </c>
      <c r="BO28" s="580">
        <f t="shared" si="26"/>
        <v>541.66666666666663</v>
      </c>
      <c r="BP28" s="581"/>
      <c r="BQ28" s="582">
        <f t="shared" si="27"/>
        <v>541.66666666666663</v>
      </c>
      <c r="BR28" s="580">
        <f t="shared" si="28"/>
        <v>566.66666666666663</v>
      </c>
      <c r="BS28" s="581">
        <v>200</v>
      </c>
      <c r="BT28" s="582">
        <f t="shared" si="29"/>
        <v>366.66666666666663</v>
      </c>
      <c r="BU28" s="580">
        <f t="shared" si="30"/>
        <v>550</v>
      </c>
      <c r="BV28" s="581">
        <v>200</v>
      </c>
      <c r="BW28" s="582">
        <f t="shared" si="31"/>
        <v>350</v>
      </c>
      <c r="BX28" s="621">
        <f t="shared" si="32"/>
        <v>566.66666666666663</v>
      </c>
      <c r="BY28" s="621">
        <f t="shared" si="33"/>
        <v>525</v>
      </c>
      <c r="BZ28" s="621">
        <f t="shared" si="15"/>
        <v>473.8095238095238</v>
      </c>
      <c r="CA28" s="53">
        <f t="shared" si="34"/>
        <v>4.7380952380952381</v>
      </c>
      <c r="CB28" s="53">
        <f t="shared" si="35"/>
        <v>47.38095238095238</v>
      </c>
      <c r="CC28" s="683">
        <v>25.5</v>
      </c>
      <c r="CD28" s="53">
        <f t="shared" si="36"/>
        <v>21.88095238095238</v>
      </c>
      <c r="CE28" s="53">
        <f t="shared" si="37"/>
        <v>2.1880952380952379</v>
      </c>
      <c r="CF28" s="54"/>
      <c r="CG28" s="343">
        <f t="shared" si="38"/>
        <v>2.1880952380952379</v>
      </c>
      <c r="CH28" s="51">
        <v>22</v>
      </c>
    </row>
    <row r="29" spans="1:86" x14ac:dyDescent="0.35">
      <c r="A29" s="253"/>
      <c r="B29" s="631">
        <v>23</v>
      </c>
      <c r="C29" s="629" t="str">
        <f>VLOOKUP(B:B,'START_LIST_JUN-ELI'!C:F,2,FALSE)</f>
        <v>EMCH Nadja</v>
      </c>
      <c r="D29" s="630" t="str">
        <f>VLOOKUP(B:B,'START_LIST_JUN-ELI'!C:F,4,FALSE)</f>
        <v>ASB</v>
      </c>
      <c r="E29" s="80"/>
      <c r="F29" s="81"/>
      <c r="G29" s="425"/>
      <c r="H29" s="425"/>
      <c r="I29" s="425"/>
      <c r="J29" s="425"/>
      <c r="K29" s="426"/>
      <c r="L29" s="427"/>
      <c r="M29" s="425"/>
      <c r="N29" s="425"/>
      <c r="O29" s="425"/>
      <c r="P29" s="425"/>
      <c r="Q29" s="425"/>
      <c r="R29" s="426"/>
      <c r="S29" s="427"/>
      <c r="T29" s="425"/>
      <c r="U29" s="425"/>
      <c r="V29" s="425"/>
      <c r="W29" s="425"/>
      <c r="X29" s="425"/>
      <c r="Y29" s="426"/>
      <c r="Z29" s="427"/>
      <c r="AA29" s="425"/>
      <c r="AB29" s="425"/>
      <c r="AC29" s="425"/>
      <c r="AD29" s="425"/>
      <c r="AE29" s="425"/>
      <c r="AF29" s="426"/>
      <c r="AG29" s="427"/>
      <c r="AH29" s="425"/>
      <c r="AI29" s="425"/>
      <c r="AJ29" s="425"/>
      <c r="AK29" s="425"/>
      <c r="AL29" s="425"/>
      <c r="AM29" s="426"/>
      <c r="AN29" s="575">
        <f t="shared" si="0"/>
        <v>0</v>
      </c>
      <c r="AO29" s="576">
        <f t="shared" si="1"/>
        <v>0</v>
      </c>
      <c r="AP29" s="575">
        <f t="shared" si="2"/>
        <v>0</v>
      </c>
      <c r="AQ29" s="577">
        <f t="shared" si="3"/>
        <v>0</v>
      </c>
      <c r="AR29" s="576">
        <f t="shared" si="4"/>
        <v>0</v>
      </c>
      <c r="AS29" s="578">
        <f t="shared" si="5"/>
        <v>0</v>
      </c>
      <c r="AT29" s="577">
        <f t="shared" si="6"/>
        <v>0</v>
      </c>
      <c r="AU29" s="576">
        <f t="shared" si="7"/>
        <v>0</v>
      </c>
      <c r="AV29" s="578">
        <f t="shared" si="8"/>
        <v>0</v>
      </c>
      <c r="AW29" s="592">
        <f t="shared" si="16"/>
        <v>0</v>
      </c>
      <c r="AX29" s="576">
        <f t="shared" si="17"/>
        <v>0</v>
      </c>
      <c r="AY29" s="593">
        <f t="shared" si="18"/>
        <v>0</v>
      </c>
      <c r="AZ29" s="592">
        <f t="shared" si="19"/>
        <v>0</v>
      </c>
      <c r="BA29" s="576">
        <f t="shared" si="20"/>
        <v>0</v>
      </c>
      <c r="BB29" s="593">
        <f t="shared" si="21"/>
        <v>0</v>
      </c>
      <c r="BC29" s="579">
        <f t="shared" si="9"/>
        <v>0</v>
      </c>
      <c r="BD29" s="579">
        <f t="shared" si="10"/>
        <v>0</v>
      </c>
      <c r="BE29" s="578">
        <f t="shared" si="11"/>
        <v>0</v>
      </c>
      <c r="BF29" s="579">
        <f t="shared" si="12"/>
        <v>0</v>
      </c>
      <c r="BG29" s="579">
        <f t="shared" si="13"/>
        <v>0</v>
      </c>
      <c r="BH29" s="575">
        <f t="shared" si="14"/>
        <v>0</v>
      </c>
      <c r="BI29" s="580">
        <f t="shared" si="22"/>
        <v>0</v>
      </c>
      <c r="BJ29" s="581"/>
      <c r="BK29" s="582">
        <f t="shared" si="23"/>
        <v>0</v>
      </c>
      <c r="BL29" s="580">
        <f t="shared" si="24"/>
        <v>0</v>
      </c>
      <c r="BM29" s="581"/>
      <c r="BN29" s="582">
        <f t="shared" si="25"/>
        <v>0</v>
      </c>
      <c r="BO29" s="580">
        <f t="shared" si="26"/>
        <v>0</v>
      </c>
      <c r="BP29" s="581"/>
      <c r="BQ29" s="582">
        <f t="shared" si="27"/>
        <v>0</v>
      </c>
      <c r="BR29" s="580">
        <f t="shared" si="28"/>
        <v>0</v>
      </c>
      <c r="BS29" s="581"/>
      <c r="BT29" s="582">
        <f t="shared" si="29"/>
        <v>0</v>
      </c>
      <c r="BU29" s="580">
        <f t="shared" si="30"/>
        <v>0</v>
      </c>
      <c r="BV29" s="581"/>
      <c r="BW29" s="582">
        <f t="shared" si="31"/>
        <v>0</v>
      </c>
      <c r="BX29" s="621">
        <f t="shared" si="32"/>
        <v>0</v>
      </c>
      <c r="BY29" s="621">
        <f t="shared" si="33"/>
        <v>0</v>
      </c>
      <c r="BZ29" s="621">
        <f t="shared" si="15"/>
        <v>0</v>
      </c>
      <c r="CA29" s="53">
        <f t="shared" si="34"/>
        <v>0</v>
      </c>
      <c r="CB29" s="53">
        <f t="shared" si="35"/>
        <v>0</v>
      </c>
      <c r="CC29" s="683">
        <v>0</v>
      </c>
      <c r="CD29" s="53">
        <f t="shared" si="36"/>
        <v>0</v>
      </c>
      <c r="CE29" s="53">
        <f t="shared" si="37"/>
        <v>0</v>
      </c>
      <c r="CF29" s="54"/>
      <c r="CG29" s="343">
        <f t="shared" si="38"/>
        <v>0</v>
      </c>
      <c r="CH29" s="51">
        <v>23</v>
      </c>
    </row>
    <row r="30" spans="1:86" x14ac:dyDescent="0.35">
      <c r="A30" s="253"/>
      <c r="B30" s="88">
        <v>24</v>
      </c>
      <c r="C30" s="91" t="str">
        <f>VLOOKUP(B:B,'START_LIST_JUN-ELI'!C:F,2,FALSE)</f>
        <v>KREBS Sima</v>
      </c>
      <c r="D30" s="115" t="str">
        <f>VLOOKUP(B:B,'START_LIST_JUN-ELI'!C:F,4,FALSE)</f>
        <v>LNZ</v>
      </c>
      <c r="E30" s="80">
        <v>725</v>
      </c>
      <c r="F30" s="81">
        <v>725</v>
      </c>
      <c r="G30" s="425">
        <v>675</v>
      </c>
      <c r="H30" s="425">
        <v>700</v>
      </c>
      <c r="I30" s="425">
        <v>675</v>
      </c>
      <c r="J30" s="425">
        <v>700</v>
      </c>
      <c r="K30" s="426">
        <v>750</v>
      </c>
      <c r="L30" s="427">
        <v>675</v>
      </c>
      <c r="M30" s="425">
        <v>650</v>
      </c>
      <c r="N30" s="425">
        <v>700</v>
      </c>
      <c r="O30" s="425">
        <v>700</v>
      </c>
      <c r="P30" s="425">
        <v>625</v>
      </c>
      <c r="Q30" s="425">
        <v>650</v>
      </c>
      <c r="R30" s="426">
        <v>650</v>
      </c>
      <c r="S30" s="427">
        <v>775</v>
      </c>
      <c r="T30" s="425">
        <v>725</v>
      </c>
      <c r="U30" s="425">
        <v>700</v>
      </c>
      <c r="V30" s="425">
        <v>725</v>
      </c>
      <c r="W30" s="425">
        <v>725</v>
      </c>
      <c r="X30" s="425">
        <v>725</v>
      </c>
      <c r="Y30" s="426">
        <v>750</v>
      </c>
      <c r="Z30" s="427">
        <v>725</v>
      </c>
      <c r="AA30" s="425">
        <v>650</v>
      </c>
      <c r="AB30" s="425">
        <v>650</v>
      </c>
      <c r="AC30" s="425">
        <v>650</v>
      </c>
      <c r="AD30" s="425">
        <v>625</v>
      </c>
      <c r="AE30" s="425">
        <v>650</v>
      </c>
      <c r="AF30" s="426">
        <v>600</v>
      </c>
      <c r="AG30" s="427">
        <v>675</v>
      </c>
      <c r="AH30" s="425">
        <v>650</v>
      </c>
      <c r="AI30" s="425">
        <v>675</v>
      </c>
      <c r="AJ30" s="425">
        <v>675</v>
      </c>
      <c r="AK30" s="425">
        <v>650</v>
      </c>
      <c r="AL30" s="425">
        <v>650</v>
      </c>
      <c r="AM30" s="426">
        <v>700</v>
      </c>
      <c r="AN30" s="575">
        <f t="shared" si="0"/>
        <v>775</v>
      </c>
      <c r="AO30" s="576">
        <f t="shared" si="1"/>
        <v>675</v>
      </c>
      <c r="AP30" s="575">
        <f t="shared" si="2"/>
        <v>708.33333333333337</v>
      </c>
      <c r="AQ30" s="577">
        <f t="shared" si="3"/>
        <v>725</v>
      </c>
      <c r="AR30" s="576">
        <f t="shared" si="4"/>
        <v>650</v>
      </c>
      <c r="AS30" s="578">
        <f t="shared" si="5"/>
        <v>675</v>
      </c>
      <c r="AT30" s="577">
        <f t="shared" si="6"/>
        <v>700</v>
      </c>
      <c r="AU30" s="576">
        <f t="shared" si="7"/>
        <v>650</v>
      </c>
      <c r="AV30" s="578">
        <f t="shared" si="8"/>
        <v>683.33333333333337</v>
      </c>
      <c r="AW30" s="592">
        <f t="shared" si="16"/>
        <v>725</v>
      </c>
      <c r="AX30" s="576">
        <f t="shared" si="17"/>
        <v>650</v>
      </c>
      <c r="AY30" s="593">
        <f t="shared" si="18"/>
        <v>691.66666666666663</v>
      </c>
      <c r="AZ30" s="592">
        <f t="shared" si="19"/>
        <v>725</v>
      </c>
      <c r="BA30" s="576">
        <f t="shared" si="20"/>
        <v>625</v>
      </c>
      <c r="BB30" s="593">
        <f t="shared" si="21"/>
        <v>650</v>
      </c>
      <c r="BC30" s="579">
        <f t="shared" si="9"/>
        <v>725</v>
      </c>
      <c r="BD30" s="579">
        <f t="shared" si="10"/>
        <v>650</v>
      </c>
      <c r="BE30" s="578">
        <f t="shared" si="11"/>
        <v>691.66666666666663</v>
      </c>
      <c r="BF30" s="579">
        <f t="shared" si="12"/>
        <v>750</v>
      </c>
      <c r="BG30" s="579">
        <f t="shared" si="13"/>
        <v>600</v>
      </c>
      <c r="BH30" s="575">
        <f t="shared" si="14"/>
        <v>700</v>
      </c>
      <c r="BI30" s="580">
        <f t="shared" si="22"/>
        <v>708.33333333333337</v>
      </c>
      <c r="BJ30" s="581"/>
      <c r="BK30" s="582">
        <f t="shared" si="23"/>
        <v>708.33333333333337</v>
      </c>
      <c r="BL30" s="580">
        <f t="shared" si="24"/>
        <v>675</v>
      </c>
      <c r="BM30" s="581"/>
      <c r="BN30" s="582">
        <f t="shared" si="25"/>
        <v>675</v>
      </c>
      <c r="BO30" s="580">
        <f t="shared" si="26"/>
        <v>683.33333333333337</v>
      </c>
      <c r="BP30" s="581"/>
      <c r="BQ30" s="582">
        <f t="shared" si="27"/>
        <v>683.33333333333337</v>
      </c>
      <c r="BR30" s="580">
        <f t="shared" si="28"/>
        <v>691.66666666666663</v>
      </c>
      <c r="BS30" s="581"/>
      <c r="BT30" s="582">
        <f t="shared" si="29"/>
        <v>691.66666666666663</v>
      </c>
      <c r="BU30" s="580">
        <f t="shared" si="30"/>
        <v>650</v>
      </c>
      <c r="BV30" s="581">
        <v>200</v>
      </c>
      <c r="BW30" s="582">
        <f t="shared" si="31"/>
        <v>450</v>
      </c>
      <c r="BX30" s="621">
        <f t="shared" si="32"/>
        <v>691.66666666666663</v>
      </c>
      <c r="BY30" s="621">
        <f t="shared" si="33"/>
        <v>700</v>
      </c>
      <c r="BZ30" s="621">
        <f t="shared" si="15"/>
        <v>657.14285714285711</v>
      </c>
      <c r="CA30" s="53">
        <f t="shared" si="34"/>
        <v>6.5714285714285712</v>
      </c>
      <c r="CB30" s="53">
        <f t="shared" si="35"/>
        <v>65.714285714285708</v>
      </c>
      <c r="CC30" s="683">
        <v>1.5</v>
      </c>
      <c r="CD30" s="53">
        <f t="shared" si="36"/>
        <v>64.214285714285708</v>
      </c>
      <c r="CE30" s="53">
        <f t="shared" si="37"/>
        <v>6.4214285714285708</v>
      </c>
      <c r="CF30" s="54"/>
      <c r="CG30" s="343">
        <f t="shared" si="38"/>
        <v>6.4214285714285708</v>
      </c>
      <c r="CH30" s="51">
        <v>24</v>
      </c>
    </row>
    <row r="31" spans="1:86" x14ac:dyDescent="0.35">
      <c r="A31" s="253"/>
      <c r="B31" s="88">
        <v>25</v>
      </c>
      <c r="C31" s="91" t="str">
        <f>VLOOKUP(B:B,'START_LIST_JUN-ELI'!C:F,2,FALSE)</f>
        <v>PISCITELLO Zélie</v>
      </c>
      <c r="D31" s="115" t="str">
        <f>VLOOKUP(B:B,'START_LIST_JUN-ELI'!C:F,4,FALSE)</f>
        <v>MORG</v>
      </c>
      <c r="E31" s="80">
        <v>725</v>
      </c>
      <c r="F31" s="81">
        <v>650</v>
      </c>
      <c r="G31" s="425">
        <v>600</v>
      </c>
      <c r="H31" s="425">
        <v>650</v>
      </c>
      <c r="I31" s="425">
        <v>575</v>
      </c>
      <c r="J31" s="425">
        <v>600</v>
      </c>
      <c r="K31" s="426">
        <v>700</v>
      </c>
      <c r="L31" s="427">
        <v>675</v>
      </c>
      <c r="M31" s="425">
        <v>600</v>
      </c>
      <c r="N31" s="425">
        <v>550</v>
      </c>
      <c r="O31" s="425">
        <v>525</v>
      </c>
      <c r="P31" s="425">
        <v>525</v>
      </c>
      <c r="Q31" s="425">
        <v>550</v>
      </c>
      <c r="R31" s="426">
        <v>550</v>
      </c>
      <c r="S31" s="427">
        <v>700</v>
      </c>
      <c r="T31" s="425">
        <v>625</v>
      </c>
      <c r="U31" s="425">
        <v>600</v>
      </c>
      <c r="V31" s="425">
        <v>575</v>
      </c>
      <c r="W31" s="425">
        <v>550</v>
      </c>
      <c r="X31" s="425">
        <v>575</v>
      </c>
      <c r="Y31" s="426">
        <v>575</v>
      </c>
      <c r="Z31" s="427">
        <v>750</v>
      </c>
      <c r="AA31" s="425">
        <v>625</v>
      </c>
      <c r="AB31" s="425">
        <v>600</v>
      </c>
      <c r="AC31" s="425">
        <v>575</v>
      </c>
      <c r="AD31" s="425">
        <v>550</v>
      </c>
      <c r="AE31" s="425">
        <v>625</v>
      </c>
      <c r="AF31" s="426">
        <v>675</v>
      </c>
      <c r="AG31" s="427">
        <v>700</v>
      </c>
      <c r="AH31" s="425">
        <v>625</v>
      </c>
      <c r="AI31" s="425">
        <v>575</v>
      </c>
      <c r="AJ31" s="425">
        <v>600</v>
      </c>
      <c r="AK31" s="425">
        <v>625</v>
      </c>
      <c r="AL31" s="425">
        <v>625</v>
      </c>
      <c r="AM31" s="426">
        <v>650</v>
      </c>
      <c r="AN31" s="575">
        <f t="shared" si="0"/>
        <v>750</v>
      </c>
      <c r="AO31" s="576">
        <f t="shared" si="1"/>
        <v>675</v>
      </c>
      <c r="AP31" s="575">
        <f t="shared" si="2"/>
        <v>708.33333333333337</v>
      </c>
      <c r="AQ31" s="577">
        <f t="shared" si="3"/>
        <v>650</v>
      </c>
      <c r="AR31" s="576">
        <f t="shared" si="4"/>
        <v>600</v>
      </c>
      <c r="AS31" s="578">
        <f t="shared" si="5"/>
        <v>625</v>
      </c>
      <c r="AT31" s="577">
        <f t="shared" si="6"/>
        <v>600</v>
      </c>
      <c r="AU31" s="576">
        <f t="shared" si="7"/>
        <v>550</v>
      </c>
      <c r="AV31" s="578">
        <f t="shared" si="8"/>
        <v>591.66666666666663</v>
      </c>
      <c r="AW31" s="592">
        <f t="shared" si="16"/>
        <v>650</v>
      </c>
      <c r="AX31" s="576">
        <f t="shared" si="17"/>
        <v>525</v>
      </c>
      <c r="AY31" s="593">
        <f t="shared" si="18"/>
        <v>583.33333333333337</v>
      </c>
      <c r="AZ31" s="592">
        <f t="shared" si="19"/>
        <v>625</v>
      </c>
      <c r="BA31" s="576">
        <f t="shared" si="20"/>
        <v>525</v>
      </c>
      <c r="BB31" s="593">
        <f t="shared" si="21"/>
        <v>558.33333333333337</v>
      </c>
      <c r="BC31" s="579">
        <f t="shared" si="9"/>
        <v>650</v>
      </c>
      <c r="BD31" s="579">
        <f t="shared" si="10"/>
        <v>525</v>
      </c>
      <c r="BE31" s="578">
        <f t="shared" si="11"/>
        <v>583.33333333333337</v>
      </c>
      <c r="BF31" s="579">
        <f t="shared" si="12"/>
        <v>700</v>
      </c>
      <c r="BG31" s="579">
        <f t="shared" si="13"/>
        <v>550</v>
      </c>
      <c r="BH31" s="575">
        <f t="shared" si="14"/>
        <v>633.33333333333337</v>
      </c>
      <c r="BI31" s="580">
        <f t="shared" si="22"/>
        <v>708.33333333333337</v>
      </c>
      <c r="BJ31" s="581"/>
      <c r="BK31" s="582">
        <f t="shared" si="23"/>
        <v>708.33333333333337</v>
      </c>
      <c r="BL31" s="580">
        <f t="shared" si="24"/>
        <v>625</v>
      </c>
      <c r="BM31" s="581"/>
      <c r="BN31" s="582">
        <f t="shared" si="25"/>
        <v>625</v>
      </c>
      <c r="BO31" s="580">
        <f t="shared" si="26"/>
        <v>591.66666666666663</v>
      </c>
      <c r="BP31" s="581"/>
      <c r="BQ31" s="582">
        <f t="shared" si="27"/>
        <v>591.66666666666663</v>
      </c>
      <c r="BR31" s="580">
        <f t="shared" si="28"/>
        <v>583.33333333333337</v>
      </c>
      <c r="BS31" s="581"/>
      <c r="BT31" s="582">
        <f t="shared" si="29"/>
        <v>583.33333333333337</v>
      </c>
      <c r="BU31" s="580">
        <f t="shared" si="30"/>
        <v>558.33333333333337</v>
      </c>
      <c r="BV31" s="581">
        <v>200</v>
      </c>
      <c r="BW31" s="582">
        <f t="shared" si="31"/>
        <v>358.33333333333337</v>
      </c>
      <c r="BX31" s="621">
        <f t="shared" si="32"/>
        <v>583.33333333333337</v>
      </c>
      <c r="BY31" s="621">
        <f t="shared" si="33"/>
        <v>633.33333333333337</v>
      </c>
      <c r="BZ31" s="621">
        <f t="shared" si="15"/>
        <v>583.33333333333337</v>
      </c>
      <c r="CA31" s="53">
        <f t="shared" si="34"/>
        <v>5.8333333333333339</v>
      </c>
      <c r="CB31" s="53">
        <f t="shared" si="35"/>
        <v>58.333333333333343</v>
      </c>
      <c r="CC31" s="683">
        <v>5.5</v>
      </c>
      <c r="CD31" s="53">
        <f t="shared" si="36"/>
        <v>52.833333333333343</v>
      </c>
      <c r="CE31" s="53">
        <f t="shared" si="37"/>
        <v>5.2833333333333341</v>
      </c>
      <c r="CF31" s="54"/>
      <c r="CG31" s="343">
        <f t="shared" si="38"/>
        <v>5.2833333333333341</v>
      </c>
      <c r="CH31" s="51">
        <v>25</v>
      </c>
    </row>
    <row r="32" spans="1:86" x14ac:dyDescent="0.35">
      <c r="A32" s="253"/>
      <c r="B32" s="88">
        <v>26</v>
      </c>
      <c r="C32" s="91" t="str">
        <f>VLOOKUP(B:B,'START_LIST_JUN-ELI'!C:F,2,FALSE)</f>
        <v>ZAHND Shirley</v>
      </c>
      <c r="D32" s="115" t="str">
        <f>VLOOKUP(B:B,'START_LIST_JUN-ELI'!C:F,4,FALSE)</f>
        <v>ASB</v>
      </c>
      <c r="E32" s="80">
        <v>700</v>
      </c>
      <c r="F32" s="81">
        <v>700</v>
      </c>
      <c r="G32" s="425">
        <v>700</v>
      </c>
      <c r="H32" s="425">
        <v>725</v>
      </c>
      <c r="I32" s="425">
        <v>700</v>
      </c>
      <c r="J32" s="425">
        <v>700</v>
      </c>
      <c r="K32" s="426">
        <v>750</v>
      </c>
      <c r="L32" s="427">
        <v>600</v>
      </c>
      <c r="M32" s="425">
        <v>625</v>
      </c>
      <c r="N32" s="425">
        <v>650</v>
      </c>
      <c r="O32" s="425">
        <v>675</v>
      </c>
      <c r="P32" s="425">
        <v>650</v>
      </c>
      <c r="Q32" s="425">
        <v>625</v>
      </c>
      <c r="R32" s="426">
        <v>650</v>
      </c>
      <c r="S32" s="427">
        <v>700</v>
      </c>
      <c r="T32" s="425">
        <v>650</v>
      </c>
      <c r="U32" s="425">
        <v>675</v>
      </c>
      <c r="V32" s="425">
        <v>700</v>
      </c>
      <c r="W32" s="425">
        <v>650</v>
      </c>
      <c r="X32" s="425">
        <v>650</v>
      </c>
      <c r="Y32" s="426">
        <v>675</v>
      </c>
      <c r="Z32" s="427">
        <v>750</v>
      </c>
      <c r="AA32" s="425">
        <v>725</v>
      </c>
      <c r="AB32" s="425">
        <v>675</v>
      </c>
      <c r="AC32" s="425">
        <v>700</v>
      </c>
      <c r="AD32" s="425">
        <v>725</v>
      </c>
      <c r="AE32" s="425">
        <v>700</v>
      </c>
      <c r="AF32" s="426">
        <v>750</v>
      </c>
      <c r="AG32" s="427">
        <v>750</v>
      </c>
      <c r="AH32" s="425">
        <v>675</v>
      </c>
      <c r="AI32" s="425">
        <v>650</v>
      </c>
      <c r="AJ32" s="425">
        <v>675</v>
      </c>
      <c r="AK32" s="425">
        <v>650</v>
      </c>
      <c r="AL32" s="425">
        <v>650</v>
      </c>
      <c r="AM32" s="426">
        <v>675</v>
      </c>
      <c r="AN32" s="575">
        <f t="shared" si="0"/>
        <v>750</v>
      </c>
      <c r="AO32" s="576">
        <f t="shared" si="1"/>
        <v>600</v>
      </c>
      <c r="AP32" s="575">
        <f t="shared" si="2"/>
        <v>716.66666666666663</v>
      </c>
      <c r="AQ32" s="577">
        <f t="shared" si="3"/>
        <v>725</v>
      </c>
      <c r="AR32" s="576">
        <f t="shared" si="4"/>
        <v>625</v>
      </c>
      <c r="AS32" s="578">
        <f t="shared" si="5"/>
        <v>675</v>
      </c>
      <c r="AT32" s="577">
        <f t="shared" si="6"/>
        <v>700</v>
      </c>
      <c r="AU32" s="576">
        <f t="shared" si="7"/>
        <v>650</v>
      </c>
      <c r="AV32" s="578">
        <f t="shared" si="8"/>
        <v>666.66666666666663</v>
      </c>
      <c r="AW32" s="592">
        <f t="shared" si="16"/>
        <v>725</v>
      </c>
      <c r="AX32" s="576">
        <f t="shared" si="17"/>
        <v>675</v>
      </c>
      <c r="AY32" s="593">
        <f t="shared" si="18"/>
        <v>691.66666666666663</v>
      </c>
      <c r="AZ32" s="592">
        <f t="shared" si="19"/>
        <v>725</v>
      </c>
      <c r="BA32" s="576">
        <f t="shared" si="20"/>
        <v>650</v>
      </c>
      <c r="BB32" s="593">
        <f t="shared" si="21"/>
        <v>666.66666666666663</v>
      </c>
      <c r="BC32" s="579">
        <f t="shared" si="9"/>
        <v>725</v>
      </c>
      <c r="BD32" s="579">
        <f t="shared" si="10"/>
        <v>675</v>
      </c>
      <c r="BE32" s="578">
        <f t="shared" si="11"/>
        <v>691.66666666666663</v>
      </c>
      <c r="BF32" s="579">
        <f t="shared" si="12"/>
        <v>750</v>
      </c>
      <c r="BG32" s="579">
        <f t="shared" si="13"/>
        <v>650</v>
      </c>
      <c r="BH32" s="575">
        <f t="shared" si="14"/>
        <v>700</v>
      </c>
      <c r="BI32" s="580">
        <f t="shared" si="22"/>
        <v>716.66666666666663</v>
      </c>
      <c r="BJ32" s="581"/>
      <c r="BK32" s="582">
        <f t="shared" si="23"/>
        <v>716.66666666666663</v>
      </c>
      <c r="BL32" s="580">
        <f t="shared" si="24"/>
        <v>675</v>
      </c>
      <c r="BM32" s="581"/>
      <c r="BN32" s="582">
        <f t="shared" si="25"/>
        <v>675</v>
      </c>
      <c r="BO32" s="580">
        <f t="shared" si="26"/>
        <v>666.66666666666663</v>
      </c>
      <c r="BP32" s="581"/>
      <c r="BQ32" s="582">
        <f t="shared" si="27"/>
        <v>666.66666666666663</v>
      </c>
      <c r="BR32" s="580">
        <f t="shared" si="28"/>
        <v>691.66666666666663</v>
      </c>
      <c r="BS32" s="581"/>
      <c r="BT32" s="582">
        <f t="shared" si="29"/>
        <v>691.66666666666663</v>
      </c>
      <c r="BU32" s="580">
        <f t="shared" si="30"/>
        <v>666.66666666666663</v>
      </c>
      <c r="BV32" s="581"/>
      <c r="BW32" s="582">
        <f t="shared" si="31"/>
        <v>666.66666666666663</v>
      </c>
      <c r="BX32" s="621">
        <f t="shared" si="32"/>
        <v>691.66666666666663</v>
      </c>
      <c r="BY32" s="621">
        <f t="shared" si="33"/>
        <v>700</v>
      </c>
      <c r="BZ32" s="621">
        <f t="shared" si="15"/>
        <v>686.90476190476181</v>
      </c>
      <c r="CA32" s="53">
        <f t="shared" si="34"/>
        <v>6.8690476190476177</v>
      </c>
      <c r="CB32" s="53">
        <f t="shared" si="35"/>
        <v>68.690476190476176</v>
      </c>
      <c r="CC32" s="683">
        <v>0</v>
      </c>
      <c r="CD32" s="53">
        <f t="shared" si="36"/>
        <v>68.690476190476176</v>
      </c>
      <c r="CE32" s="53">
        <f t="shared" si="37"/>
        <v>6.8690476190476177</v>
      </c>
      <c r="CF32" s="54"/>
      <c r="CG32" s="343">
        <f t="shared" si="38"/>
        <v>6.8690476190476177</v>
      </c>
      <c r="CH32" s="51">
        <v>26</v>
      </c>
    </row>
    <row r="33" spans="1:86" x14ac:dyDescent="0.35">
      <c r="A33" s="253"/>
      <c r="B33" s="88">
        <v>27</v>
      </c>
      <c r="C33" s="91" t="str">
        <f>VLOOKUP(B:B,'START_LIST_JUN-ELI'!C:F,2,FALSE)</f>
        <v>SCHLEICH Sarah</v>
      </c>
      <c r="D33" s="115" t="str">
        <f>VLOOKUP(B:B,'START_LIST_JUN-ELI'!C:F,4,FALSE)</f>
        <v>LNZ</v>
      </c>
      <c r="E33" s="80">
        <v>750</v>
      </c>
      <c r="F33" s="81">
        <v>750</v>
      </c>
      <c r="G33" s="425">
        <v>750</v>
      </c>
      <c r="H33" s="425">
        <v>750</v>
      </c>
      <c r="I33" s="425">
        <v>750</v>
      </c>
      <c r="J33" s="425">
        <v>725</v>
      </c>
      <c r="K33" s="426">
        <v>775</v>
      </c>
      <c r="L33" s="427">
        <v>750</v>
      </c>
      <c r="M33" s="425">
        <v>750</v>
      </c>
      <c r="N33" s="425">
        <v>750</v>
      </c>
      <c r="O33" s="425">
        <v>725</v>
      </c>
      <c r="P33" s="425">
        <v>700</v>
      </c>
      <c r="Q33" s="425">
        <v>725</v>
      </c>
      <c r="R33" s="426">
        <v>750</v>
      </c>
      <c r="S33" s="427">
        <v>825</v>
      </c>
      <c r="T33" s="425">
        <v>750</v>
      </c>
      <c r="U33" s="425">
        <v>725</v>
      </c>
      <c r="V33" s="425">
        <v>750</v>
      </c>
      <c r="W33" s="425">
        <v>700</v>
      </c>
      <c r="X33" s="425">
        <v>750</v>
      </c>
      <c r="Y33" s="426">
        <v>750</v>
      </c>
      <c r="Z33" s="427">
        <v>800</v>
      </c>
      <c r="AA33" s="425">
        <v>725</v>
      </c>
      <c r="AB33" s="425">
        <v>700</v>
      </c>
      <c r="AC33" s="425">
        <v>675</v>
      </c>
      <c r="AD33" s="425">
        <v>675</v>
      </c>
      <c r="AE33" s="425">
        <v>700</v>
      </c>
      <c r="AF33" s="426">
        <v>675</v>
      </c>
      <c r="AG33" s="427">
        <v>775</v>
      </c>
      <c r="AH33" s="425">
        <v>750</v>
      </c>
      <c r="AI33" s="425">
        <v>750</v>
      </c>
      <c r="AJ33" s="425">
        <v>775</v>
      </c>
      <c r="AK33" s="425">
        <v>700</v>
      </c>
      <c r="AL33" s="425">
        <v>675</v>
      </c>
      <c r="AM33" s="426">
        <v>750</v>
      </c>
      <c r="AN33" s="575">
        <f t="shared" si="0"/>
        <v>825</v>
      </c>
      <c r="AO33" s="576">
        <f t="shared" si="1"/>
        <v>750</v>
      </c>
      <c r="AP33" s="575">
        <f t="shared" si="2"/>
        <v>775</v>
      </c>
      <c r="AQ33" s="577">
        <f t="shared" si="3"/>
        <v>750</v>
      </c>
      <c r="AR33" s="576">
        <f t="shared" si="4"/>
        <v>725</v>
      </c>
      <c r="AS33" s="578">
        <f t="shared" si="5"/>
        <v>750</v>
      </c>
      <c r="AT33" s="577">
        <f t="shared" si="6"/>
        <v>750</v>
      </c>
      <c r="AU33" s="576">
        <f t="shared" si="7"/>
        <v>700</v>
      </c>
      <c r="AV33" s="578">
        <f t="shared" si="8"/>
        <v>741.66666666666663</v>
      </c>
      <c r="AW33" s="592">
        <f t="shared" si="16"/>
        <v>775</v>
      </c>
      <c r="AX33" s="576">
        <f t="shared" si="17"/>
        <v>675</v>
      </c>
      <c r="AY33" s="593">
        <f t="shared" si="18"/>
        <v>741.66666666666663</v>
      </c>
      <c r="AZ33" s="592">
        <f t="shared" si="19"/>
        <v>750</v>
      </c>
      <c r="BA33" s="576">
        <f t="shared" si="20"/>
        <v>675</v>
      </c>
      <c r="BB33" s="593">
        <f t="shared" si="21"/>
        <v>700</v>
      </c>
      <c r="BC33" s="579">
        <f t="shared" si="9"/>
        <v>775</v>
      </c>
      <c r="BD33" s="579">
        <f t="shared" si="10"/>
        <v>675</v>
      </c>
      <c r="BE33" s="578">
        <f t="shared" si="11"/>
        <v>741.66666666666663</v>
      </c>
      <c r="BF33" s="579">
        <f t="shared" si="12"/>
        <v>775</v>
      </c>
      <c r="BG33" s="579">
        <f t="shared" si="13"/>
        <v>675</v>
      </c>
      <c r="BH33" s="575">
        <f t="shared" si="14"/>
        <v>750</v>
      </c>
      <c r="BI33" s="580">
        <f t="shared" si="22"/>
        <v>775</v>
      </c>
      <c r="BJ33" s="581"/>
      <c r="BK33" s="582">
        <f t="shared" si="23"/>
        <v>775</v>
      </c>
      <c r="BL33" s="580">
        <f t="shared" si="24"/>
        <v>750</v>
      </c>
      <c r="BM33" s="581"/>
      <c r="BN33" s="582">
        <f t="shared" si="25"/>
        <v>750</v>
      </c>
      <c r="BO33" s="580">
        <f t="shared" si="26"/>
        <v>741.66666666666663</v>
      </c>
      <c r="BP33" s="581"/>
      <c r="BQ33" s="582">
        <f t="shared" si="27"/>
        <v>741.66666666666663</v>
      </c>
      <c r="BR33" s="580">
        <f t="shared" si="28"/>
        <v>741.66666666666663</v>
      </c>
      <c r="BS33" s="581"/>
      <c r="BT33" s="582">
        <f t="shared" si="29"/>
        <v>741.66666666666663</v>
      </c>
      <c r="BU33" s="580">
        <f t="shared" si="30"/>
        <v>700</v>
      </c>
      <c r="BV33" s="581">
        <v>200</v>
      </c>
      <c r="BW33" s="582">
        <f t="shared" si="31"/>
        <v>500</v>
      </c>
      <c r="BX33" s="621">
        <f t="shared" si="32"/>
        <v>741.66666666666663</v>
      </c>
      <c r="BY33" s="621">
        <f t="shared" si="33"/>
        <v>750</v>
      </c>
      <c r="BZ33" s="621">
        <f t="shared" si="15"/>
        <v>714.28571428571433</v>
      </c>
      <c r="CA33" s="53">
        <f t="shared" si="34"/>
        <v>7.1428571428571432</v>
      </c>
      <c r="CB33" s="53">
        <f t="shared" si="35"/>
        <v>71.428571428571431</v>
      </c>
      <c r="CC33" s="683">
        <v>1</v>
      </c>
      <c r="CD33" s="53">
        <f t="shared" si="36"/>
        <v>70.428571428571431</v>
      </c>
      <c r="CE33" s="53">
        <f t="shared" si="37"/>
        <v>7.0428571428571427</v>
      </c>
      <c r="CF33" s="54"/>
      <c r="CG33" s="343">
        <f t="shared" si="38"/>
        <v>7.0428571428571427</v>
      </c>
      <c r="CH33" s="51">
        <v>27</v>
      </c>
    </row>
    <row r="34" spans="1:86" x14ac:dyDescent="0.35">
      <c r="A34" s="253"/>
      <c r="B34" s="88">
        <v>28</v>
      </c>
      <c r="C34" s="91" t="str">
        <f>VLOOKUP(B:B,'START_LIST_JUN-ELI'!C:F,2,FALSE)</f>
        <v>CESAR Suany</v>
      </c>
      <c r="D34" s="115" t="str">
        <f>VLOOKUP(B:B,'START_LIST_JUN-ELI'!C:F,4,FALSE)</f>
        <v>SRSO</v>
      </c>
      <c r="E34" s="80">
        <v>500</v>
      </c>
      <c r="F34" s="81">
        <v>575</v>
      </c>
      <c r="G34" s="425">
        <v>550</v>
      </c>
      <c r="H34" s="425">
        <v>525</v>
      </c>
      <c r="I34" s="425">
        <v>500</v>
      </c>
      <c r="J34" s="425">
        <v>550</v>
      </c>
      <c r="K34" s="426">
        <v>475</v>
      </c>
      <c r="L34" s="427">
        <v>625</v>
      </c>
      <c r="M34" s="425">
        <v>500</v>
      </c>
      <c r="N34" s="425">
        <v>500</v>
      </c>
      <c r="O34" s="425">
        <v>525</v>
      </c>
      <c r="P34" s="425">
        <v>500</v>
      </c>
      <c r="Q34" s="425">
        <v>500</v>
      </c>
      <c r="R34" s="426">
        <v>525</v>
      </c>
      <c r="S34" s="427">
        <v>675</v>
      </c>
      <c r="T34" s="425">
        <v>550</v>
      </c>
      <c r="U34" s="425">
        <v>525</v>
      </c>
      <c r="V34" s="425">
        <v>525</v>
      </c>
      <c r="W34" s="425">
        <v>475</v>
      </c>
      <c r="X34" s="425">
        <v>500</v>
      </c>
      <c r="Y34" s="426">
        <v>475</v>
      </c>
      <c r="Z34" s="427">
        <v>625</v>
      </c>
      <c r="AA34" s="425">
        <v>550</v>
      </c>
      <c r="AB34" s="425">
        <v>575</v>
      </c>
      <c r="AC34" s="425">
        <v>550</v>
      </c>
      <c r="AD34" s="425">
        <v>550</v>
      </c>
      <c r="AE34" s="425">
        <v>575</v>
      </c>
      <c r="AF34" s="426">
        <v>575</v>
      </c>
      <c r="AG34" s="427">
        <v>675</v>
      </c>
      <c r="AH34" s="425">
        <v>650</v>
      </c>
      <c r="AI34" s="425">
        <v>575</v>
      </c>
      <c r="AJ34" s="425">
        <v>575</v>
      </c>
      <c r="AK34" s="425">
        <v>525</v>
      </c>
      <c r="AL34" s="425">
        <v>500</v>
      </c>
      <c r="AM34" s="426">
        <v>475</v>
      </c>
      <c r="AN34" s="575">
        <f t="shared" si="0"/>
        <v>675</v>
      </c>
      <c r="AO34" s="576">
        <f t="shared" si="1"/>
        <v>500</v>
      </c>
      <c r="AP34" s="575">
        <f t="shared" si="2"/>
        <v>641.66666666666663</v>
      </c>
      <c r="AQ34" s="577">
        <f t="shared" si="3"/>
        <v>650</v>
      </c>
      <c r="AR34" s="576">
        <f t="shared" si="4"/>
        <v>500</v>
      </c>
      <c r="AS34" s="578">
        <f t="shared" si="5"/>
        <v>558.33333333333337</v>
      </c>
      <c r="AT34" s="577">
        <f t="shared" si="6"/>
        <v>575</v>
      </c>
      <c r="AU34" s="576">
        <f t="shared" si="7"/>
        <v>500</v>
      </c>
      <c r="AV34" s="578">
        <f t="shared" si="8"/>
        <v>550</v>
      </c>
      <c r="AW34" s="592">
        <f t="shared" si="16"/>
        <v>575</v>
      </c>
      <c r="AX34" s="576">
        <f t="shared" si="17"/>
        <v>525</v>
      </c>
      <c r="AY34" s="593">
        <f t="shared" si="18"/>
        <v>533.33333333333337</v>
      </c>
      <c r="AZ34" s="592">
        <f t="shared" si="19"/>
        <v>550</v>
      </c>
      <c r="BA34" s="576">
        <f t="shared" si="20"/>
        <v>475</v>
      </c>
      <c r="BB34" s="593">
        <f t="shared" si="21"/>
        <v>508.33333333333331</v>
      </c>
      <c r="BC34" s="579">
        <f t="shared" si="9"/>
        <v>575</v>
      </c>
      <c r="BD34" s="579">
        <f t="shared" si="10"/>
        <v>525</v>
      </c>
      <c r="BE34" s="578">
        <f t="shared" si="11"/>
        <v>533.33333333333337</v>
      </c>
      <c r="BF34" s="579">
        <f t="shared" si="12"/>
        <v>575</v>
      </c>
      <c r="BG34" s="579">
        <f t="shared" si="13"/>
        <v>475</v>
      </c>
      <c r="BH34" s="575">
        <f t="shared" si="14"/>
        <v>491.66666666666669</v>
      </c>
      <c r="BI34" s="580">
        <f t="shared" si="22"/>
        <v>641.66666666666663</v>
      </c>
      <c r="BJ34" s="581"/>
      <c r="BK34" s="582">
        <f t="shared" si="23"/>
        <v>641.66666666666663</v>
      </c>
      <c r="BL34" s="580">
        <f t="shared" si="24"/>
        <v>558.33333333333337</v>
      </c>
      <c r="BM34" s="581">
        <v>200</v>
      </c>
      <c r="BN34" s="582">
        <f t="shared" si="25"/>
        <v>358.33333333333337</v>
      </c>
      <c r="BO34" s="580">
        <f t="shared" si="26"/>
        <v>550</v>
      </c>
      <c r="BP34" s="581"/>
      <c r="BQ34" s="582">
        <f t="shared" si="27"/>
        <v>550</v>
      </c>
      <c r="BR34" s="580">
        <f t="shared" si="28"/>
        <v>533.33333333333337</v>
      </c>
      <c r="BS34" s="581">
        <v>200</v>
      </c>
      <c r="BT34" s="582">
        <f t="shared" si="29"/>
        <v>333.33333333333337</v>
      </c>
      <c r="BU34" s="580">
        <f t="shared" si="30"/>
        <v>508.33333333333331</v>
      </c>
      <c r="BV34" s="581">
        <v>200</v>
      </c>
      <c r="BW34" s="582">
        <f t="shared" si="31"/>
        <v>308.33333333333331</v>
      </c>
      <c r="BX34" s="621">
        <f t="shared" si="32"/>
        <v>533.33333333333337</v>
      </c>
      <c r="BY34" s="621">
        <f t="shared" si="33"/>
        <v>491.66666666666669</v>
      </c>
      <c r="BZ34" s="621">
        <f t="shared" si="15"/>
        <v>459.52380952380958</v>
      </c>
      <c r="CA34" s="53">
        <f t="shared" si="34"/>
        <v>4.5952380952380958</v>
      </c>
      <c r="CB34" s="53">
        <f t="shared" si="35"/>
        <v>45.952380952380956</v>
      </c>
      <c r="CC34" s="683">
        <v>34.5</v>
      </c>
      <c r="CD34" s="53">
        <f t="shared" si="36"/>
        <v>11.452380952380956</v>
      </c>
      <c r="CE34" s="53">
        <f t="shared" si="37"/>
        <v>1.1452380952380956</v>
      </c>
      <c r="CF34" s="54"/>
      <c r="CG34" s="343">
        <f t="shared" si="38"/>
        <v>1.1452380952380956</v>
      </c>
      <c r="CH34" s="51">
        <v>28</v>
      </c>
    </row>
    <row r="35" spans="1:86" x14ac:dyDescent="0.35">
      <c r="A35" s="253"/>
      <c r="B35" s="88">
        <v>29</v>
      </c>
      <c r="C35" s="91" t="str">
        <f>VLOOKUP(B:B,'START_LIST_JUN-ELI'!C:F,2,FALSE)</f>
        <v>PRINCE Polly</v>
      </c>
      <c r="D35" s="115" t="str">
        <f>VLOOKUP(B:B,'START_LIST_JUN-ELI'!C:F,4,FALSE)</f>
        <v>ASB</v>
      </c>
      <c r="E35" s="80">
        <v>625</v>
      </c>
      <c r="F35" s="81">
        <v>650</v>
      </c>
      <c r="G35" s="425">
        <v>650</v>
      </c>
      <c r="H35" s="425">
        <v>675</v>
      </c>
      <c r="I35" s="425">
        <v>650</v>
      </c>
      <c r="J35" s="425">
        <v>675</v>
      </c>
      <c r="K35" s="426">
        <v>700</v>
      </c>
      <c r="L35" s="427">
        <v>550</v>
      </c>
      <c r="M35" s="425">
        <v>600</v>
      </c>
      <c r="N35" s="425">
        <v>575</v>
      </c>
      <c r="O35" s="425">
        <v>600</v>
      </c>
      <c r="P35" s="425">
        <v>575</v>
      </c>
      <c r="Q35" s="425">
        <v>600</v>
      </c>
      <c r="R35" s="426">
        <v>550</v>
      </c>
      <c r="S35" s="427">
        <v>650</v>
      </c>
      <c r="T35" s="425">
        <v>575</v>
      </c>
      <c r="U35" s="425">
        <v>550</v>
      </c>
      <c r="V35" s="425">
        <v>550</v>
      </c>
      <c r="W35" s="425">
        <v>525</v>
      </c>
      <c r="X35" s="425">
        <v>550</v>
      </c>
      <c r="Y35" s="426">
        <v>550</v>
      </c>
      <c r="Z35" s="427">
        <v>625</v>
      </c>
      <c r="AA35" s="425">
        <v>600</v>
      </c>
      <c r="AB35" s="425">
        <v>550</v>
      </c>
      <c r="AC35" s="425">
        <v>575</v>
      </c>
      <c r="AD35" s="425">
        <v>575</v>
      </c>
      <c r="AE35" s="425">
        <v>600</v>
      </c>
      <c r="AF35" s="426">
        <v>650</v>
      </c>
      <c r="AG35" s="427">
        <v>625</v>
      </c>
      <c r="AH35" s="425">
        <v>625</v>
      </c>
      <c r="AI35" s="425">
        <v>625</v>
      </c>
      <c r="AJ35" s="425">
        <v>625</v>
      </c>
      <c r="AK35" s="425">
        <v>650</v>
      </c>
      <c r="AL35" s="425">
        <v>625</v>
      </c>
      <c r="AM35" s="426">
        <v>575</v>
      </c>
      <c r="AN35" s="575">
        <f t="shared" si="0"/>
        <v>650</v>
      </c>
      <c r="AO35" s="576">
        <f t="shared" si="1"/>
        <v>550</v>
      </c>
      <c r="AP35" s="575">
        <f t="shared" si="2"/>
        <v>625</v>
      </c>
      <c r="AQ35" s="577">
        <f t="shared" si="3"/>
        <v>650</v>
      </c>
      <c r="AR35" s="576">
        <f t="shared" si="4"/>
        <v>575</v>
      </c>
      <c r="AS35" s="578">
        <f t="shared" si="5"/>
        <v>608.33333333333337</v>
      </c>
      <c r="AT35" s="577">
        <f t="shared" si="6"/>
        <v>650</v>
      </c>
      <c r="AU35" s="576">
        <f t="shared" si="7"/>
        <v>550</v>
      </c>
      <c r="AV35" s="578">
        <f t="shared" si="8"/>
        <v>583.33333333333337</v>
      </c>
      <c r="AW35" s="592">
        <f t="shared" si="16"/>
        <v>675</v>
      </c>
      <c r="AX35" s="576">
        <f t="shared" si="17"/>
        <v>550</v>
      </c>
      <c r="AY35" s="593">
        <f t="shared" si="18"/>
        <v>600</v>
      </c>
      <c r="AZ35" s="592">
        <f t="shared" si="19"/>
        <v>650</v>
      </c>
      <c r="BA35" s="576">
        <f t="shared" si="20"/>
        <v>525</v>
      </c>
      <c r="BB35" s="593">
        <f t="shared" si="21"/>
        <v>600</v>
      </c>
      <c r="BC35" s="579">
        <f t="shared" si="9"/>
        <v>675</v>
      </c>
      <c r="BD35" s="579">
        <f t="shared" si="10"/>
        <v>550</v>
      </c>
      <c r="BE35" s="578">
        <f t="shared" si="11"/>
        <v>600</v>
      </c>
      <c r="BF35" s="579">
        <f t="shared" si="12"/>
        <v>700</v>
      </c>
      <c r="BG35" s="579">
        <f t="shared" si="13"/>
        <v>550</v>
      </c>
      <c r="BH35" s="575">
        <f t="shared" si="14"/>
        <v>591.66666666666663</v>
      </c>
      <c r="BI35" s="580">
        <f t="shared" si="22"/>
        <v>625</v>
      </c>
      <c r="BJ35" s="581"/>
      <c r="BK35" s="582">
        <f t="shared" si="23"/>
        <v>625</v>
      </c>
      <c r="BL35" s="580">
        <f t="shared" si="24"/>
        <v>608.33333333333337</v>
      </c>
      <c r="BM35" s="581"/>
      <c r="BN35" s="582">
        <f t="shared" si="25"/>
        <v>608.33333333333337</v>
      </c>
      <c r="BO35" s="580">
        <f t="shared" si="26"/>
        <v>583.33333333333337</v>
      </c>
      <c r="BP35" s="581"/>
      <c r="BQ35" s="582">
        <f t="shared" si="27"/>
        <v>583.33333333333337</v>
      </c>
      <c r="BR35" s="580">
        <f t="shared" si="28"/>
        <v>600</v>
      </c>
      <c r="BS35" s="581"/>
      <c r="BT35" s="582">
        <f t="shared" si="29"/>
        <v>600</v>
      </c>
      <c r="BU35" s="580">
        <f t="shared" si="30"/>
        <v>600</v>
      </c>
      <c r="BV35" s="581">
        <v>200</v>
      </c>
      <c r="BW35" s="582">
        <f t="shared" si="31"/>
        <v>400</v>
      </c>
      <c r="BX35" s="621">
        <f t="shared" si="32"/>
        <v>600</v>
      </c>
      <c r="BY35" s="621">
        <f t="shared" si="33"/>
        <v>591.66666666666663</v>
      </c>
      <c r="BZ35" s="621">
        <f t="shared" si="15"/>
        <v>572.61904761904759</v>
      </c>
      <c r="CA35" s="53">
        <f t="shared" si="34"/>
        <v>5.7261904761904763</v>
      </c>
      <c r="CB35" s="53">
        <f t="shared" si="35"/>
        <v>57.261904761904759</v>
      </c>
      <c r="CC35" s="683">
        <v>0.5</v>
      </c>
      <c r="CD35" s="53">
        <f t="shared" si="36"/>
        <v>56.761904761904759</v>
      </c>
      <c r="CE35" s="53">
        <f t="shared" si="37"/>
        <v>5.6761904761904756</v>
      </c>
      <c r="CF35" s="54"/>
      <c r="CG35" s="343">
        <f t="shared" si="38"/>
        <v>5.6761904761904756</v>
      </c>
      <c r="CH35" s="51">
        <v>29</v>
      </c>
    </row>
    <row r="36" spans="1:86" x14ac:dyDescent="0.35">
      <c r="A36" s="253"/>
      <c r="B36" s="88">
        <v>30</v>
      </c>
      <c r="C36" s="91" t="str">
        <f>VLOOKUP(B:B,'START_LIST_JUN-ELI'!C:F,2,FALSE)</f>
        <v>ROBERT Kelia</v>
      </c>
      <c r="D36" s="115" t="str">
        <f>VLOOKUP(B:B,'START_LIST_JUN-ELI'!C:F,4,FALSE)</f>
        <v>VA</v>
      </c>
      <c r="E36" s="80">
        <v>750</v>
      </c>
      <c r="F36" s="81">
        <v>700</v>
      </c>
      <c r="G36" s="425">
        <v>775</v>
      </c>
      <c r="H36" s="425">
        <v>750</v>
      </c>
      <c r="I36" s="425">
        <v>725</v>
      </c>
      <c r="J36" s="425">
        <v>725</v>
      </c>
      <c r="K36" s="426">
        <v>750</v>
      </c>
      <c r="L36" s="427">
        <v>650</v>
      </c>
      <c r="M36" s="425">
        <v>700</v>
      </c>
      <c r="N36" s="425">
        <v>725</v>
      </c>
      <c r="O36" s="425">
        <v>750</v>
      </c>
      <c r="P36" s="425">
        <v>750</v>
      </c>
      <c r="Q36" s="425">
        <v>750</v>
      </c>
      <c r="R36" s="426">
        <v>725</v>
      </c>
      <c r="S36" s="427">
        <v>725</v>
      </c>
      <c r="T36" s="425">
        <v>650</v>
      </c>
      <c r="U36" s="425">
        <v>650</v>
      </c>
      <c r="V36" s="425">
        <v>675</v>
      </c>
      <c r="W36" s="425">
        <v>625</v>
      </c>
      <c r="X36" s="425">
        <v>650</v>
      </c>
      <c r="Y36" s="426">
        <v>650</v>
      </c>
      <c r="Z36" s="427">
        <v>750</v>
      </c>
      <c r="AA36" s="425">
        <v>725</v>
      </c>
      <c r="AB36" s="425">
        <v>775</v>
      </c>
      <c r="AC36" s="425">
        <v>750</v>
      </c>
      <c r="AD36" s="425">
        <v>725</v>
      </c>
      <c r="AE36" s="425">
        <v>675</v>
      </c>
      <c r="AF36" s="426">
        <v>675</v>
      </c>
      <c r="AG36" s="427">
        <v>775</v>
      </c>
      <c r="AH36" s="425">
        <v>750</v>
      </c>
      <c r="AI36" s="425">
        <v>725</v>
      </c>
      <c r="AJ36" s="425">
        <v>750</v>
      </c>
      <c r="AK36" s="425">
        <v>675</v>
      </c>
      <c r="AL36" s="425">
        <v>650</v>
      </c>
      <c r="AM36" s="426">
        <v>650</v>
      </c>
      <c r="AN36" s="575">
        <f t="shared" si="0"/>
        <v>775</v>
      </c>
      <c r="AO36" s="576">
        <f t="shared" si="1"/>
        <v>650</v>
      </c>
      <c r="AP36" s="575">
        <f t="shared" si="2"/>
        <v>741.66666666666663</v>
      </c>
      <c r="AQ36" s="577">
        <f t="shared" si="3"/>
        <v>750</v>
      </c>
      <c r="AR36" s="576">
        <f t="shared" si="4"/>
        <v>650</v>
      </c>
      <c r="AS36" s="578">
        <f t="shared" si="5"/>
        <v>708.33333333333337</v>
      </c>
      <c r="AT36" s="577">
        <f t="shared" si="6"/>
        <v>775</v>
      </c>
      <c r="AU36" s="576">
        <f t="shared" si="7"/>
        <v>650</v>
      </c>
      <c r="AV36" s="578">
        <f t="shared" si="8"/>
        <v>741.66666666666663</v>
      </c>
      <c r="AW36" s="592">
        <f t="shared" si="16"/>
        <v>750</v>
      </c>
      <c r="AX36" s="576">
        <f t="shared" si="17"/>
        <v>675</v>
      </c>
      <c r="AY36" s="593">
        <f t="shared" si="18"/>
        <v>750</v>
      </c>
      <c r="AZ36" s="592">
        <f t="shared" si="19"/>
        <v>750</v>
      </c>
      <c r="BA36" s="576">
        <f t="shared" si="20"/>
        <v>625</v>
      </c>
      <c r="BB36" s="593">
        <f t="shared" si="21"/>
        <v>708.33333333333337</v>
      </c>
      <c r="BC36" s="579">
        <f t="shared" si="9"/>
        <v>750</v>
      </c>
      <c r="BD36" s="579">
        <f t="shared" si="10"/>
        <v>675</v>
      </c>
      <c r="BE36" s="578">
        <f t="shared" si="11"/>
        <v>750</v>
      </c>
      <c r="BF36" s="579">
        <f t="shared" si="12"/>
        <v>750</v>
      </c>
      <c r="BG36" s="579">
        <f t="shared" si="13"/>
        <v>650</v>
      </c>
      <c r="BH36" s="575">
        <f t="shared" si="14"/>
        <v>683.33333333333337</v>
      </c>
      <c r="BI36" s="580">
        <f t="shared" si="22"/>
        <v>741.66666666666663</v>
      </c>
      <c r="BJ36" s="581"/>
      <c r="BK36" s="582">
        <f t="shared" si="23"/>
        <v>741.66666666666663</v>
      </c>
      <c r="BL36" s="580">
        <f t="shared" si="24"/>
        <v>708.33333333333337</v>
      </c>
      <c r="BM36" s="581"/>
      <c r="BN36" s="582">
        <f t="shared" si="25"/>
        <v>708.33333333333337</v>
      </c>
      <c r="BO36" s="580">
        <f t="shared" si="26"/>
        <v>741.66666666666663</v>
      </c>
      <c r="BP36" s="581"/>
      <c r="BQ36" s="582">
        <f t="shared" si="27"/>
        <v>741.66666666666663</v>
      </c>
      <c r="BR36" s="580">
        <f t="shared" si="28"/>
        <v>750</v>
      </c>
      <c r="BS36" s="581"/>
      <c r="BT36" s="582">
        <f t="shared" si="29"/>
        <v>750</v>
      </c>
      <c r="BU36" s="580">
        <f t="shared" si="30"/>
        <v>708.33333333333337</v>
      </c>
      <c r="BV36" s="581"/>
      <c r="BW36" s="582">
        <f t="shared" si="31"/>
        <v>708.33333333333337</v>
      </c>
      <c r="BX36" s="621">
        <f t="shared" si="32"/>
        <v>750</v>
      </c>
      <c r="BY36" s="621">
        <f t="shared" si="33"/>
        <v>683.33333333333337</v>
      </c>
      <c r="BZ36" s="621">
        <f t="shared" si="15"/>
        <v>726.19047619047615</v>
      </c>
      <c r="CA36" s="53">
        <f t="shared" si="34"/>
        <v>7.2619047619047619</v>
      </c>
      <c r="CB36" s="53">
        <f t="shared" si="35"/>
        <v>72.61904761904762</v>
      </c>
      <c r="CC36" s="683">
        <v>1.5</v>
      </c>
      <c r="CD36" s="53">
        <f t="shared" si="36"/>
        <v>71.11904761904762</v>
      </c>
      <c r="CE36" s="53">
        <f t="shared" si="37"/>
        <v>7.1119047619047624</v>
      </c>
      <c r="CF36" s="54"/>
      <c r="CG36" s="343">
        <f t="shared" si="38"/>
        <v>7.1119047619047624</v>
      </c>
      <c r="CH36" s="51">
        <v>30</v>
      </c>
    </row>
    <row r="37" spans="1:86" x14ac:dyDescent="0.35">
      <c r="A37" s="253"/>
      <c r="B37" s="631">
        <v>31</v>
      </c>
      <c r="C37" s="629" t="str">
        <f>VLOOKUP(B:B,'START_LIST_JUN-ELI'!C:F,2,FALSE)</f>
        <v>D'AGOSTINO Laura</v>
      </c>
      <c r="D37" s="630" t="str">
        <f>VLOOKUP(B:B,'START_LIST_JUN-ELI'!C:F,4,FALSE)</f>
        <v>MORG</v>
      </c>
      <c r="E37" s="80"/>
      <c r="F37" s="81"/>
      <c r="G37" s="425"/>
      <c r="H37" s="425"/>
      <c r="I37" s="425"/>
      <c r="J37" s="425"/>
      <c r="K37" s="426"/>
      <c r="L37" s="427"/>
      <c r="M37" s="425"/>
      <c r="N37" s="425"/>
      <c r="O37" s="425"/>
      <c r="P37" s="425"/>
      <c r="Q37" s="425"/>
      <c r="R37" s="426"/>
      <c r="S37" s="427"/>
      <c r="T37" s="425"/>
      <c r="U37" s="425"/>
      <c r="V37" s="425"/>
      <c r="W37" s="425"/>
      <c r="X37" s="425"/>
      <c r="Y37" s="426"/>
      <c r="Z37" s="427"/>
      <c r="AA37" s="425"/>
      <c r="AB37" s="425"/>
      <c r="AC37" s="425"/>
      <c r="AD37" s="425"/>
      <c r="AE37" s="425"/>
      <c r="AF37" s="426"/>
      <c r="AG37" s="427"/>
      <c r="AH37" s="425"/>
      <c r="AI37" s="425"/>
      <c r="AJ37" s="425"/>
      <c r="AK37" s="425"/>
      <c r="AL37" s="425"/>
      <c r="AM37" s="426"/>
      <c r="AN37" s="575">
        <f t="shared" si="0"/>
        <v>0</v>
      </c>
      <c r="AO37" s="576">
        <f t="shared" si="1"/>
        <v>0</v>
      </c>
      <c r="AP37" s="575">
        <f t="shared" si="2"/>
        <v>0</v>
      </c>
      <c r="AQ37" s="577">
        <f t="shared" si="3"/>
        <v>0</v>
      </c>
      <c r="AR37" s="576">
        <f t="shared" si="4"/>
        <v>0</v>
      </c>
      <c r="AS37" s="578">
        <f t="shared" si="5"/>
        <v>0</v>
      </c>
      <c r="AT37" s="577">
        <f t="shared" si="6"/>
        <v>0</v>
      </c>
      <c r="AU37" s="576">
        <f t="shared" si="7"/>
        <v>0</v>
      </c>
      <c r="AV37" s="578">
        <f t="shared" si="8"/>
        <v>0</v>
      </c>
      <c r="AW37" s="592">
        <f t="shared" si="16"/>
        <v>0</v>
      </c>
      <c r="AX37" s="576">
        <f t="shared" si="17"/>
        <v>0</v>
      </c>
      <c r="AY37" s="593">
        <f t="shared" si="18"/>
        <v>0</v>
      </c>
      <c r="AZ37" s="592">
        <f t="shared" si="19"/>
        <v>0</v>
      </c>
      <c r="BA37" s="576">
        <f t="shared" si="20"/>
        <v>0</v>
      </c>
      <c r="BB37" s="593">
        <f t="shared" si="21"/>
        <v>0</v>
      </c>
      <c r="BC37" s="579">
        <f t="shared" si="9"/>
        <v>0</v>
      </c>
      <c r="BD37" s="579">
        <f t="shared" si="10"/>
        <v>0</v>
      </c>
      <c r="BE37" s="578">
        <f t="shared" si="11"/>
        <v>0</v>
      </c>
      <c r="BF37" s="579">
        <f t="shared" si="12"/>
        <v>0</v>
      </c>
      <c r="BG37" s="579">
        <f t="shared" si="13"/>
        <v>0</v>
      </c>
      <c r="BH37" s="575">
        <f t="shared" si="14"/>
        <v>0</v>
      </c>
      <c r="BI37" s="580">
        <f t="shared" si="22"/>
        <v>0</v>
      </c>
      <c r="BJ37" s="581"/>
      <c r="BK37" s="582">
        <f t="shared" si="23"/>
        <v>0</v>
      </c>
      <c r="BL37" s="580">
        <f t="shared" si="24"/>
        <v>0</v>
      </c>
      <c r="BM37" s="581"/>
      <c r="BN37" s="582">
        <f t="shared" si="25"/>
        <v>0</v>
      </c>
      <c r="BO37" s="580">
        <f t="shared" si="26"/>
        <v>0</v>
      </c>
      <c r="BP37" s="581"/>
      <c r="BQ37" s="582">
        <f t="shared" si="27"/>
        <v>0</v>
      </c>
      <c r="BR37" s="580">
        <f t="shared" si="28"/>
        <v>0</v>
      </c>
      <c r="BS37" s="581"/>
      <c r="BT37" s="582">
        <f t="shared" si="29"/>
        <v>0</v>
      </c>
      <c r="BU37" s="580">
        <f t="shared" si="30"/>
        <v>0</v>
      </c>
      <c r="BV37" s="581"/>
      <c r="BW37" s="582">
        <f t="shared" si="31"/>
        <v>0</v>
      </c>
      <c r="BX37" s="621">
        <f t="shared" si="32"/>
        <v>0</v>
      </c>
      <c r="BY37" s="621">
        <f t="shared" si="33"/>
        <v>0</v>
      </c>
      <c r="BZ37" s="621">
        <f t="shared" si="15"/>
        <v>0</v>
      </c>
      <c r="CA37" s="53">
        <f t="shared" si="34"/>
        <v>0</v>
      </c>
      <c r="CB37" s="53">
        <f t="shared" si="35"/>
        <v>0</v>
      </c>
      <c r="CC37" s="683">
        <v>0</v>
      </c>
      <c r="CD37" s="53">
        <f t="shared" si="36"/>
        <v>0</v>
      </c>
      <c r="CE37" s="53">
        <f t="shared" si="37"/>
        <v>0</v>
      </c>
      <c r="CF37" s="54"/>
      <c r="CG37" s="343">
        <f t="shared" si="38"/>
        <v>0</v>
      </c>
      <c r="CH37" s="51">
        <v>31</v>
      </c>
    </row>
    <row r="38" spans="1:86" x14ac:dyDescent="0.35">
      <c r="A38" s="253"/>
      <c r="B38" s="88">
        <v>32</v>
      </c>
      <c r="C38" s="91" t="str">
        <f>VLOOKUP(B:B,'START_LIST_JUN-ELI'!C:F,2,FALSE)</f>
        <v>DERY Mia</v>
      </c>
      <c r="D38" s="115" t="str">
        <f>VLOOKUP(B:B,'START_LIST_JUN-ELI'!C:F,4,FALSE)</f>
        <v>GN1885</v>
      </c>
      <c r="E38" s="80">
        <v>700</v>
      </c>
      <c r="F38" s="81">
        <v>700</v>
      </c>
      <c r="G38" s="425">
        <v>675</v>
      </c>
      <c r="H38" s="425">
        <v>700</v>
      </c>
      <c r="I38" s="425">
        <v>675</v>
      </c>
      <c r="J38" s="425">
        <v>650</v>
      </c>
      <c r="K38" s="426">
        <v>650</v>
      </c>
      <c r="L38" s="427">
        <v>600</v>
      </c>
      <c r="M38" s="425">
        <v>650</v>
      </c>
      <c r="N38" s="425">
        <v>625</v>
      </c>
      <c r="O38" s="425">
        <v>650</v>
      </c>
      <c r="P38" s="425">
        <v>600</v>
      </c>
      <c r="Q38" s="425">
        <v>600</v>
      </c>
      <c r="R38" s="426">
        <v>600</v>
      </c>
      <c r="S38" s="427">
        <v>650</v>
      </c>
      <c r="T38" s="425">
        <v>600</v>
      </c>
      <c r="U38" s="425">
        <v>600</v>
      </c>
      <c r="V38" s="425">
        <v>575</v>
      </c>
      <c r="W38" s="425">
        <v>550</v>
      </c>
      <c r="X38" s="425">
        <v>600</v>
      </c>
      <c r="Y38" s="426">
        <v>575</v>
      </c>
      <c r="Z38" s="427">
        <v>675</v>
      </c>
      <c r="AA38" s="425">
        <v>675</v>
      </c>
      <c r="AB38" s="425">
        <v>650</v>
      </c>
      <c r="AC38" s="425">
        <v>650</v>
      </c>
      <c r="AD38" s="425">
        <v>625</v>
      </c>
      <c r="AE38" s="425">
        <v>650</v>
      </c>
      <c r="AF38" s="426">
        <v>625</v>
      </c>
      <c r="AG38" s="427">
        <v>675</v>
      </c>
      <c r="AH38" s="425">
        <v>675</v>
      </c>
      <c r="AI38" s="425">
        <v>650</v>
      </c>
      <c r="AJ38" s="425">
        <v>700</v>
      </c>
      <c r="AK38" s="425">
        <v>675</v>
      </c>
      <c r="AL38" s="425">
        <v>650</v>
      </c>
      <c r="AM38" s="426">
        <v>625</v>
      </c>
      <c r="AN38" s="575">
        <f t="shared" si="0"/>
        <v>700</v>
      </c>
      <c r="AO38" s="576">
        <f t="shared" si="1"/>
        <v>600</v>
      </c>
      <c r="AP38" s="575">
        <f t="shared" si="2"/>
        <v>666.66666666666663</v>
      </c>
      <c r="AQ38" s="577">
        <f t="shared" si="3"/>
        <v>700</v>
      </c>
      <c r="AR38" s="576">
        <f t="shared" si="4"/>
        <v>600</v>
      </c>
      <c r="AS38" s="578">
        <f t="shared" si="5"/>
        <v>666.66666666666663</v>
      </c>
      <c r="AT38" s="577">
        <f t="shared" si="6"/>
        <v>675</v>
      </c>
      <c r="AU38" s="576">
        <f t="shared" si="7"/>
        <v>600</v>
      </c>
      <c r="AV38" s="578">
        <f t="shared" si="8"/>
        <v>641.66666666666663</v>
      </c>
      <c r="AW38" s="592">
        <f t="shared" si="16"/>
        <v>700</v>
      </c>
      <c r="AX38" s="576">
        <f t="shared" si="17"/>
        <v>575</v>
      </c>
      <c r="AY38" s="593">
        <f t="shared" si="18"/>
        <v>666.66666666666663</v>
      </c>
      <c r="AZ38" s="592">
        <f t="shared" si="19"/>
        <v>675</v>
      </c>
      <c r="BA38" s="576">
        <f t="shared" si="20"/>
        <v>550</v>
      </c>
      <c r="BB38" s="593">
        <f t="shared" si="21"/>
        <v>633.33333333333337</v>
      </c>
      <c r="BC38" s="579">
        <f t="shared" si="9"/>
        <v>700</v>
      </c>
      <c r="BD38" s="579">
        <f t="shared" si="10"/>
        <v>575</v>
      </c>
      <c r="BE38" s="578">
        <f t="shared" si="11"/>
        <v>666.66666666666663</v>
      </c>
      <c r="BF38" s="579">
        <f t="shared" si="12"/>
        <v>650</v>
      </c>
      <c r="BG38" s="579">
        <f t="shared" si="13"/>
        <v>575</v>
      </c>
      <c r="BH38" s="575">
        <f t="shared" si="14"/>
        <v>616.66666666666663</v>
      </c>
      <c r="BI38" s="580">
        <f t="shared" si="22"/>
        <v>666.66666666666663</v>
      </c>
      <c r="BJ38" s="581"/>
      <c r="BK38" s="582">
        <f t="shared" si="23"/>
        <v>666.66666666666663</v>
      </c>
      <c r="BL38" s="580">
        <f t="shared" si="24"/>
        <v>666.66666666666663</v>
      </c>
      <c r="BM38" s="581"/>
      <c r="BN38" s="582">
        <f t="shared" si="25"/>
        <v>666.66666666666663</v>
      </c>
      <c r="BO38" s="580">
        <f t="shared" si="26"/>
        <v>641.66666666666663</v>
      </c>
      <c r="BP38" s="581"/>
      <c r="BQ38" s="582">
        <f t="shared" si="27"/>
        <v>641.66666666666663</v>
      </c>
      <c r="BR38" s="580">
        <f t="shared" si="28"/>
        <v>666.66666666666663</v>
      </c>
      <c r="BS38" s="581"/>
      <c r="BT38" s="582">
        <f t="shared" si="29"/>
        <v>666.66666666666663</v>
      </c>
      <c r="BU38" s="580">
        <f t="shared" si="30"/>
        <v>633.33333333333337</v>
      </c>
      <c r="BV38" s="581">
        <v>200</v>
      </c>
      <c r="BW38" s="582">
        <f t="shared" si="31"/>
        <v>433.33333333333337</v>
      </c>
      <c r="BX38" s="621">
        <f t="shared" si="32"/>
        <v>666.66666666666663</v>
      </c>
      <c r="BY38" s="621">
        <f t="shared" si="33"/>
        <v>616.66666666666663</v>
      </c>
      <c r="BZ38" s="621">
        <f t="shared" si="15"/>
        <v>622.61904761904759</v>
      </c>
      <c r="CA38" s="53">
        <f t="shared" si="34"/>
        <v>6.2261904761904763</v>
      </c>
      <c r="CB38" s="53">
        <f t="shared" si="35"/>
        <v>62.261904761904759</v>
      </c>
      <c r="CC38" s="683">
        <v>2.5</v>
      </c>
      <c r="CD38" s="53">
        <f t="shared" si="36"/>
        <v>59.761904761904759</v>
      </c>
      <c r="CE38" s="53">
        <f t="shared" si="37"/>
        <v>5.9761904761904763</v>
      </c>
      <c r="CF38" s="54"/>
      <c r="CG38" s="343">
        <f t="shared" si="38"/>
        <v>5.9761904761904763</v>
      </c>
      <c r="CH38" s="51">
        <v>32</v>
      </c>
    </row>
    <row r="39" spans="1:86" x14ac:dyDescent="0.35">
      <c r="A39" s="253"/>
      <c r="B39" s="88">
        <v>33</v>
      </c>
      <c r="C39" s="91" t="str">
        <f>VLOOKUP(B:B,'START_LIST_JUN-ELI'!C:F,2,FALSE)</f>
        <v>START Daphné</v>
      </c>
      <c r="D39" s="115" t="str">
        <f>VLOOKUP(B:B,'START_LIST_JUN-ELI'!C:F,4,FALSE)</f>
        <v>GN1885</v>
      </c>
      <c r="E39" s="80">
        <v>675</v>
      </c>
      <c r="F39" s="81">
        <v>675</v>
      </c>
      <c r="G39" s="425">
        <v>650</v>
      </c>
      <c r="H39" s="425">
        <v>700</v>
      </c>
      <c r="I39" s="425">
        <v>650</v>
      </c>
      <c r="J39" s="425">
        <v>675</v>
      </c>
      <c r="K39" s="426">
        <v>675</v>
      </c>
      <c r="L39" s="427">
        <v>550</v>
      </c>
      <c r="M39" s="425">
        <v>600</v>
      </c>
      <c r="N39" s="425">
        <v>600</v>
      </c>
      <c r="O39" s="425">
        <v>625</v>
      </c>
      <c r="P39" s="425">
        <v>600</v>
      </c>
      <c r="Q39" s="425">
        <v>600</v>
      </c>
      <c r="R39" s="426">
        <v>600</v>
      </c>
      <c r="S39" s="427">
        <v>700</v>
      </c>
      <c r="T39" s="425">
        <v>625</v>
      </c>
      <c r="U39" s="425">
        <v>600</v>
      </c>
      <c r="V39" s="425">
        <v>625</v>
      </c>
      <c r="W39" s="425">
        <v>625</v>
      </c>
      <c r="X39" s="425">
        <v>625</v>
      </c>
      <c r="Y39" s="426">
        <v>625</v>
      </c>
      <c r="Z39" s="427">
        <v>700</v>
      </c>
      <c r="AA39" s="425">
        <v>650</v>
      </c>
      <c r="AB39" s="425">
        <v>650</v>
      </c>
      <c r="AC39" s="425">
        <v>650</v>
      </c>
      <c r="AD39" s="425">
        <v>575</v>
      </c>
      <c r="AE39" s="425">
        <v>625</v>
      </c>
      <c r="AF39" s="426">
        <v>600</v>
      </c>
      <c r="AG39" s="427">
        <v>750</v>
      </c>
      <c r="AH39" s="425">
        <v>650</v>
      </c>
      <c r="AI39" s="425">
        <v>625</v>
      </c>
      <c r="AJ39" s="425">
        <v>650</v>
      </c>
      <c r="AK39" s="425">
        <v>650</v>
      </c>
      <c r="AL39" s="425">
        <v>625</v>
      </c>
      <c r="AM39" s="426">
        <v>625</v>
      </c>
      <c r="AN39" s="575">
        <f t="shared" ref="AN39:AN70" si="39">MAX(E39,L39,S39,Z39,AG39)</f>
        <v>750</v>
      </c>
      <c r="AO39" s="576">
        <f t="shared" ref="AO39:AO70" si="40">MIN(E39,L39,S39,Z39,AG39)</f>
        <v>550</v>
      </c>
      <c r="AP39" s="575">
        <f t="shared" ref="AP39:AP70" si="41">(SUM(E39,L39,S39,Z39,AG39)-AN39-AO39)/3</f>
        <v>691.66666666666663</v>
      </c>
      <c r="AQ39" s="577">
        <f t="shared" ref="AQ39:AQ70" si="42">MAX(F39,M39,T39,AA39,AH39)</f>
        <v>675</v>
      </c>
      <c r="AR39" s="576">
        <f t="shared" ref="AR39:AR70" si="43">MIN(F39,M39,T39,AA39,AH39)</f>
        <v>600</v>
      </c>
      <c r="AS39" s="578">
        <f t="shared" ref="AS39:AS70" si="44">(SUM(F39,M39,T39,AA39,AH39)-AQ39-AR39)/3</f>
        <v>641.66666666666663</v>
      </c>
      <c r="AT39" s="577">
        <f t="shared" ref="AT39:AT70" si="45">MAX(G39,N39,U39,AB39,AI39)</f>
        <v>650</v>
      </c>
      <c r="AU39" s="576">
        <f t="shared" ref="AU39:AU70" si="46">MIN(G39,N39,U39,AB39,AI39)</f>
        <v>600</v>
      </c>
      <c r="AV39" s="578">
        <f t="shared" ref="AV39:AV70" si="47">(SUM(G39,N39,U39,AB39,AI39)-AT39-AU39)/3</f>
        <v>625</v>
      </c>
      <c r="AW39" s="592">
        <f t="shared" si="16"/>
        <v>700</v>
      </c>
      <c r="AX39" s="576">
        <f t="shared" si="17"/>
        <v>625</v>
      </c>
      <c r="AY39" s="593">
        <f t="shared" si="18"/>
        <v>641.66666666666663</v>
      </c>
      <c r="AZ39" s="592">
        <f t="shared" si="19"/>
        <v>650</v>
      </c>
      <c r="BA39" s="576">
        <f t="shared" si="20"/>
        <v>575</v>
      </c>
      <c r="BB39" s="593">
        <f t="shared" si="21"/>
        <v>625</v>
      </c>
      <c r="BC39" s="579">
        <f t="shared" si="9"/>
        <v>700</v>
      </c>
      <c r="BD39" s="579">
        <f t="shared" si="10"/>
        <v>625</v>
      </c>
      <c r="BE39" s="578">
        <f t="shared" si="11"/>
        <v>641.66666666666663</v>
      </c>
      <c r="BF39" s="579">
        <f t="shared" ref="BF39:BF70" si="48">MAX(K39,R39,Y39,AF39,AM39)</f>
        <v>675</v>
      </c>
      <c r="BG39" s="579">
        <f t="shared" ref="BG39:BG70" si="49">MIN(K39,R39,Y39,AF39,AM39)</f>
        <v>600</v>
      </c>
      <c r="BH39" s="575">
        <f t="shared" ref="BH39:BH70" si="50">(SUM(K39,R39,Y39,AF39,AM39)-BF39-BG39)/3</f>
        <v>616.66666666666663</v>
      </c>
      <c r="BI39" s="580">
        <f t="shared" si="22"/>
        <v>691.66666666666663</v>
      </c>
      <c r="BJ39" s="581"/>
      <c r="BK39" s="582">
        <f t="shared" si="23"/>
        <v>691.66666666666663</v>
      </c>
      <c r="BL39" s="580">
        <f t="shared" si="24"/>
        <v>641.66666666666663</v>
      </c>
      <c r="BM39" s="581"/>
      <c r="BN39" s="582">
        <f t="shared" si="25"/>
        <v>641.66666666666663</v>
      </c>
      <c r="BO39" s="580">
        <f t="shared" si="26"/>
        <v>625</v>
      </c>
      <c r="BP39" s="581"/>
      <c r="BQ39" s="582">
        <f t="shared" si="27"/>
        <v>625</v>
      </c>
      <c r="BR39" s="580">
        <f t="shared" si="28"/>
        <v>641.66666666666663</v>
      </c>
      <c r="BS39" s="581"/>
      <c r="BT39" s="582">
        <f t="shared" si="29"/>
        <v>641.66666666666663</v>
      </c>
      <c r="BU39" s="580">
        <f t="shared" si="30"/>
        <v>625</v>
      </c>
      <c r="BV39" s="581"/>
      <c r="BW39" s="582">
        <f t="shared" si="31"/>
        <v>625</v>
      </c>
      <c r="BX39" s="621">
        <f t="shared" si="32"/>
        <v>641.66666666666663</v>
      </c>
      <c r="BY39" s="621">
        <f t="shared" si="33"/>
        <v>616.66666666666663</v>
      </c>
      <c r="BZ39" s="621">
        <f t="shared" si="15"/>
        <v>640.47619047619048</v>
      </c>
      <c r="CA39" s="53">
        <f t="shared" si="34"/>
        <v>6.4047619047619051</v>
      </c>
      <c r="CB39" s="53">
        <f t="shared" si="35"/>
        <v>64.047619047619051</v>
      </c>
      <c r="CC39" s="683">
        <v>3.5</v>
      </c>
      <c r="CD39" s="53">
        <f t="shared" si="36"/>
        <v>60.547619047619051</v>
      </c>
      <c r="CE39" s="53">
        <f t="shared" si="37"/>
        <v>6.0547619047619055</v>
      </c>
      <c r="CF39" s="54"/>
      <c r="CG39" s="343">
        <f t="shared" si="38"/>
        <v>6.0547619047619055</v>
      </c>
      <c r="CH39" s="51">
        <v>33</v>
      </c>
    </row>
    <row r="40" spans="1:86" x14ac:dyDescent="0.35">
      <c r="A40" s="253"/>
      <c r="B40" s="88">
        <v>34</v>
      </c>
      <c r="C40" s="91" t="str">
        <f>VLOOKUP(B:B,'START_LIST_JUN-ELI'!C:F,2,FALSE)</f>
        <v>BORNAY Luna</v>
      </c>
      <c r="D40" s="115" t="str">
        <f>VLOOKUP(B:B,'START_LIST_JUN-ELI'!C:F,4,FALSE)</f>
        <v>MORG</v>
      </c>
      <c r="E40" s="80">
        <v>675</v>
      </c>
      <c r="F40" s="81">
        <v>675</v>
      </c>
      <c r="G40" s="425">
        <v>700</v>
      </c>
      <c r="H40" s="425">
        <v>725</v>
      </c>
      <c r="I40" s="425">
        <v>700</v>
      </c>
      <c r="J40" s="425">
        <v>700</v>
      </c>
      <c r="K40" s="426">
        <v>725</v>
      </c>
      <c r="L40" s="427">
        <v>625</v>
      </c>
      <c r="M40" s="425">
        <v>650</v>
      </c>
      <c r="N40" s="425">
        <v>650</v>
      </c>
      <c r="O40" s="425">
        <v>650</v>
      </c>
      <c r="P40" s="425">
        <v>575</v>
      </c>
      <c r="Q40" s="425">
        <v>625</v>
      </c>
      <c r="R40" s="426">
        <v>650</v>
      </c>
      <c r="S40" s="427">
        <v>725</v>
      </c>
      <c r="T40" s="425">
        <v>650</v>
      </c>
      <c r="U40" s="425">
        <v>675</v>
      </c>
      <c r="V40" s="425">
        <v>650</v>
      </c>
      <c r="W40" s="425">
        <v>625</v>
      </c>
      <c r="X40" s="425">
        <v>650</v>
      </c>
      <c r="Y40" s="426">
        <v>675</v>
      </c>
      <c r="Z40" s="427">
        <v>725</v>
      </c>
      <c r="AA40" s="425">
        <v>675</v>
      </c>
      <c r="AB40" s="425">
        <v>625</v>
      </c>
      <c r="AC40" s="425">
        <v>675</v>
      </c>
      <c r="AD40" s="425">
        <v>575</v>
      </c>
      <c r="AE40" s="425">
        <v>650</v>
      </c>
      <c r="AF40" s="426">
        <v>650</v>
      </c>
      <c r="AG40" s="427">
        <v>750</v>
      </c>
      <c r="AH40" s="425">
        <v>675</v>
      </c>
      <c r="AI40" s="425">
        <v>675</v>
      </c>
      <c r="AJ40" s="425">
        <v>675</v>
      </c>
      <c r="AK40" s="425">
        <v>625</v>
      </c>
      <c r="AL40" s="425">
        <v>625</v>
      </c>
      <c r="AM40" s="426">
        <v>675</v>
      </c>
      <c r="AN40" s="575">
        <f t="shared" si="39"/>
        <v>750</v>
      </c>
      <c r="AO40" s="576">
        <f t="shared" si="40"/>
        <v>625</v>
      </c>
      <c r="AP40" s="575">
        <f t="shared" si="41"/>
        <v>708.33333333333337</v>
      </c>
      <c r="AQ40" s="577">
        <f t="shared" si="42"/>
        <v>675</v>
      </c>
      <c r="AR40" s="576">
        <f t="shared" si="43"/>
        <v>650</v>
      </c>
      <c r="AS40" s="578">
        <f t="shared" si="44"/>
        <v>666.66666666666663</v>
      </c>
      <c r="AT40" s="577">
        <f t="shared" si="45"/>
        <v>700</v>
      </c>
      <c r="AU40" s="576">
        <f t="shared" si="46"/>
        <v>625</v>
      </c>
      <c r="AV40" s="578">
        <f t="shared" si="47"/>
        <v>666.66666666666663</v>
      </c>
      <c r="AW40" s="592">
        <f t="shared" si="16"/>
        <v>725</v>
      </c>
      <c r="AX40" s="576">
        <f t="shared" si="17"/>
        <v>650</v>
      </c>
      <c r="AY40" s="593">
        <f t="shared" si="18"/>
        <v>666.66666666666663</v>
      </c>
      <c r="AZ40" s="592">
        <f t="shared" si="19"/>
        <v>700</v>
      </c>
      <c r="BA40" s="576">
        <f t="shared" si="20"/>
        <v>575</v>
      </c>
      <c r="BB40" s="593">
        <f t="shared" si="21"/>
        <v>608.33333333333337</v>
      </c>
      <c r="BC40" s="579">
        <f t="shared" ref="BC40:BC71" si="51">MAX(H40,O40,V40,AC40,AJ40)</f>
        <v>725</v>
      </c>
      <c r="BD40" s="579">
        <f t="shared" ref="BD40:BD71" si="52">MIN(H40,O40,V40,AC40,AJ40)</f>
        <v>650</v>
      </c>
      <c r="BE40" s="578">
        <f t="shared" ref="BE40:BE71" si="53">(SUM(H40,O40,V40,AC40,AJ40)-BC40-BD40)/3</f>
        <v>666.66666666666663</v>
      </c>
      <c r="BF40" s="579">
        <f t="shared" si="48"/>
        <v>725</v>
      </c>
      <c r="BG40" s="579">
        <f t="shared" si="49"/>
        <v>650</v>
      </c>
      <c r="BH40" s="575">
        <f t="shared" si="50"/>
        <v>666.66666666666663</v>
      </c>
      <c r="BI40" s="580">
        <f t="shared" si="22"/>
        <v>708.33333333333337</v>
      </c>
      <c r="BJ40" s="581"/>
      <c r="BK40" s="582">
        <f t="shared" si="23"/>
        <v>708.33333333333337</v>
      </c>
      <c r="BL40" s="580">
        <f t="shared" si="24"/>
        <v>666.66666666666663</v>
      </c>
      <c r="BM40" s="581"/>
      <c r="BN40" s="582">
        <f t="shared" si="25"/>
        <v>666.66666666666663</v>
      </c>
      <c r="BO40" s="580">
        <f t="shared" si="26"/>
        <v>666.66666666666663</v>
      </c>
      <c r="BP40" s="581"/>
      <c r="BQ40" s="582">
        <f t="shared" si="27"/>
        <v>666.66666666666663</v>
      </c>
      <c r="BR40" s="580">
        <f t="shared" si="28"/>
        <v>666.66666666666663</v>
      </c>
      <c r="BS40" s="581"/>
      <c r="BT40" s="582">
        <f t="shared" si="29"/>
        <v>666.66666666666663</v>
      </c>
      <c r="BU40" s="580">
        <f t="shared" si="30"/>
        <v>608.33333333333337</v>
      </c>
      <c r="BV40" s="581"/>
      <c r="BW40" s="582">
        <f t="shared" si="31"/>
        <v>608.33333333333337</v>
      </c>
      <c r="BX40" s="621">
        <f t="shared" si="32"/>
        <v>666.66666666666663</v>
      </c>
      <c r="BY40" s="621">
        <f t="shared" si="33"/>
        <v>666.66666666666663</v>
      </c>
      <c r="BZ40" s="621">
        <f t="shared" si="15"/>
        <v>664.28571428571433</v>
      </c>
      <c r="CA40" s="53">
        <f t="shared" si="34"/>
        <v>6.6428571428571432</v>
      </c>
      <c r="CB40" s="53">
        <f t="shared" si="35"/>
        <v>66.428571428571431</v>
      </c>
      <c r="CC40" s="683">
        <v>1</v>
      </c>
      <c r="CD40" s="53">
        <f t="shared" si="36"/>
        <v>65.428571428571431</v>
      </c>
      <c r="CE40" s="53">
        <f t="shared" si="37"/>
        <v>6.5428571428571427</v>
      </c>
      <c r="CF40" s="54"/>
      <c r="CG40" s="343">
        <f t="shared" si="38"/>
        <v>6.5428571428571427</v>
      </c>
      <c r="CH40" s="51">
        <v>34</v>
      </c>
    </row>
    <row r="41" spans="1:86" x14ac:dyDescent="0.35">
      <c r="A41" s="253"/>
      <c r="B41" s="88">
        <v>35</v>
      </c>
      <c r="C41" s="91" t="str">
        <f>VLOOKUP(B:B,'START_LIST_JUN-ELI'!C:F,2,FALSE)</f>
        <v>PIETROPAOLO Luciana</v>
      </c>
      <c r="D41" s="115" t="str">
        <f>VLOOKUP(B:B,'START_LIST_JUN-ELI'!C:F,4,FALSE)</f>
        <v>ASB</v>
      </c>
      <c r="E41" s="80">
        <v>700</v>
      </c>
      <c r="F41" s="81">
        <v>750</v>
      </c>
      <c r="G41" s="425">
        <v>700</v>
      </c>
      <c r="H41" s="425">
        <v>675</v>
      </c>
      <c r="I41" s="425">
        <v>725</v>
      </c>
      <c r="J41" s="425">
        <v>725</v>
      </c>
      <c r="K41" s="426">
        <v>750</v>
      </c>
      <c r="L41" s="427">
        <v>650</v>
      </c>
      <c r="M41" s="425">
        <v>675</v>
      </c>
      <c r="N41" s="425">
        <v>675</v>
      </c>
      <c r="O41" s="425">
        <v>650</v>
      </c>
      <c r="P41" s="425">
        <v>700</v>
      </c>
      <c r="Q41" s="425">
        <v>700</v>
      </c>
      <c r="R41" s="426">
        <v>675</v>
      </c>
      <c r="S41" s="427">
        <v>700</v>
      </c>
      <c r="T41" s="425">
        <v>675</v>
      </c>
      <c r="U41" s="425">
        <v>650</v>
      </c>
      <c r="V41" s="425">
        <v>600</v>
      </c>
      <c r="W41" s="425">
        <v>650</v>
      </c>
      <c r="X41" s="425">
        <v>675</v>
      </c>
      <c r="Y41" s="426">
        <v>700</v>
      </c>
      <c r="Z41" s="427">
        <v>750</v>
      </c>
      <c r="AA41" s="425">
        <v>750</v>
      </c>
      <c r="AB41" s="425">
        <v>725</v>
      </c>
      <c r="AC41" s="425">
        <v>675</v>
      </c>
      <c r="AD41" s="425">
        <v>675</v>
      </c>
      <c r="AE41" s="425">
        <v>725</v>
      </c>
      <c r="AF41" s="426">
        <v>675</v>
      </c>
      <c r="AG41" s="427">
        <v>725</v>
      </c>
      <c r="AH41" s="425">
        <v>725</v>
      </c>
      <c r="AI41" s="425">
        <v>650</v>
      </c>
      <c r="AJ41" s="425">
        <v>650</v>
      </c>
      <c r="AK41" s="425">
        <v>650</v>
      </c>
      <c r="AL41" s="425">
        <v>675</v>
      </c>
      <c r="AM41" s="426">
        <v>650</v>
      </c>
      <c r="AN41" s="575">
        <f t="shared" si="39"/>
        <v>750</v>
      </c>
      <c r="AO41" s="576">
        <f t="shared" si="40"/>
        <v>650</v>
      </c>
      <c r="AP41" s="575">
        <f t="shared" si="41"/>
        <v>708.33333333333337</v>
      </c>
      <c r="AQ41" s="577">
        <f t="shared" si="42"/>
        <v>750</v>
      </c>
      <c r="AR41" s="576">
        <f t="shared" si="43"/>
        <v>675</v>
      </c>
      <c r="AS41" s="578">
        <f t="shared" si="44"/>
        <v>716.66666666666663</v>
      </c>
      <c r="AT41" s="577">
        <f t="shared" si="45"/>
        <v>725</v>
      </c>
      <c r="AU41" s="576">
        <f t="shared" si="46"/>
        <v>650</v>
      </c>
      <c r="AV41" s="578">
        <f t="shared" si="47"/>
        <v>675</v>
      </c>
      <c r="AW41" s="592">
        <f t="shared" si="16"/>
        <v>675</v>
      </c>
      <c r="AX41" s="576">
        <f t="shared" si="17"/>
        <v>600</v>
      </c>
      <c r="AY41" s="593">
        <f t="shared" si="18"/>
        <v>658.33333333333337</v>
      </c>
      <c r="AZ41" s="592">
        <f t="shared" si="19"/>
        <v>725</v>
      </c>
      <c r="BA41" s="576">
        <f t="shared" si="20"/>
        <v>650</v>
      </c>
      <c r="BB41" s="593">
        <f t="shared" si="21"/>
        <v>675</v>
      </c>
      <c r="BC41" s="579">
        <f t="shared" si="51"/>
        <v>675</v>
      </c>
      <c r="BD41" s="579">
        <f t="shared" si="52"/>
        <v>600</v>
      </c>
      <c r="BE41" s="578">
        <f t="shared" si="53"/>
        <v>658.33333333333337</v>
      </c>
      <c r="BF41" s="579">
        <f t="shared" si="48"/>
        <v>750</v>
      </c>
      <c r="BG41" s="579">
        <f t="shared" si="49"/>
        <v>650</v>
      </c>
      <c r="BH41" s="575">
        <f t="shared" si="50"/>
        <v>683.33333333333337</v>
      </c>
      <c r="BI41" s="580">
        <f t="shared" si="22"/>
        <v>708.33333333333337</v>
      </c>
      <c r="BJ41" s="581"/>
      <c r="BK41" s="582">
        <f t="shared" si="23"/>
        <v>708.33333333333337</v>
      </c>
      <c r="BL41" s="580">
        <f t="shared" si="24"/>
        <v>716.66666666666663</v>
      </c>
      <c r="BM41" s="581"/>
      <c r="BN41" s="582">
        <f t="shared" si="25"/>
        <v>716.66666666666663</v>
      </c>
      <c r="BO41" s="580">
        <f t="shared" si="26"/>
        <v>675</v>
      </c>
      <c r="BP41" s="581">
        <v>200</v>
      </c>
      <c r="BQ41" s="582">
        <f t="shared" si="27"/>
        <v>475</v>
      </c>
      <c r="BR41" s="580">
        <f t="shared" si="28"/>
        <v>658.33333333333337</v>
      </c>
      <c r="BS41" s="581"/>
      <c r="BT41" s="582">
        <f t="shared" si="29"/>
        <v>658.33333333333337</v>
      </c>
      <c r="BU41" s="580">
        <f t="shared" si="30"/>
        <v>675</v>
      </c>
      <c r="BV41" s="581">
        <v>200</v>
      </c>
      <c r="BW41" s="582">
        <f t="shared" si="31"/>
        <v>475</v>
      </c>
      <c r="BX41" s="621">
        <f t="shared" si="32"/>
        <v>658.33333333333337</v>
      </c>
      <c r="BY41" s="621">
        <f t="shared" si="33"/>
        <v>683.33333333333337</v>
      </c>
      <c r="BZ41" s="621">
        <f t="shared" si="15"/>
        <v>625</v>
      </c>
      <c r="CA41" s="53">
        <f t="shared" si="34"/>
        <v>6.25</v>
      </c>
      <c r="CB41" s="53">
        <f t="shared" si="35"/>
        <v>62.5</v>
      </c>
      <c r="CC41" s="683">
        <v>0.5</v>
      </c>
      <c r="CD41" s="53">
        <f t="shared" si="36"/>
        <v>62</v>
      </c>
      <c r="CE41" s="53">
        <f t="shared" si="37"/>
        <v>6.2</v>
      </c>
      <c r="CF41" s="54"/>
      <c r="CG41" s="343">
        <f t="shared" si="38"/>
        <v>6.2</v>
      </c>
      <c r="CH41" s="51">
        <v>35</v>
      </c>
    </row>
    <row r="42" spans="1:86" x14ac:dyDescent="0.35">
      <c r="A42" s="253"/>
      <c r="B42" s="88">
        <v>36</v>
      </c>
      <c r="C42" s="91" t="str">
        <f>VLOOKUP(B:B,'START_LIST_JUN-ELI'!C:F,2,FALSE)</f>
        <v>REGARD Juliette</v>
      </c>
      <c r="D42" s="115" t="str">
        <f>VLOOKUP(B:B,'START_LIST_JUN-ELI'!C:F,4,FALSE)</f>
        <v>MORG</v>
      </c>
      <c r="E42" s="80">
        <v>725</v>
      </c>
      <c r="F42" s="81">
        <v>675</v>
      </c>
      <c r="G42" s="425">
        <v>650</v>
      </c>
      <c r="H42" s="425">
        <v>725</v>
      </c>
      <c r="I42" s="425">
        <v>675</v>
      </c>
      <c r="J42" s="425">
        <v>675</v>
      </c>
      <c r="K42" s="426">
        <v>725</v>
      </c>
      <c r="L42" s="427">
        <v>700</v>
      </c>
      <c r="M42" s="425">
        <v>675</v>
      </c>
      <c r="N42" s="425">
        <v>625</v>
      </c>
      <c r="O42" s="425">
        <v>650</v>
      </c>
      <c r="P42" s="425">
        <v>650</v>
      </c>
      <c r="Q42" s="425">
        <v>625</v>
      </c>
      <c r="R42" s="426">
        <v>650</v>
      </c>
      <c r="S42" s="427">
        <v>725</v>
      </c>
      <c r="T42" s="425">
        <v>650</v>
      </c>
      <c r="U42" s="425">
        <v>650</v>
      </c>
      <c r="V42" s="425">
        <v>625</v>
      </c>
      <c r="W42" s="425">
        <v>600</v>
      </c>
      <c r="X42" s="425">
        <v>625</v>
      </c>
      <c r="Y42" s="426">
        <v>650</v>
      </c>
      <c r="Z42" s="427">
        <v>800</v>
      </c>
      <c r="AA42" s="425">
        <v>700</v>
      </c>
      <c r="AB42" s="425">
        <v>700</v>
      </c>
      <c r="AC42" s="425">
        <v>700</v>
      </c>
      <c r="AD42" s="425">
        <v>650</v>
      </c>
      <c r="AE42" s="425">
        <v>675</v>
      </c>
      <c r="AF42" s="426">
        <v>700</v>
      </c>
      <c r="AG42" s="427">
        <v>775</v>
      </c>
      <c r="AH42" s="425">
        <v>675</v>
      </c>
      <c r="AI42" s="425">
        <v>650</v>
      </c>
      <c r="AJ42" s="425">
        <v>675</v>
      </c>
      <c r="AK42" s="425">
        <v>650</v>
      </c>
      <c r="AL42" s="425">
        <v>650</v>
      </c>
      <c r="AM42" s="426">
        <v>625</v>
      </c>
      <c r="AN42" s="575">
        <f t="shared" si="39"/>
        <v>800</v>
      </c>
      <c r="AO42" s="576">
        <f t="shared" si="40"/>
        <v>700</v>
      </c>
      <c r="AP42" s="575">
        <f t="shared" si="41"/>
        <v>741.66666666666663</v>
      </c>
      <c r="AQ42" s="577">
        <f t="shared" si="42"/>
        <v>700</v>
      </c>
      <c r="AR42" s="576">
        <f t="shared" si="43"/>
        <v>650</v>
      </c>
      <c r="AS42" s="578">
        <f t="shared" si="44"/>
        <v>675</v>
      </c>
      <c r="AT42" s="577">
        <f t="shared" si="45"/>
        <v>700</v>
      </c>
      <c r="AU42" s="576">
        <f t="shared" si="46"/>
        <v>625</v>
      </c>
      <c r="AV42" s="578">
        <f t="shared" si="47"/>
        <v>650</v>
      </c>
      <c r="AW42" s="592">
        <f t="shared" si="16"/>
        <v>725</v>
      </c>
      <c r="AX42" s="576">
        <f t="shared" si="17"/>
        <v>625</v>
      </c>
      <c r="AY42" s="593">
        <f t="shared" si="18"/>
        <v>675</v>
      </c>
      <c r="AZ42" s="592">
        <f t="shared" si="19"/>
        <v>675</v>
      </c>
      <c r="BA42" s="576">
        <f t="shared" si="20"/>
        <v>600</v>
      </c>
      <c r="BB42" s="593">
        <f t="shared" si="21"/>
        <v>650</v>
      </c>
      <c r="BC42" s="579">
        <f t="shared" si="51"/>
        <v>725</v>
      </c>
      <c r="BD42" s="579">
        <f t="shared" si="52"/>
        <v>625</v>
      </c>
      <c r="BE42" s="578">
        <f t="shared" si="53"/>
        <v>675</v>
      </c>
      <c r="BF42" s="579">
        <f t="shared" si="48"/>
        <v>725</v>
      </c>
      <c r="BG42" s="579">
        <f t="shared" si="49"/>
        <v>625</v>
      </c>
      <c r="BH42" s="575">
        <f t="shared" si="50"/>
        <v>666.66666666666663</v>
      </c>
      <c r="BI42" s="580">
        <f t="shared" si="22"/>
        <v>741.66666666666663</v>
      </c>
      <c r="BJ42" s="581"/>
      <c r="BK42" s="582">
        <f t="shared" si="23"/>
        <v>741.66666666666663</v>
      </c>
      <c r="BL42" s="580">
        <f t="shared" si="24"/>
        <v>675</v>
      </c>
      <c r="BM42" s="581"/>
      <c r="BN42" s="582">
        <f t="shared" si="25"/>
        <v>675</v>
      </c>
      <c r="BO42" s="580">
        <f t="shared" si="26"/>
        <v>650</v>
      </c>
      <c r="BP42" s="581"/>
      <c r="BQ42" s="582">
        <f t="shared" si="27"/>
        <v>650</v>
      </c>
      <c r="BR42" s="580">
        <f t="shared" si="28"/>
        <v>675</v>
      </c>
      <c r="BS42" s="581"/>
      <c r="BT42" s="582">
        <f t="shared" si="29"/>
        <v>675</v>
      </c>
      <c r="BU42" s="580">
        <f t="shared" si="30"/>
        <v>650</v>
      </c>
      <c r="BV42" s="581">
        <v>200</v>
      </c>
      <c r="BW42" s="582">
        <f t="shared" si="31"/>
        <v>450</v>
      </c>
      <c r="BX42" s="621">
        <f t="shared" si="32"/>
        <v>675</v>
      </c>
      <c r="BY42" s="621">
        <f t="shared" si="33"/>
        <v>666.66666666666663</v>
      </c>
      <c r="BZ42" s="621">
        <f t="shared" si="15"/>
        <v>647.61904761904759</v>
      </c>
      <c r="CA42" s="53">
        <f t="shared" si="34"/>
        <v>6.4761904761904763</v>
      </c>
      <c r="CB42" s="53">
        <f t="shared" si="35"/>
        <v>64.761904761904759</v>
      </c>
      <c r="CC42" s="683">
        <v>12</v>
      </c>
      <c r="CD42" s="53">
        <f t="shared" si="36"/>
        <v>52.761904761904759</v>
      </c>
      <c r="CE42" s="53">
        <f t="shared" si="37"/>
        <v>5.2761904761904761</v>
      </c>
      <c r="CF42" s="54"/>
      <c r="CG42" s="343">
        <f t="shared" si="38"/>
        <v>5.2761904761904761</v>
      </c>
      <c r="CH42" s="51">
        <v>36</v>
      </c>
    </row>
    <row r="43" spans="1:86" x14ac:dyDescent="0.35">
      <c r="A43" s="253"/>
      <c r="B43" s="88">
        <v>37</v>
      </c>
      <c r="C43" s="91" t="str">
        <f>VLOOKUP(B:B,'START_LIST_JUN-ELI'!C:F,2,FALSE)</f>
        <v>AMBROGI Sofia</v>
      </c>
      <c r="D43" s="115" t="str">
        <f>VLOOKUP(B:B,'START_LIST_JUN-ELI'!C:F,4,FALSE)</f>
        <v>LUG</v>
      </c>
      <c r="E43" s="80">
        <v>750</v>
      </c>
      <c r="F43" s="81">
        <v>725</v>
      </c>
      <c r="G43" s="425">
        <v>750</v>
      </c>
      <c r="H43" s="425">
        <v>775</v>
      </c>
      <c r="I43" s="425">
        <v>700</v>
      </c>
      <c r="J43" s="425">
        <v>725</v>
      </c>
      <c r="K43" s="426">
        <v>725</v>
      </c>
      <c r="L43" s="427">
        <v>675</v>
      </c>
      <c r="M43" s="425">
        <v>700</v>
      </c>
      <c r="N43" s="425">
        <v>675</v>
      </c>
      <c r="O43" s="425">
        <v>700</v>
      </c>
      <c r="P43" s="425">
        <v>675</v>
      </c>
      <c r="Q43" s="425">
        <v>675</v>
      </c>
      <c r="R43" s="426">
        <v>675</v>
      </c>
      <c r="S43" s="427">
        <v>700</v>
      </c>
      <c r="T43" s="425">
        <v>675</v>
      </c>
      <c r="U43" s="425">
        <v>675</v>
      </c>
      <c r="V43" s="425">
        <v>650</v>
      </c>
      <c r="W43" s="425">
        <v>675</v>
      </c>
      <c r="X43" s="425">
        <v>675</v>
      </c>
      <c r="Y43" s="426">
        <v>700</v>
      </c>
      <c r="Z43" s="427">
        <v>750</v>
      </c>
      <c r="AA43" s="425">
        <v>700</v>
      </c>
      <c r="AB43" s="425">
        <v>725</v>
      </c>
      <c r="AC43" s="425">
        <v>750</v>
      </c>
      <c r="AD43" s="425">
        <v>675</v>
      </c>
      <c r="AE43" s="425">
        <v>675</v>
      </c>
      <c r="AF43" s="426">
        <v>675</v>
      </c>
      <c r="AG43" s="427">
        <v>725</v>
      </c>
      <c r="AH43" s="425">
        <v>700</v>
      </c>
      <c r="AI43" s="425">
        <v>725</v>
      </c>
      <c r="AJ43" s="425">
        <v>700</v>
      </c>
      <c r="AK43" s="425">
        <v>675</v>
      </c>
      <c r="AL43" s="425">
        <v>650</v>
      </c>
      <c r="AM43" s="426">
        <v>675</v>
      </c>
      <c r="AN43" s="575">
        <f t="shared" si="39"/>
        <v>750</v>
      </c>
      <c r="AO43" s="576">
        <f t="shared" si="40"/>
        <v>675</v>
      </c>
      <c r="AP43" s="575">
        <f t="shared" si="41"/>
        <v>725</v>
      </c>
      <c r="AQ43" s="577">
        <f t="shared" si="42"/>
        <v>725</v>
      </c>
      <c r="AR43" s="576">
        <f t="shared" si="43"/>
        <v>675</v>
      </c>
      <c r="AS43" s="578">
        <f t="shared" si="44"/>
        <v>700</v>
      </c>
      <c r="AT43" s="577">
        <f t="shared" si="45"/>
        <v>750</v>
      </c>
      <c r="AU43" s="576">
        <f t="shared" si="46"/>
        <v>675</v>
      </c>
      <c r="AV43" s="578">
        <f t="shared" si="47"/>
        <v>708.33333333333337</v>
      </c>
      <c r="AW43" s="592">
        <f t="shared" si="16"/>
        <v>775</v>
      </c>
      <c r="AX43" s="576">
        <f t="shared" si="17"/>
        <v>650</v>
      </c>
      <c r="AY43" s="593">
        <f t="shared" si="18"/>
        <v>716.66666666666663</v>
      </c>
      <c r="AZ43" s="592">
        <f t="shared" si="19"/>
        <v>700</v>
      </c>
      <c r="BA43" s="576">
        <f t="shared" si="20"/>
        <v>675</v>
      </c>
      <c r="BB43" s="593">
        <f t="shared" si="21"/>
        <v>675</v>
      </c>
      <c r="BC43" s="579">
        <f t="shared" si="51"/>
        <v>775</v>
      </c>
      <c r="BD43" s="579">
        <f t="shared" si="52"/>
        <v>650</v>
      </c>
      <c r="BE43" s="578">
        <f t="shared" si="53"/>
        <v>716.66666666666663</v>
      </c>
      <c r="BF43" s="579">
        <f t="shared" si="48"/>
        <v>725</v>
      </c>
      <c r="BG43" s="579">
        <f t="shared" si="49"/>
        <v>675</v>
      </c>
      <c r="BH43" s="575">
        <f t="shared" si="50"/>
        <v>683.33333333333337</v>
      </c>
      <c r="BI43" s="580">
        <f t="shared" si="22"/>
        <v>725</v>
      </c>
      <c r="BJ43" s="581"/>
      <c r="BK43" s="582">
        <f t="shared" si="23"/>
        <v>725</v>
      </c>
      <c r="BL43" s="580">
        <f t="shared" si="24"/>
        <v>700</v>
      </c>
      <c r="BM43" s="581"/>
      <c r="BN43" s="582">
        <f t="shared" si="25"/>
        <v>700</v>
      </c>
      <c r="BO43" s="580">
        <f t="shared" si="26"/>
        <v>708.33333333333337</v>
      </c>
      <c r="BP43" s="581"/>
      <c r="BQ43" s="582">
        <f t="shared" si="27"/>
        <v>708.33333333333337</v>
      </c>
      <c r="BR43" s="580">
        <f t="shared" si="28"/>
        <v>716.66666666666663</v>
      </c>
      <c r="BS43" s="581"/>
      <c r="BT43" s="582">
        <f t="shared" si="29"/>
        <v>716.66666666666663</v>
      </c>
      <c r="BU43" s="580">
        <f t="shared" si="30"/>
        <v>675</v>
      </c>
      <c r="BV43" s="581">
        <v>200</v>
      </c>
      <c r="BW43" s="582">
        <f t="shared" si="31"/>
        <v>475</v>
      </c>
      <c r="BX43" s="621">
        <f t="shared" si="32"/>
        <v>716.66666666666663</v>
      </c>
      <c r="BY43" s="621">
        <f t="shared" si="33"/>
        <v>683.33333333333337</v>
      </c>
      <c r="BZ43" s="621">
        <f t="shared" si="15"/>
        <v>675</v>
      </c>
      <c r="CA43" s="53">
        <f t="shared" si="34"/>
        <v>6.75</v>
      </c>
      <c r="CB43" s="53">
        <f t="shared" si="35"/>
        <v>67.5</v>
      </c>
      <c r="CC43" s="683">
        <v>4.5</v>
      </c>
      <c r="CD43" s="53">
        <f t="shared" si="36"/>
        <v>63</v>
      </c>
      <c r="CE43" s="53">
        <f t="shared" si="37"/>
        <v>6.3</v>
      </c>
      <c r="CF43" s="54"/>
      <c r="CG43" s="343">
        <f t="shared" si="38"/>
        <v>6.3</v>
      </c>
      <c r="CH43" s="51">
        <v>37</v>
      </c>
    </row>
    <row r="44" spans="1:86" x14ac:dyDescent="0.35">
      <c r="A44" s="253"/>
      <c r="B44" s="88">
        <v>38</v>
      </c>
      <c r="C44" s="91" t="str">
        <f>VLOOKUP(B:B,'START_LIST_JUN-ELI'!C:F,2,FALSE)</f>
        <v>PANAIT Amira Natalia</v>
      </c>
      <c r="D44" s="115" t="str">
        <f>VLOOKUP(B:B,'START_LIST_JUN-ELI'!C:F,4,FALSE)</f>
        <v>ASB</v>
      </c>
      <c r="E44" s="80">
        <v>650</v>
      </c>
      <c r="F44" s="81">
        <v>575</v>
      </c>
      <c r="G44" s="425">
        <v>550</v>
      </c>
      <c r="H44" s="425">
        <v>575</v>
      </c>
      <c r="I44" s="425">
        <v>550</v>
      </c>
      <c r="J44" s="425">
        <v>575</v>
      </c>
      <c r="K44" s="426">
        <v>500</v>
      </c>
      <c r="L44" s="427">
        <v>600</v>
      </c>
      <c r="M44" s="425">
        <v>600</v>
      </c>
      <c r="N44" s="425">
        <v>575</v>
      </c>
      <c r="O44" s="425">
        <v>550</v>
      </c>
      <c r="P44" s="425">
        <v>500</v>
      </c>
      <c r="Q44" s="425">
        <v>525</v>
      </c>
      <c r="R44" s="426">
        <v>600</v>
      </c>
      <c r="S44" s="427">
        <v>675</v>
      </c>
      <c r="T44" s="425">
        <v>575</v>
      </c>
      <c r="U44" s="425">
        <v>550</v>
      </c>
      <c r="V44" s="425">
        <v>550</v>
      </c>
      <c r="W44" s="425">
        <v>500</v>
      </c>
      <c r="X44" s="425">
        <v>500</v>
      </c>
      <c r="Y44" s="426">
        <v>475</v>
      </c>
      <c r="Z44" s="427">
        <v>675</v>
      </c>
      <c r="AA44" s="425">
        <v>650</v>
      </c>
      <c r="AB44" s="425">
        <v>625</v>
      </c>
      <c r="AC44" s="425">
        <v>600</v>
      </c>
      <c r="AD44" s="425">
        <v>550</v>
      </c>
      <c r="AE44" s="425">
        <v>575</v>
      </c>
      <c r="AF44" s="426">
        <v>525</v>
      </c>
      <c r="AG44" s="427">
        <v>625</v>
      </c>
      <c r="AH44" s="425">
        <v>625</v>
      </c>
      <c r="AI44" s="425">
        <v>600</v>
      </c>
      <c r="AJ44" s="425">
        <v>625</v>
      </c>
      <c r="AK44" s="425">
        <v>625</v>
      </c>
      <c r="AL44" s="425">
        <v>600</v>
      </c>
      <c r="AM44" s="426">
        <v>600</v>
      </c>
      <c r="AN44" s="575">
        <f t="shared" si="39"/>
        <v>675</v>
      </c>
      <c r="AO44" s="576">
        <f t="shared" si="40"/>
        <v>600</v>
      </c>
      <c r="AP44" s="575">
        <f t="shared" si="41"/>
        <v>650</v>
      </c>
      <c r="AQ44" s="577">
        <f t="shared" si="42"/>
        <v>650</v>
      </c>
      <c r="AR44" s="576">
        <f t="shared" si="43"/>
        <v>575</v>
      </c>
      <c r="AS44" s="578">
        <f t="shared" si="44"/>
        <v>600</v>
      </c>
      <c r="AT44" s="577">
        <f t="shared" si="45"/>
        <v>625</v>
      </c>
      <c r="AU44" s="576">
        <f t="shared" si="46"/>
        <v>550</v>
      </c>
      <c r="AV44" s="578">
        <f t="shared" si="47"/>
        <v>575</v>
      </c>
      <c r="AW44" s="592">
        <f t="shared" si="16"/>
        <v>625</v>
      </c>
      <c r="AX44" s="576">
        <f t="shared" si="17"/>
        <v>550</v>
      </c>
      <c r="AY44" s="593">
        <f t="shared" si="18"/>
        <v>575</v>
      </c>
      <c r="AZ44" s="592">
        <f t="shared" si="19"/>
        <v>625</v>
      </c>
      <c r="BA44" s="576">
        <f t="shared" si="20"/>
        <v>500</v>
      </c>
      <c r="BB44" s="593">
        <f t="shared" si="21"/>
        <v>533.33333333333337</v>
      </c>
      <c r="BC44" s="579">
        <f t="shared" si="51"/>
        <v>625</v>
      </c>
      <c r="BD44" s="579">
        <f t="shared" si="52"/>
        <v>550</v>
      </c>
      <c r="BE44" s="578">
        <f t="shared" si="53"/>
        <v>575</v>
      </c>
      <c r="BF44" s="579">
        <f t="shared" si="48"/>
        <v>600</v>
      </c>
      <c r="BG44" s="579">
        <f t="shared" si="49"/>
        <v>475</v>
      </c>
      <c r="BH44" s="575">
        <f t="shared" si="50"/>
        <v>541.66666666666663</v>
      </c>
      <c r="BI44" s="580">
        <f t="shared" si="22"/>
        <v>650</v>
      </c>
      <c r="BJ44" s="581"/>
      <c r="BK44" s="582">
        <f t="shared" si="23"/>
        <v>650</v>
      </c>
      <c r="BL44" s="580">
        <f t="shared" si="24"/>
        <v>600</v>
      </c>
      <c r="BM44" s="581">
        <v>200</v>
      </c>
      <c r="BN44" s="582">
        <f t="shared" si="25"/>
        <v>400</v>
      </c>
      <c r="BO44" s="580">
        <f t="shared" si="26"/>
        <v>575</v>
      </c>
      <c r="BP44" s="581"/>
      <c r="BQ44" s="582">
        <f t="shared" si="27"/>
        <v>575</v>
      </c>
      <c r="BR44" s="580">
        <f t="shared" si="28"/>
        <v>575</v>
      </c>
      <c r="BS44" s="581"/>
      <c r="BT44" s="582">
        <f t="shared" si="29"/>
        <v>575</v>
      </c>
      <c r="BU44" s="580">
        <f t="shared" si="30"/>
        <v>533.33333333333337</v>
      </c>
      <c r="BV44" s="581">
        <v>200</v>
      </c>
      <c r="BW44" s="582">
        <f t="shared" si="31"/>
        <v>333.33333333333337</v>
      </c>
      <c r="BX44" s="621">
        <f t="shared" si="32"/>
        <v>575</v>
      </c>
      <c r="BY44" s="621">
        <f t="shared" si="33"/>
        <v>541.66666666666663</v>
      </c>
      <c r="BZ44" s="621">
        <f t="shared" si="15"/>
        <v>521.42857142857144</v>
      </c>
      <c r="CA44" s="53">
        <f t="shared" si="34"/>
        <v>5.2142857142857144</v>
      </c>
      <c r="CB44" s="53">
        <f t="shared" si="35"/>
        <v>52.142857142857146</v>
      </c>
      <c r="CC44" s="683">
        <v>34</v>
      </c>
      <c r="CD44" s="53">
        <f t="shared" si="36"/>
        <v>18.142857142857146</v>
      </c>
      <c r="CE44" s="53">
        <f t="shared" si="37"/>
        <v>1.8142857142857145</v>
      </c>
      <c r="CF44" s="54"/>
      <c r="CG44" s="343">
        <f t="shared" si="38"/>
        <v>1.8142857142857145</v>
      </c>
      <c r="CH44" s="51">
        <v>38</v>
      </c>
    </row>
    <row r="45" spans="1:86" x14ac:dyDescent="0.35">
      <c r="A45" s="253"/>
      <c r="B45" s="631">
        <v>39</v>
      </c>
      <c r="C45" s="629" t="str">
        <f>VLOOKUP(B:B,'START_LIST_JUN-ELI'!C:F,2,FALSE)</f>
        <v>VILBERT Maeva</v>
      </c>
      <c r="D45" s="630" t="str">
        <f>VLOOKUP(B:B,'START_LIST_JUN-ELI'!C:F,4,FALSE)</f>
        <v>GN1885</v>
      </c>
      <c r="E45" s="80"/>
      <c r="F45" s="81"/>
      <c r="G45" s="425"/>
      <c r="H45" s="425"/>
      <c r="I45" s="425"/>
      <c r="J45" s="425"/>
      <c r="K45" s="426"/>
      <c r="L45" s="427"/>
      <c r="M45" s="425"/>
      <c r="N45" s="425"/>
      <c r="O45" s="425"/>
      <c r="P45" s="425"/>
      <c r="Q45" s="425"/>
      <c r="R45" s="426"/>
      <c r="S45" s="427"/>
      <c r="T45" s="425"/>
      <c r="U45" s="425"/>
      <c r="V45" s="425"/>
      <c r="W45" s="425"/>
      <c r="X45" s="425"/>
      <c r="Y45" s="426"/>
      <c r="Z45" s="427"/>
      <c r="AA45" s="425"/>
      <c r="AB45" s="425"/>
      <c r="AC45" s="425"/>
      <c r="AD45" s="425"/>
      <c r="AE45" s="425"/>
      <c r="AF45" s="426"/>
      <c r="AG45" s="427"/>
      <c r="AH45" s="425"/>
      <c r="AI45" s="425"/>
      <c r="AJ45" s="425"/>
      <c r="AK45" s="425"/>
      <c r="AL45" s="425"/>
      <c r="AM45" s="426"/>
      <c r="AN45" s="575">
        <f t="shared" si="39"/>
        <v>0</v>
      </c>
      <c r="AO45" s="576">
        <f t="shared" si="40"/>
        <v>0</v>
      </c>
      <c r="AP45" s="575">
        <f t="shared" si="41"/>
        <v>0</v>
      </c>
      <c r="AQ45" s="577">
        <f t="shared" si="42"/>
        <v>0</v>
      </c>
      <c r="AR45" s="576">
        <f t="shared" si="43"/>
        <v>0</v>
      </c>
      <c r="AS45" s="578">
        <f t="shared" si="44"/>
        <v>0</v>
      </c>
      <c r="AT45" s="577">
        <f t="shared" si="45"/>
        <v>0</v>
      </c>
      <c r="AU45" s="576">
        <f t="shared" si="46"/>
        <v>0</v>
      </c>
      <c r="AV45" s="578">
        <f t="shared" si="47"/>
        <v>0</v>
      </c>
      <c r="AW45" s="592">
        <f t="shared" si="16"/>
        <v>0</v>
      </c>
      <c r="AX45" s="576">
        <f t="shared" si="17"/>
        <v>0</v>
      </c>
      <c r="AY45" s="593">
        <f t="shared" si="18"/>
        <v>0</v>
      </c>
      <c r="AZ45" s="592">
        <f t="shared" si="19"/>
        <v>0</v>
      </c>
      <c r="BA45" s="576">
        <f t="shared" si="20"/>
        <v>0</v>
      </c>
      <c r="BB45" s="593">
        <f t="shared" si="21"/>
        <v>0</v>
      </c>
      <c r="BC45" s="579">
        <f t="shared" si="51"/>
        <v>0</v>
      </c>
      <c r="BD45" s="579">
        <f t="shared" si="52"/>
        <v>0</v>
      </c>
      <c r="BE45" s="578">
        <f t="shared" si="53"/>
        <v>0</v>
      </c>
      <c r="BF45" s="579">
        <f t="shared" si="48"/>
        <v>0</v>
      </c>
      <c r="BG45" s="579">
        <f t="shared" si="49"/>
        <v>0</v>
      </c>
      <c r="BH45" s="575">
        <f t="shared" si="50"/>
        <v>0</v>
      </c>
      <c r="BI45" s="580">
        <f t="shared" si="22"/>
        <v>0</v>
      </c>
      <c r="BJ45" s="581"/>
      <c r="BK45" s="582">
        <f t="shared" si="23"/>
        <v>0</v>
      </c>
      <c r="BL45" s="580">
        <f t="shared" si="24"/>
        <v>0</v>
      </c>
      <c r="BM45" s="581"/>
      <c r="BN45" s="582">
        <f t="shared" si="25"/>
        <v>0</v>
      </c>
      <c r="BO45" s="580">
        <f t="shared" si="26"/>
        <v>0</v>
      </c>
      <c r="BP45" s="581"/>
      <c r="BQ45" s="582">
        <f t="shared" si="27"/>
        <v>0</v>
      </c>
      <c r="BR45" s="580">
        <f t="shared" si="28"/>
        <v>0</v>
      </c>
      <c r="BS45" s="581"/>
      <c r="BT45" s="582">
        <f t="shared" si="29"/>
        <v>0</v>
      </c>
      <c r="BU45" s="580">
        <f t="shared" si="30"/>
        <v>0</v>
      </c>
      <c r="BV45" s="581"/>
      <c r="BW45" s="582">
        <f t="shared" si="31"/>
        <v>0</v>
      </c>
      <c r="BX45" s="621">
        <f t="shared" si="32"/>
        <v>0</v>
      </c>
      <c r="BY45" s="621">
        <f t="shared" si="33"/>
        <v>0</v>
      </c>
      <c r="BZ45" s="621">
        <f t="shared" si="15"/>
        <v>0</v>
      </c>
      <c r="CA45" s="53">
        <f t="shared" si="34"/>
        <v>0</v>
      </c>
      <c r="CB45" s="53">
        <f t="shared" si="35"/>
        <v>0</v>
      </c>
      <c r="CC45" s="683">
        <v>0</v>
      </c>
      <c r="CD45" s="53">
        <f t="shared" si="36"/>
        <v>0</v>
      </c>
      <c r="CE45" s="53">
        <f t="shared" si="37"/>
        <v>0</v>
      </c>
      <c r="CF45" s="54"/>
      <c r="CG45" s="343">
        <f t="shared" si="38"/>
        <v>0</v>
      </c>
      <c r="CH45" s="51">
        <v>39</v>
      </c>
    </row>
    <row r="46" spans="1:86" x14ac:dyDescent="0.35">
      <c r="A46" s="253"/>
      <c r="B46" s="88">
        <v>40</v>
      </c>
      <c r="C46" s="91" t="str">
        <f>VLOOKUP(B:B,'START_LIST_JUN-ELI'!C:F,2,FALSE)</f>
        <v>AMATO Lilou</v>
      </c>
      <c r="D46" s="115" t="str">
        <f>VLOOKUP(B:B,'START_LIST_JUN-ELI'!C:F,4,FALSE)</f>
        <v>ASB</v>
      </c>
      <c r="E46" s="80">
        <v>625</v>
      </c>
      <c r="F46" s="81">
        <v>650</v>
      </c>
      <c r="G46" s="425">
        <v>625</v>
      </c>
      <c r="H46" s="425">
        <v>600</v>
      </c>
      <c r="I46" s="425">
        <v>575</v>
      </c>
      <c r="J46" s="425">
        <v>625</v>
      </c>
      <c r="K46" s="426">
        <v>750</v>
      </c>
      <c r="L46" s="427">
        <v>650</v>
      </c>
      <c r="M46" s="425">
        <v>600</v>
      </c>
      <c r="N46" s="425">
        <v>550</v>
      </c>
      <c r="O46" s="425">
        <v>550</v>
      </c>
      <c r="P46" s="425">
        <v>550</v>
      </c>
      <c r="Q46" s="425">
        <v>575</v>
      </c>
      <c r="R46" s="426">
        <v>550</v>
      </c>
      <c r="S46" s="427">
        <v>650</v>
      </c>
      <c r="T46" s="425">
        <v>550</v>
      </c>
      <c r="U46" s="425">
        <v>525</v>
      </c>
      <c r="V46" s="425">
        <v>550</v>
      </c>
      <c r="W46" s="425">
        <v>525</v>
      </c>
      <c r="X46" s="425">
        <v>575</v>
      </c>
      <c r="Y46" s="426">
        <v>650</v>
      </c>
      <c r="Z46" s="427">
        <v>625</v>
      </c>
      <c r="AA46" s="425">
        <v>650</v>
      </c>
      <c r="AB46" s="425">
        <v>625</v>
      </c>
      <c r="AC46" s="425">
        <v>650</v>
      </c>
      <c r="AD46" s="425">
        <v>550</v>
      </c>
      <c r="AE46" s="425">
        <v>600</v>
      </c>
      <c r="AF46" s="426">
        <v>675</v>
      </c>
      <c r="AG46" s="427">
        <v>725</v>
      </c>
      <c r="AH46" s="425">
        <v>625</v>
      </c>
      <c r="AI46" s="425">
        <v>625</v>
      </c>
      <c r="AJ46" s="425">
        <v>650</v>
      </c>
      <c r="AK46" s="425">
        <v>625</v>
      </c>
      <c r="AL46" s="425">
        <v>600</v>
      </c>
      <c r="AM46" s="426">
        <v>650</v>
      </c>
      <c r="AN46" s="575">
        <f t="shared" si="39"/>
        <v>725</v>
      </c>
      <c r="AO46" s="576">
        <f t="shared" si="40"/>
        <v>625</v>
      </c>
      <c r="AP46" s="575">
        <f t="shared" si="41"/>
        <v>641.66666666666663</v>
      </c>
      <c r="AQ46" s="577">
        <f t="shared" si="42"/>
        <v>650</v>
      </c>
      <c r="AR46" s="576">
        <f t="shared" si="43"/>
        <v>550</v>
      </c>
      <c r="AS46" s="578">
        <f t="shared" si="44"/>
        <v>625</v>
      </c>
      <c r="AT46" s="577">
        <f t="shared" si="45"/>
        <v>625</v>
      </c>
      <c r="AU46" s="576">
        <f t="shared" si="46"/>
        <v>525</v>
      </c>
      <c r="AV46" s="578">
        <f t="shared" si="47"/>
        <v>600</v>
      </c>
      <c r="AW46" s="592">
        <f t="shared" si="16"/>
        <v>650</v>
      </c>
      <c r="AX46" s="576">
        <f t="shared" si="17"/>
        <v>550</v>
      </c>
      <c r="AY46" s="593">
        <f t="shared" si="18"/>
        <v>600</v>
      </c>
      <c r="AZ46" s="592">
        <f t="shared" si="19"/>
        <v>625</v>
      </c>
      <c r="BA46" s="576">
        <f t="shared" si="20"/>
        <v>525</v>
      </c>
      <c r="BB46" s="593">
        <f t="shared" si="21"/>
        <v>558.33333333333337</v>
      </c>
      <c r="BC46" s="579">
        <f t="shared" si="51"/>
        <v>650</v>
      </c>
      <c r="BD46" s="579">
        <f t="shared" si="52"/>
        <v>550</v>
      </c>
      <c r="BE46" s="578">
        <f t="shared" si="53"/>
        <v>600</v>
      </c>
      <c r="BF46" s="579">
        <f t="shared" si="48"/>
        <v>750</v>
      </c>
      <c r="BG46" s="579">
        <f t="shared" si="49"/>
        <v>550</v>
      </c>
      <c r="BH46" s="575">
        <f t="shared" si="50"/>
        <v>658.33333333333337</v>
      </c>
      <c r="BI46" s="580">
        <f t="shared" si="22"/>
        <v>641.66666666666663</v>
      </c>
      <c r="BJ46" s="581"/>
      <c r="BK46" s="582">
        <f t="shared" si="23"/>
        <v>641.66666666666663</v>
      </c>
      <c r="BL46" s="580">
        <f t="shared" si="24"/>
        <v>625</v>
      </c>
      <c r="BM46" s="581"/>
      <c r="BN46" s="582">
        <f t="shared" si="25"/>
        <v>625</v>
      </c>
      <c r="BO46" s="580">
        <f t="shared" si="26"/>
        <v>600</v>
      </c>
      <c r="BP46" s="581"/>
      <c r="BQ46" s="582">
        <f t="shared" si="27"/>
        <v>600</v>
      </c>
      <c r="BR46" s="580">
        <f t="shared" si="28"/>
        <v>600</v>
      </c>
      <c r="BS46" s="581"/>
      <c r="BT46" s="582">
        <f t="shared" si="29"/>
        <v>600</v>
      </c>
      <c r="BU46" s="580">
        <f t="shared" si="30"/>
        <v>558.33333333333337</v>
      </c>
      <c r="BV46" s="581">
        <v>200</v>
      </c>
      <c r="BW46" s="582">
        <f t="shared" si="31"/>
        <v>358.33333333333337</v>
      </c>
      <c r="BX46" s="621">
        <f t="shared" si="32"/>
        <v>600</v>
      </c>
      <c r="BY46" s="621">
        <f t="shared" si="33"/>
        <v>658.33333333333337</v>
      </c>
      <c r="BZ46" s="621">
        <f t="shared" si="15"/>
        <v>583.33333333333337</v>
      </c>
      <c r="CA46" s="53">
        <f t="shared" si="34"/>
        <v>5.8333333333333339</v>
      </c>
      <c r="CB46" s="53">
        <f t="shared" si="35"/>
        <v>58.333333333333343</v>
      </c>
      <c r="CC46" s="683">
        <v>1</v>
      </c>
      <c r="CD46" s="53">
        <f t="shared" si="36"/>
        <v>57.333333333333343</v>
      </c>
      <c r="CE46" s="53">
        <f t="shared" si="37"/>
        <v>5.7333333333333343</v>
      </c>
      <c r="CF46" s="54"/>
      <c r="CG46" s="343">
        <f t="shared" si="38"/>
        <v>5.7333333333333343</v>
      </c>
      <c r="CH46" s="51">
        <v>40</v>
      </c>
    </row>
    <row r="47" spans="1:86" x14ac:dyDescent="0.35">
      <c r="A47" s="253"/>
      <c r="B47" s="88">
        <v>41</v>
      </c>
      <c r="C47" s="91" t="str">
        <f>VLOOKUP(B:B,'START_LIST_JUN-ELI'!C:F,2,FALSE)</f>
        <v>HÄUPTLI Emma</v>
      </c>
      <c r="D47" s="115" t="str">
        <f>VLOOKUP(B:B,'START_LIST_JUN-ELI'!C:F,4,FALSE)</f>
        <v>LNZ</v>
      </c>
      <c r="E47" s="80">
        <v>725</v>
      </c>
      <c r="F47" s="81">
        <v>725</v>
      </c>
      <c r="G47" s="425">
        <v>700</v>
      </c>
      <c r="H47" s="425">
        <v>725</v>
      </c>
      <c r="I47" s="425">
        <v>700</v>
      </c>
      <c r="J47" s="425">
        <v>725</v>
      </c>
      <c r="K47" s="426">
        <v>700</v>
      </c>
      <c r="L47" s="427">
        <v>650</v>
      </c>
      <c r="M47" s="425">
        <v>675</v>
      </c>
      <c r="N47" s="425">
        <v>650</v>
      </c>
      <c r="O47" s="425">
        <v>650</v>
      </c>
      <c r="P47" s="425">
        <v>650</v>
      </c>
      <c r="Q47" s="425">
        <v>650</v>
      </c>
      <c r="R47" s="426">
        <v>650</v>
      </c>
      <c r="S47" s="427">
        <v>725</v>
      </c>
      <c r="T47" s="425">
        <v>675</v>
      </c>
      <c r="U47" s="425">
        <v>650</v>
      </c>
      <c r="V47" s="425">
        <v>675</v>
      </c>
      <c r="W47" s="425">
        <v>675</v>
      </c>
      <c r="X47" s="425">
        <v>650</v>
      </c>
      <c r="Y47" s="426">
        <v>700</v>
      </c>
      <c r="Z47" s="427">
        <v>725</v>
      </c>
      <c r="AA47" s="425">
        <v>700</v>
      </c>
      <c r="AB47" s="425">
        <v>675</v>
      </c>
      <c r="AC47" s="425">
        <v>675</v>
      </c>
      <c r="AD47" s="425">
        <v>650</v>
      </c>
      <c r="AE47" s="425">
        <v>650</v>
      </c>
      <c r="AF47" s="426">
        <v>650</v>
      </c>
      <c r="AG47" s="427">
        <v>750</v>
      </c>
      <c r="AH47" s="425">
        <v>675</v>
      </c>
      <c r="AI47" s="425">
        <v>675</v>
      </c>
      <c r="AJ47" s="425">
        <v>650</v>
      </c>
      <c r="AK47" s="425">
        <v>650</v>
      </c>
      <c r="AL47" s="425">
        <v>625</v>
      </c>
      <c r="AM47" s="426">
        <v>625</v>
      </c>
      <c r="AN47" s="575">
        <f t="shared" si="39"/>
        <v>750</v>
      </c>
      <c r="AO47" s="576">
        <f t="shared" si="40"/>
        <v>650</v>
      </c>
      <c r="AP47" s="575">
        <f t="shared" si="41"/>
        <v>725</v>
      </c>
      <c r="AQ47" s="577">
        <f t="shared" si="42"/>
        <v>725</v>
      </c>
      <c r="AR47" s="576">
        <f t="shared" si="43"/>
        <v>675</v>
      </c>
      <c r="AS47" s="578">
        <f t="shared" si="44"/>
        <v>683.33333333333337</v>
      </c>
      <c r="AT47" s="577">
        <f t="shared" si="45"/>
        <v>700</v>
      </c>
      <c r="AU47" s="576">
        <f t="shared" si="46"/>
        <v>650</v>
      </c>
      <c r="AV47" s="578">
        <f t="shared" si="47"/>
        <v>666.66666666666663</v>
      </c>
      <c r="AW47" s="592">
        <f t="shared" si="16"/>
        <v>725</v>
      </c>
      <c r="AX47" s="576">
        <f t="shared" si="17"/>
        <v>650</v>
      </c>
      <c r="AY47" s="593">
        <f t="shared" si="18"/>
        <v>666.66666666666663</v>
      </c>
      <c r="AZ47" s="592">
        <f t="shared" si="19"/>
        <v>700</v>
      </c>
      <c r="BA47" s="576">
        <f t="shared" si="20"/>
        <v>650</v>
      </c>
      <c r="BB47" s="593">
        <f t="shared" si="21"/>
        <v>658.33333333333337</v>
      </c>
      <c r="BC47" s="579">
        <f t="shared" si="51"/>
        <v>725</v>
      </c>
      <c r="BD47" s="579">
        <f t="shared" si="52"/>
        <v>650</v>
      </c>
      <c r="BE47" s="578">
        <f t="shared" si="53"/>
        <v>666.66666666666663</v>
      </c>
      <c r="BF47" s="579">
        <f t="shared" si="48"/>
        <v>700</v>
      </c>
      <c r="BG47" s="579">
        <f t="shared" si="49"/>
        <v>625</v>
      </c>
      <c r="BH47" s="575">
        <f t="shared" si="50"/>
        <v>666.66666666666663</v>
      </c>
      <c r="BI47" s="580">
        <f t="shared" si="22"/>
        <v>725</v>
      </c>
      <c r="BJ47" s="581"/>
      <c r="BK47" s="582">
        <f t="shared" si="23"/>
        <v>725</v>
      </c>
      <c r="BL47" s="580">
        <f t="shared" si="24"/>
        <v>683.33333333333337</v>
      </c>
      <c r="BM47" s="581"/>
      <c r="BN47" s="582">
        <f t="shared" si="25"/>
        <v>683.33333333333337</v>
      </c>
      <c r="BO47" s="580">
        <f t="shared" si="26"/>
        <v>666.66666666666663</v>
      </c>
      <c r="BP47" s="581"/>
      <c r="BQ47" s="582">
        <f t="shared" si="27"/>
        <v>666.66666666666663</v>
      </c>
      <c r="BR47" s="580">
        <f t="shared" si="28"/>
        <v>666.66666666666663</v>
      </c>
      <c r="BS47" s="581"/>
      <c r="BT47" s="582">
        <f t="shared" si="29"/>
        <v>666.66666666666663</v>
      </c>
      <c r="BU47" s="580">
        <f t="shared" si="30"/>
        <v>658.33333333333337</v>
      </c>
      <c r="BV47" s="581">
        <v>200</v>
      </c>
      <c r="BW47" s="582">
        <f t="shared" si="31"/>
        <v>458.33333333333337</v>
      </c>
      <c r="BX47" s="621">
        <f t="shared" si="32"/>
        <v>666.66666666666663</v>
      </c>
      <c r="BY47" s="621">
        <f t="shared" si="33"/>
        <v>666.66666666666663</v>
      </c>
      <c r="BZ47" s="621">
        <f t="shared" si="15"/>
        <v>647.61904761904759</v>
      </c>
      <c r="CA47" s="53">
        <f t="shared" si="34"/>
        <v>6.4761904761904763</v>
      </c>
      <c r="CB47" s="53">
        <f t="shared" si="35"/>
        <v>64.761904761904759</v>
      </c>
      <c r="CC47" s="683">
        <v>1.5</v>
      </c>
      <c r="CD47" s="53">
        <f t="shared" si="36"/>
        <v>63.261904761904759</v>
      </c>
      <c r="CE47" s="53">
        <f t="shared" si="37"/>
        <v>6.3261904761904759</v>
      </c>
      <c r="CF47" s="54"/>
      <c r="CG47" s="343">
        <f t="shared" si="38"/>
        <v>6.3261904761904759</v>
      </c>
      <c r="CH47" s="51">
        <v>41</v>
      </c>
    </row>
    <row r="48" spans="1:86" x14ac:dyDescent="0.35">
      <c r="A48" s="253"/>
      <c r="B48" s="88">
        <v>42</v>
      </c>
      <c r="C48" s="91" t="str">
        <f>VLOOKUP(B:B,'START_LIST_JUN-ELI'!C:F,2,FALSE)</f>
        <v>BIZZOZERO Victoria</v>
      </c>
      <c r="D48" s="115" t="str">
        <f>VLOOKUP(B:B,'START_LIST_JUN-ELI'!C:F,4,FALSE)</f>
        <v>LUG</v>
      </c>
      <c r="E48" s="80">
        <v>700</v>
      </c>
      <c r="F48" s="81">
        <v>725</v>
      </c>
      <c r="G48" s="425">
        <v>700</v>
      </c>
      <c r="H48" s="425">
        <v>750</v>
      </c>
      <c r="I48" s="425">
        <v>675</v>
      </c>
      <c r="J48" s="425">
        <v>725</v>
      </c>
      <c r="K48" s="426">
        <v>725</v>
      </c>
      <c r="L48" s="427">
        <v>650</v>
      </c>
      <c r="M48" s="425">
        <v>650</v>
      </c>
      <c r="N48" s="425">
        <v>625</v>
      </c>
      <c r="O48" s="425">
        <v>650</v>
      </c>
      <c r="P48" s="425">
        <v>600</v>
      </c>
      <c r="Q48" s="425">
        <v>650</v>
      </c>
      <c r="R48" s="426">
        <v>650</v>
      </c>
      <c r="S48" s="427">
        <v>700</v>
      </c>
      <c r="T48" s="425">
        <v>650</v>
      </c>
      <c r="U48" s="425">
        <v>625</v>
      </c>
      <c r="V48" s="425">
        <v>650</v>
      </c>
      <c r="W48" s="425">
        <v>625</v>
      </c>
      <c r="X48" s="425">
        <v>650</v>
      </c>
      <c r="Y48" s="426">
        <v>675</v>
      </c>
      <c r="Z48" s="427">
        <v>700</v>
      </c>
      <c r="AA48" s="425">
        <v>675</v>
      </c>
      <c r="AB48" s="425">
        <v>650</v>
      </c>
      <c r="AC48" s="425">
        <v>675</v>
      </c>
      <c r="AD48" s="425">
        <v>625</v>
      </c>
      <c r="AE48" s="425">
        <v>625</v>
      </c>
      <c r="AF48" s="426">
        <v>600</v>
      </c>
      <c r="AG48" s="427">
        <v>725</v>
      </c>
      <c r="AH48" s="425">
        <v>700</v>
      </c>
      <c r="AI48" s="425">
        <v>625</v>
      </c>
      <c r="AJ48" s="425">
        <v>675</v>
      </c>
      <c r="AK48" s="425">
        <v>650</v>
      </c>
      <c r="AL48" s="425">
        <v>650</v>
      </c>
      <c r="AM48" s="426">
        <v>650</v>
      </c>
      <c r="AN48" s="575">
        <f t="shared" si="39"/>
        <v>725</v>
      </c>
      <c r="AO48" s="576">
        <f t="shared" si="40"/>
        <v>650</v>
      </c>
      <c r="AP48" s="575">
        <f t="shared" si="41"/>
        <v>700</v>
      </c>
      <c r="AQ48" s="577">
        <f t="shared" si="42"/>
        <v>725</v>
      </c>
      <c r="AR48" s="576">
        <f t="shared" si="43"/>
        <v>650</v>
      </c>
      <c r="AS48" s="578">
        <f t="shared" si="44"/>
        <v>675</v>
      </c>
      <c r="AT48" s="577">
        <f t="shared" si="45"/>
        <v>700</v>
      </c>
      <c r="AU48" s="576">
        <f t="shared" si="46"/>
        <v>625</v>
      </c>
      <c r="AV48" s="578">
        <f t="shared" si="47"/>
        <v>633.33333333333337</v>
      </c>
      <c r="AW48" s="592">
        <f t="shared" si="16"/>
        <v>750</v>
      </c>
      <c r="AX48" s="576">
        <f t="shared" si="17"/>
        <v>650</v>
      </c>
      <c r="AY48" s="593">
        <f t="shared" si="18"/>
        <v>666.66666666666663</v>
      </c>
      <c r="AZ48" s="592">
        <f t="shared" si="19"/>
        <v>675</v>
      </c>
      <c r="BA48" s="576">
        <f t="shared" si="20"/>
        <v>600</v>
      </c>
      <c r="BB48" s="593">
        <f t="shared" si="21"/>
        <v>633.33333333333337</v>
      </c>
      <c r="BC48" s="579">
        <f t="shared" si="51"/>
        <v>750</v>
      </c>
      <c r="BD48" s="579">
        <f t="shared" si="52"/>
        <v>650</v>
      </c>
      <c r="BE48" s="578">
        <f t="shared" si="53"/>
        <v>666.66666666666663</v>
      </c>
      <c r="BF48" s="579">
        <f t="shared" si="48"/>
        <v>725</v>
      </c>
      <c r="BG48" s="579">
        <f t="shared" si="49"/>
        <v>600</v>
      </c>
      <c r="BH48" s="575">
        <f t="shared" si="50"/>
        <v>658.33333333333337</v>
      </c>
      <c r="BI48" s="580">
        <f t="shared" si="22"/>
        <v>700</v>
      </c>
      <c r="BJ48" s="581"/>
      <c r="BK48" s="582">
        <f t="shared" si="23"/>
        <v>700</v>
      </c>
      <c r="BL48" s="580">
        <f t="shared" si="24"/>
        <v>675</v>
      </c>
      <c r="BM48" s="581"/>
      <c r="BN48" s="582">
        <f t="shared" si="25"/>
        <v>675</v>
      </c>
      <c r="BO48" s="580">
        <f t="shared" si="26"/>
        <v>633.33333333333337</v>
      </c>
      <c r="BP48" s="581">
        <v>200</v>
      </c>
      <c r="BQ48" s="582">
        <f t="shared" si="27"/>
        <v>433.33333333333337</v>
      </c>
      <c r="BR48" s="580">
        <f t="shared" si="28"/>
        <v>666.66666666666663</v>
      </c>
      <c r="BS48" s="581"/>
      <c r="BT48" s="582">
        <f t="shared" si="29"/>
        <v>666.66666666666663</v>
      </c>
      <c r="BU48" s="580">
        <f t="shared" si="30"/>
        <v>633.33333333333337</v>
      </c>
      <c r="BV48" s="581">
        <v>200</v>
      </c>
      <c r="BW48" s="582">
        <f t="shared" si="31"/>
        <v>433.33333333333337</v>
      </c>
      <c r="BX48" s="621">
        <f t="shared" si="32"/>
        <v>666.66666666666663</v>
      </c>
      <c r="BY48" s="621">
        <f t="shared" si="33"/>
        <v>658.33333333333337</v>
      </c>
      <c r="BZ48" s="621">
        <f t="shared" si="15"/>
        <v>604.7619047619047</v>
      </c>
      <c r="CA48" s="53">
        <f t="shared" si="34"/>
        <v>6.0476190476190474</v>
      </c>
      <c r="CB48" s="53">
        <f t="shared" si="35"/>
        <v>60.476190476190474</v>
      </c>
      <c r="CC48" s="683">
        <v>6</v>
      </c>
      <c r="CD48" s="53">
        <f t="shared" si="36"/>
        <v>54.476190476190474</v>
      </c>
      <c r="CE48" s="53">
        <f t="shared" si="37"/>
        <v>5.4476190476190478</v>
      </c>
      <c r="CF48" s="54"/>
      <c r="CG48" s="343">
        <f t="shared" si="38"/>
        <v>5.4476190476190478</v>
      </c>
      <c r="CH48" s="51">
        <v>42</v>
      </c>
    </row>
    <row r="49" spans="1:86" x14ac:dyDescent="0.35">
      <c r="A49" s="253"/>
      <c r="B49" s="88">
        <v>43</v>
      </c>
      <c r="C49" s="91" t="str">
        <f>VLOOKUP(B:B,'START_LIST_JUN-ELI'!C:F,2,FALSE)</f>
        <v>EHRISMANN Aylin</v>
      </c>
      <c r="D49" s="115" t="str">
        <f>VLOOKUP(B:B,'START_LIST_JUN-ELI'!C:F,4,FALSE)</f>
        <v>LNZ</v>
      </c>
      <c r="E49" s="80">
        <v>725</v>
      </c>
      <c r="F49" s="81">
        <v>725</v>
      </c>
      <c r="G49" s="425">
        <v>750</v>
      </c>
      <c r="H49" s="425">
        <v>725</v>
      </c>
      <c r="I49" s="425">
        <v>750</v>
      </c>
      <c r="J49" s="425">
        <v>750</v>
      </c>
      <c r="K49" s="426">
        <v>800</v>
      </c>
      <c r="L49" s="427">
        <v>600</v>
      </c>
      <c r="M49" s="425">
        <v>650</v>
      </c>
      <c r="N49" s="425">
        <v>650</v>
      </c>
      <c r="O49" s="425">
        <v>700</v>
      </c>
      <c r="P49" s="425">
        <v>650</v>
      </c>
      <c r="Q49" s="425">
        <v>650</v>
      </c>
      <c r="R49" s="426">
        <v>650</v>
      </c>
      <c r="S49" s="427">
        <v>725</v>
      </c>
      <c r="T49" s="425">
        <v>700</v>
      </c>
      <c r="U49" s="425">
        <v>700</v>
      </c>
      <c r="V49" s="425">
        <v>725</v>
      </c>
      <c r="W49" s="425">
        <v>700</v>
      </c>
      <c r="X49" s="425">
        <v>725</v>
      </c>
      <c r="Y49" s="426">
        <v>750</v>
      </c>
      <c r="Z49" s="427">
        <v>725</v>
      </c>
      <c r="AA49" s="425">
        <v>700</v>
      </c>
      <c r="AB49" s="425">
        <v>700</v>
      </c>
      <c r="AC49" s="425">
        <v>675</v>
      </c>
      <c r="AD49" s="425">
        <v>675</v>
      </c>
      <c r="AE49" s="425">
        <v>675</v>
      </c>
      <c r="AF49" s="426">
        <v>675</v>
      </c>
      <c r="AG49" s="427">
        <v>750</v>
      </c>
      <c r="AH49" s="425">
        <v>725</v>
      </c>
      <c r="AI49" s="425">
        <v>725</v>
      </c>
      <c r="AJ49" s="425">
        <v>750</v>
      </c>
      <c r="AK49" s="425">
        <v>725</v>
      </c>
      <c r="AL49" s="425">
        <v>675</v>
      </c>
      <c r="AM49" s="426">
        <v>675</v>
      </c>
      <c r="AN49" s="575">
        <f t="shared" si="39"/>
        <v>750</v>
      </c>
      <c r="AO49" s="576">
        <f t="shared" si="40"/>
        <v>600</v>
      </c>
      <c r="AP49" s="575">
        <f t="shared" si="41"/>
        <v>725</v>
      </c>
      <c r="AQ49" s="577">
        <f t="shared" si="42"/>
        <v>725</v>
      </c>
      <c r="AR49" s="576">
        <f t="shared" si="43"/>
        <v>650</v>
      </c>
      <c r="AS49" s="578">
        <f t="shared" si="44"/>
        <v>708.33333333333337</v>
      </c>
      <c r="AT49" s="577">
        <f t="shared" si="45"/>
        <v>750</v>
      </c>
      <c r="AU49" s="576">
        <f t="shared" si="46"/>
        <v>650</v>
      </c>
      <c r="AV49" s="578">
        <f t="shared" si="47"/>
        <v>708.33333333333337</v>
      </c>
      <c r="AW49" s="592">
        <f t="shared" si="16"/>
        <v>750</v>
      </c>
      <c r="AX49" s="576">
        <f t="shared" si="17"/>
        <v>675</v>
      </c>
      <c r="AY49" s="593">
        <f t="shared" si="18"/>
        <v>716.66666666666663</v>
      </c>
      <c r="AZ49" s="592">
        <f t="shared" si="19"/>
        <v>750</v>
      </c>
      <c r="BA49" s="576">
        <f t="shared" si="20"/>
        <v>650</v>
      </c>
      <c r="BB49" s="593">
        <f t="shared" si="21"/>
        <v>700</v>
      </c>
      <c r="BC49" s="579">
        <f t="shared" si="51"/>
        <v>750</v>
      </c>
      <c r="BD49" s="579">
        <f t="shared" si="52"/>
        <v>675</v>
      </c>
      <c r="BE49" s="578">
        <f t="shared" si="53"/>
        <v>716.66666666666663</v>
      </c>
      <c r="BF49" s="579">
        <f t="shared" si="48"/>
        <v>800</v>
      </c>
      <c r="BG49" s="579">
        <f t="shared" si="49"/>
        <v>650</v>
      </c>
      <c r="BH49" s="575">
        <f t="shared" si="50"/>
        <v>700</v>
      </c>
      <c r="BI49" s="580">
        <f t="shared" si="22"/>
        <v>725</v>
      </c>
      <c r="BJ49" s="581"/>
      <c r="BK49" s="582">
        <f t="shared" si="23"/>
        <v>725</v>
      </c>
      <c r="BL49" s="580">
        <f t="shared" si="24"/>
        <v>708.33333333333337</v>
      </c>
      <c r="BM49" s="581">
        <v>200</v>
      </c>
      <c r="BN49" s="582">
        <f t="shared" si="25"/>
        <v>508.33333333333337</v>
      </c>
      <c r="BO49" s="580">
        <f t="shared" si="26"/>
        <v>708.33333333333337</v>
      </c>
      <c r="BP49" s="581"/>
      <c r="BQ49" s="582">
        <f t="shared" si="27"/>
        <v>708.33333333333337</v>
      </c>
      <c r="BR49" s="580">
        <f t="shared" si="28"/>
        <v>716.66666666666663</v>
      </c>
      <c r="BS49" s="581"/>
      <c r="BT49" s="582">
        <f t="shared" si="29"/>
        <v>716.66666666666663</v>
      </c>
      <c r="BU49" s="580">
        <f t="shared" si="30"/>
        <v>700</v>
      </c>
      <c r="BV49" s="581">
        <v>200</v>
      </c>
      <c r="BW49" s="582">
        <f t="shared" si="31"/>
        <v>500</v>
      </c>
      <c r="BX49" s="621">
        <f t="shared" si="32"/>
        <v>716.66666666666663</v>
      </c>
      <c r="BY49" s="621">
        <f t="shared" si="33"/>
        <v>700</v>
      </c>
      <c r="BZ49" s="621">
        <f t="shared" si="15"/>
        <v>653.57142857142856</v>
      </c>
      <c r="CA49" s="53">
        <f t="shared" si="34"/>
        <v>6.5357142857142856</v>
      </c>
      <c r="CB49" s="53">
        <f t="shared" si="35"/>
        <v>65.357142857142861</v>
      </c>
      <c r="CC49" s="683">
        <v>0.5</v>
      </c>
      <c r="CD49" s="53">
        <f t="shared" si="36"/>
        <v>64.857142857142861</v>
      </c>
      <c r="CE49" s="53">
        <f t="shared" si="37"/>
        <v>6.4857142857142858</v>
      </c>
      <c r="CF49" s="54"/>
      <c r="CG49" s="343">
        <f t="shared" si="38"/>
        <v>6.4857142857142858</v>
      </c>
      <c r="CH49" s="51">
        <v>43</v>
      </c>
    </row>
    <row r="50" spans="1:86" x14ac:dyDescent="0.35">
      <c r="A50" s="253"/>
      <c r="B50" s="88">
        <v>44</v>
      </c>
      <c r="C50" s="91" t="str">
        <f>VLOOKUP(B:B,'START_LIST_JUN-ELI'!C:F,2,FALSE)</f>
        <v>PANZA Leila</v>
      </c>
      <c r="D50" s="115" t="str">
        <f>VLOOKUP(B:B,'START_LIST_JUN-ELI'!C:F,4,FALSE)</f>
        <v>GN1885</v>
      </c>
      <c r="E50" s="80">
        <v>625</v>
      </c>
      <c r="F50" s="81">
        <v>525</v>
      </c>
      <c r="G50" s="425">
        <v>575</v>
      </c>
      <c r="H50" s="425">
        <v>575</v>
      </c>
      <c r="I50" s="425">
        <v>550</v>
      </c>
      <c r="J50" s="425">
        <v>625</v>
      </c>
      <c r="K50" s="426">
        <v>575</v>
      </c>
      <c r="L50" s="427">
        <v>600</v>
      </c>
      <c r="M50" s="425">
        <v>550</v>
      </c>
      <c r="N50" s="425">
        <v>550</v>
      </c>
      <c r="O50" s="425">
        <v>550</v>
      </c>
      <c r="P50" s="425">
        <v>550</v>
      </c>
      <c r="Q50" s="425">
        <v>550</v>
      </c>
      <c r="R50" s="426">
        <v>550</v>
      </c>
      <c r="S50" s="427">
        <v>650</v>
      </c>
      <c r="T50" s="425">
        <v>500</v>
      </c>
      <c r="U50" s="425">
        <v>475</v>
      </c>
      <c r="V50" s="425">
        <v>450</v>
      </c>
      <c r="W50" s="425">
        <v>500</v>
      </c>
      <c r="X50" s="425">
        <v>500</v>
      </c>
      <c r="Y50" s="426">
        <v>500</v>
      </c>
      <c r="Z50" s="427">
        <v>650</v>
      </c>
      <c r="AA50" s="425">
        <v>600</v>
      </c>
      <c r="AB50" s="425">
        <v>600</v>
      </c>
      <c r="AC50" s="425">
        <v>550</v>
      </c>
      <c r="AD50" s="425">
        <v>575</v>
      </c>
      <c r="AE50" s="425">
        <v>600</v>
      </c>
      <c r="AF50" s="426">
        <v>575</v>
      </c>
      <c r="AG50" s="427">
        <v>650</v>
      </c>
      <c r="AH50" s="425">
        <v>575</v>
      </c>
      <c r="AI50" s="425">
        <v>550</v>
      </c>
      <c r="AJ50" s="425">
        <v>575</v>
      </c>
      <c r="AK50" s="425">
        <v>600</v>
      </c>
      <c r="AL50" s="425">
        <v>575</v>
      </c>
      <c r="AM50" s="426">
        <v>550</v>
      </c>
      <c r="AN50" s="575">
        <f t="shared" si="39"/>
        <v>650</v>
      </c>
      <c r="AO50" s="576">
        <f t="shared" si="40"/>
        <v>600</v>
      </c>
      <c r="AP50" s="575">
        <f t="shared" si="41"/>
        <v>641.66666666666663</v>
      </c>
      <c r="AQ50" s="577">
        <f t="shared" si="42"/>
        <v>600</v>
      </c>
      <c r="AR50" s="576">
        <f t="shared" si="43"/>
        <v>500</v>
      </c>
      <c r="AS50" s="578">
        <f t="shared" si="44"/>
        <v>550</v>
      </c>
      <c r="AT50" s="577">
        <f t="shared" si="45"/>
        <v>600</v>
      </c>
      <c r="AU50" s="576">
        <f t="shared" si="46"/>
        <v>475</v>
      </c>
      <c r="AV50" s="578">
        <f t="shared" si="47"/>
        <v>558.33333333333337</v>
      </c>
      <c r="AW50" s="592">
        <f t="shared" si="16"/>
        <v>575</v>
      </c>
      <c r="AX50" s="576">
        <f t="shared" si="17"/>
        <v>450</v>
      </c>
      <c r="AY50" s="593">
        <f t="shared" si="18"/>
        <v>558.33333333333337</v>
      </c>
      <c r="AZ50" s="592">
        <f t="shared" si="19"/>
        <v>600</v>
      </c>
      <c r="BA50" s="576">
        <f t="shared" si="20"/>
        <v>500</v>
      </c>
      <c r="BB50" s="593">
        <f t="shared" si="21"/>
        <v>558.33333333333337</v>
      </c>
      <c r="BC50" s="579">
        <f t="shared" si="51"/>
        <v>575</v>
      </c>
      <c r="BD50" s="579">
        <f t="shared" si="52"/>
        <v>450</v>
      </c>
      <c r="BE50" s="578">
        <f t="shared" si="53"/>
        <v>558.33333333333337</v>
      </c>
      <c r="BF50" s="579">
        <f t="shared" si="48"/>
        <v>575</v>
      </c>
      <c r="BG50" s="579">
        <f t="shared" si="49"/>
        <v>500</v>
      </c>
      <c r="BH50" s="575">
        <f t="shared" si="50"/>
        <v>558.33333333333337</v>
      </c>
      <c r="BI50" s="580">
        <f t="shared" si="22"/>
        <v>641.66666666666663</v>
      </c>
      <c r="BJ50" s="581"/>
      <c r="BK50" s="582">
        <f t="shared" si="23"/>
        <v>641.66666666666663</v>
      </c>
      <c r="BL50" s="580">
        <f t="shared" si="24"/>
        <v>550</v>
      </c>
      <c r="BM50" s="581">
        <v>200</v>
      </c>
      <c r="BN50" s="582">
        <f t="shared" si="25"/>
        <v>350</v>
      </c>
      <c r="BO50" s="580">
        <f t="shared" si="26"/>
        <v>558.33333333333337</v>
      </c>
      <c r="BP50" s="581">
        <v>200</v>
      </c>
      <c r="BQ50" s="582">
        <f t="shared" si="27"/>
        <v>358.33333333333337</v>
      </c>
      <c r="BR50" s="580">
        <f t="shared" si="28"/>
        <v>558.33333333333337</v>
      </c>
      <c r="BS50" s="581"/>
      <c r="BT50" s="582">
        <f t="shared" si="29"/>
        <v>558.33333333333337</v>
      </c>
      <c r="BU50" s="580">
        <f t="shared" si="30"/>
        <v>558.33333333333337</v>
      </c>
      <c r="BV50" s="581">
        <v>200</v>
      </c>
      <c r="BW50" s="582">
        <f t="shared" si="31"/>
        <v>358.33333333333337</v>
      </c>
      <c r="BX50" s="621">
        <f t="shared" si="32"/>
        <v>558.33333333333337</v>
      </c>
      <c r="BY50" s="621">
        <f t="shared" si="33"/>
        <v>558.33333333333337</v>
      </c>
      <c r="BZ50" s="621">
        <f t="shared" si="15"/>
        <v>483.33333333333343</v>
      </c>
      <c r="CA50" s="53">
        <f t="shared" si="34"/>
        <v>4.8333333333333339</v>
      </c>
      <c r="CB50" s="53">
        <f t="shared" si="35"/>
        <v>48.333333333333343</v>
      </c>
      <c r="CC50" s="683">
        <v>10.5</v>
      </c>
      <c r="CD50" s="53">
        <f t="shared" si="36"/>
        <v>37.833333333333343</v>
      </c>
      <c r="CE50" s="53">
        <f t="shared" si="37"/>
        <v>3.7833333333333341</v>
      </c>
      <c r="CF50" s="54"/>
      <c r="CG50" s="343">
        <f t="shared" si="38"/>
        <v>3.7833333333333341</v>
      </c>
      <c r="CH50" s="51">
        <v>44</v>
      </c>
    </row>
    <row r="51" spans="1:86" x14ac:dyDescent="0.35">
      <c r="A51" s="253"/>
      <c r="B51" s="88">
        <v>45</v>
      </c>
      <c r="C51" s="91" t="str">
        <f>VLOOKUP(B:B,'START_LIST_JUN-ELI'!C:F,2,FALSE)</f>
        <v>HALBEISEN Melody</v>
      </c>
      <c r="D51" s="115" t="str">
        <f>VLOOKUP(B:B,'START_LIST_JUN-ELI'!C:F,4,FALSE)</f>
        <v>ASB</v>
      </c>
      <c r="E51" s="80">
        <v>775</v>
      </c>
      <c r="F51" s="81">
        <v>775</v>
      </c>
      <c r="G51" s="425">
        <v>775</v>
      </c>
      <c r="H51" s="425">
        <v>800</v>
      </c>
      <c r="I51" s="425">
        <v>775</v>
      </c>
      <c r="J51" s="425">
        <v>800</v>
      </c>
      <c r="K51" s="426">
        <v>850</v>
      </c>
      <c r="L51" s="427">
        <v>725</v>
      </c>
      <c r="M51" s="425">
        <v>775</v>
      </c>
      <c r="N51" s="425">
        <v>775</v>
      </c>
      <c r="O51" s="425">
        <v>775</v>
      </c>
      <c r="P51" s="425">
        <v>750</v>
      </c>
      <c r="Q51" s="425">
        <v>800</v>
      </c>
      <c r="R51" s="426">
        <v>825</v>
      </c>
      <c r="S51" s="427">
        <v>825</v>
      </c>
      <c r="T51" s="425">
        <v>750</v>
      </c>
      <c r="U51" s="425">
        <v>750</v>
      </c>
      <c r="V51" s="425">
        <v>775</v>
      </c>
      <c r="W51" s="425">
        <v>750</v>
      </c>
      <c r="X51" s="425">
        <v>775</v>
      </c>
      <c r="Y51" s="426">
        <v>775</v>
      </c>
      <c r="Z51" s="427">
        <v>800</v>
      </c>
      <c r="AA51" s="425">
        <v>750</v>
      </c>
      <c r="AB51" s="425">
        <v>750</v>
      </c>
      <c r="AC51" s="425">
        <v>775</v>
      </c>
      <c r="AD51" s="425">
        <v>750</v>
      </c>
      <c r="AE51" s="425">
        <v>725</v>
      </c>
      <c r="AF51" s="426">
        <v>775</v>
      </c>
      <c r="AG51" s="427">
        <v>850</v>
      </c>
      <c r="AH51" s="425">
        <v>800</v>
      </c>
      <c r="AI51" s="425">
        <v>775</v>
      </c>
      <c r="AJ51" s="425">
        <v>725</v>
      </c>
      <c r="AK51" s="425">
        <v>750</v>
      </c>
      <c r="AL51" s="425">
        <v>750</v>
      </c>
      <c r="AM51" s="426">
        <v>750</v>
      </c>
      <c r="AN51" s="575">
        <f t="shared" si="39"/>
        <v>850</v>
      </c>
      <c r="AO51" s="576">
        <f t="shared" si="40"/>
        <v>725</v>
      </c>
      <c r="AP51" s="575">
        <f t="shared" si="41"/>
        <v>800</v>
      </c>
      <c r="AQ51" s="577">
        <f t="shared" si="42"/>
        <v>800</v>
      </c>
      <c r="AR51" s="576">
        <f t="shared" si="43"/>
        <v>750</v>
      </c>
      <c r="AS51" s="578">
        <f t="shared" si="44"/>
        <v>766.66666666666663</v>
      </c>
      <c r="AT51" s="577">
        <f t="shared" si="45"/>
        <v>775</v>
      </c>
      <c r="AU51" s="576">
        <f t="shared" si="46"/>
        <v>750</v>
      </c>
      <c r="AV51" s="578">
        <f t="shared" si="47"/>
        <v>766.66666666666663</v>
      </c>
      <c r="AW51" s="592">
        <f t="shared" si="16"/>
        <v>800</v>
      </c>
      <c r="AX51" s="576">
        <f t="shared" si="17"/>
        <v>725</v>
      </c>
      <c r="AY51" s="593">
        <f t="shared" si="18"/>
        <v>775</v>
      </c>
      <c r="AZ51" s="592">
        <f t="shared" si="19"/>
        <v>775</v>
      </c>
      <c r="BA51" s="576">
        <f t="shared" si="20"/>
        <v>750</v>
      </c>
      <c r="BB51" s="593">
        <f t="shared" si="21"/>
        <v>750</v>
      </c>
      <c r="BC51" s="579">
        <f t="shared" si="51"/>
        <v>800</v>
      </c>
      <c r="BD51" s="579">
        <f t="shared" si="52"/>
        <v>725</v>
      </c>
      <c r="BE51" s="578">
        <f t="shared" si="53"/>
        <v>775</v>
      </c>
      <c r="BF51" s="579">
        <f t="shared" si="48"/>
        <v>850</v>
      </c>
      <c r="BG51" s="579">
        <f t="shared" si="49"/>
        <v>750</v>
      </c>
      <c r="BH51" s="575">
        <f t="shared" si="50"/>
        <v>791.66666666666663</v>
      </c>
      <c r="BI51" s="580">
        <f t="shared" si="22"/>
        <v>800</v>
      </c>
      <c r="BJ51" s="581"/>
      <c r="BK51" s="582">
        <f t="shared" si="23"/>
        <v>800</v>
      </c>
      <c r="BL51" s="580">
        <f t="shared" si="24"/>
        <v>766.66666666666663</v>
      </c>
      <c r="BM51" s="581"/>
      <c r="BN51" s="582">
        <f t="shared" si="25"/>
        <v>766.66666666666663</v>
      </c>
      <c r="BO51" s="580">
        <f t="shared" si="26"/>
        <v>766.66666666666663</v>
      </c>
      <c r="BP51" s="581"/>
      <c r="BQ51" s="582">
        <f t="shared" si="27"/>
        <v>766.66666666666663</v>
      </c>
      <c r="BR51" s="580">
        <f t="shared" si="28"/>
        <v>775</v>
      </c>
      <c r="BS51" s="581"/>
      <c r="BT51" s="582">
        <f t="shared" si="29"/>
        <v>775</v>
      </c>
      <c r="BU51" s="580">
        <f t="shared" si="30"/>
        <v>750</v>
      </c>
      <c r="BV51" s="581">
        <v>200</v>
      </c>
      <c r="BW51" s="582">
        <f t="shared" si="31"/>
        <v>550</v>
      </c>
      <c r="BX51" s="621">
        <f t="shared" si="32"/>
        <v>775</v>
      </c>
      <c r="BY51" s="621">
        <f t="shared" si="33"/>
        <v>791.66666666666663</v>
      </c>
      <c r="BZ51" s="621">
        <f t="shared" si="15"/>
        <v>746.42857142857144</v>
      </c>
      <c r="CA51" s="53">
        <f t="shared" si="34"/>
        <v>7.4642857142857144</v>
      </c>
      <c r="CB51" s="53">
        <f t="shared" si="35"/>
        <v>74.642857142857139</v>
      </c>
      <c r="CC51" s="683">
        <v>0</v>
      </c>
      <c r="CD51" s="53">
        <f t="shared" si="36"/>
        <v>74.642857142857139</v>
      </c>
      <c r="CE51" s="53">
        <f t="shared" si="37"/>
        <v>7.4642857142857135</v>
      </c>
      <c r="CF51" s="54"/>
      <c r="CG51" s="343">
        <f t="shared" si="38"/>
        <v>7.4642857142857135</v>
      </c>
      <c r="CH51" s="51">
        <v>45</v>
      </c>
    </row>
    <row r="52" spans="1:86" x14ac:dyDescent="0.35">
      <c r="A52" s="253"/>
      <c r="B52" s="88">
        <v>46</v>
      </c>
      <c r="C52" s="91" t="str">
        <f>VLOOKUP(B:B,'START_LIST_JUN-ELI'!C:F,2,FALSE)</f>
        <v>HAK Anastasia</v>
      </c>
      <c r="D52" s="115" t="str">
        <f>VLOOKUP(B:B,'START_LIST_JUN-ELI'!C:F,4,FALSE)</f>
        <v>LNZ</v>
      </c>
      <c r="E52" s="80">
        <v>750</v>
      </c>
      <c r="F52" s="81">
        <v>750</v>
      </c>
      <c r="G52" s="425">
        <v>750</v>
      </c>
      <c r="H52" s="425">
        <v>725</v>
      </c>
      <c r="I52" s="425">
        <v>725</v>
      </c>
      <c r="J52" s="425">
        <v>775</v>
      </c>
      <c r="K52" s="426">
        <v>750</v>
      </c>
      <c r="L52" s="427">
        <v>700</v>
      </c>
      <c r="M52" s="425">
        <v>650</v>
      </c>
      <c r="N52" s="425">
        <v>700</v>
      </c>
      <c r="O52" s="425">
        <v>750</v>
      </c>
      <c r="P52" s="425">
        <v>725</v>
      </c>
      <c r="Q52" s="425">
        <v>750</v>
      </c>
      <c r="R52" s="426">
        <v>750</v>
      </c>
      <c r="S52" s="427">
        <v>775</v>
      </c>
      <c r="T52" s="425">
        <v>750</v>
      </c>
      <c r="U52" s="425">
        <v>700</v>
      </c>
      <c r="V52" s="425">
        <v>725</v>
      </c>
      <c r="W52" s="425">
        <v>750</v>
      </c>
      <c r="X52" s="425">
        <v>750</v>
      </c>
      <c r="Y52" s="426">
        <v>750</v>
      </c>
      <c r="Z52" s="427">
        <v>775</v>
      </c>
      <c r="AA52" s="425">
        <v>700</v>
      </c>
      <c r="AB52" s="425">
        <v>675</v>
      </c>
      <c r="AC52" s="425">
        <v>650</v>
      </c>
      <c r="AD52" s="425">
        <v>750</v>
      </c>
      <c r="AE52" s="425">
        <v>700</v>
      </c>
      <c r="AF52" s="426">
        <v>725</v>
      </c>
      <c r="AG52" s="427">
        <v>800</v>
      </c>
      <c r="AH52" s="425">
        <v>775</v>
      </c>
      <c r="AI52" s="425">
        <v>675</v>
      </c>
      <c r="AJ52" s="425">
        <v>675</v>
      </c>
      <c r="AK52" s="425">
        <v>675</v>
      </c>
      <c r="AL52" s="425">
        <v>675</v>
      </c>
      <c r="AM52" s="426">
        <v>650</v>
      </c>
      <c r="AN52" s="575">
        <f t="shared" si="39"/>
        <v>800</v>
      </c>
      <c r="AO52" s="576">
        <f t="shared" si="40"/>
        <v>700</v>
      </c>
      <c r="AP52" s="575">
        <f t="shared" si="41"/>
        <v>766.66666666666663</v>
      </c>
      <c r="AQ52" s="577">
        <f t="shared" si="42"/>
        <v>775</v>
      </c>
      <c r="AR52" s="576">
        <f t="shared" si="43"/>
        <v>650</v>
      </c>
      <c r="AS52" s="578">
        <f t="shared" si="44"/>
        <v>733.33333333333337</v>
      </c>
      <c r="AT52" s="577">
        <f t="shared" si="45"/>
        <v>750</v>
      </c>
      <c r="AU52" s="576">
        <f t="shared" si="46"/>
        <v>675</v>
      </c>
      <c r="AV52" s="578">
        <f t="shared" si="47"/>
        <v>691.66666666666663</v>
      </c>
      <c r="AW52" s="592">
        <f t="shared" si="16"/>
        <v>750</v>
      </c>
      <c r="AX52" s="576">
        <f t="shared" si="17"/>
        <v>650</v>
      </c>
      <c r="AY52" s="593">
        <f t="shared" si="18"/>
        <v>708.33333333333337</v>
      </c>
      <c r="AZ52" s="592">
        <f t="shared" si="19"/>
        <v>750</v>
      </c>
      <c r="BA52" s="576">
        <f t="shared" si="20"/>
        <v>675</v>
      </c>
      <c r="BB52" s="593">
        <f t="shared" si="21"/>
        <v>733.33333333333337</v>
      </c>
      <c r="BC52" s="579">
        <f t="shared" si="51"/>
        <v>750</v>
      </c>
      <c r="BD52" s="579">
        <f t="shared" si="52"/>
        <v>650</v>
      </c>
      <c r="BE52" s="578">
        <f t="shared" si="53"/>
        <v>708.33333333333337</v>
      </c>
      <c r="BF52" s="579">
        <f t="shared" si="48"/>
        <v>750</v>
      </c>
      <c r="BG52" s="579">
        <f t="shared" si="49"/>
        <v>650</v>
      </c>
      <c r="BH52" s="575">
        <f t="shared" si="50"/>
        <v>741.66666666666663</v>
      </c>
      <c r="BI52" s="580">
        <f t="shared" si="22"/>
        <v>766.66666666666663</v>
      </c>
      <c r="BJ52" s="581"/>
      <c r="BK52" s="582">
        <f t="shared" si="23"/>
        <v>766.66666666666663</v>
      </c>
      <c r="BL52" s="580">
        <f t="shared" si="24"/>
        <v>733.33333333333337</v>
      </c>
      <c r="BM52" s="581"/>
      <c r="BN52" s="582">
        <f t="shared" si="25"/>
        <v>733.33333333333337</v>
      </c>
      <c r="BO52" s="580">
        <f t="shared" si="26"/>
        <v>691.66666666666663</v>
      </c>
      <c r="BP52" s="581"/>
      <c r="BQ52" s="582">
        <f t="shared" si="27"/>
        <v>691.66666666666663</v>
      </c>
      <c r="BR52" s="580">
        <f t="shared" si="28"/>
        <v>708.33333333333337</v>
      </c>
      <c r="BS52" s="581"/>
      <c r="BT52" s="582">
        <f t="shared" si="29"/>
        <v>708.33333333333337</v>
      </c>
      <c r="BU52" s="580">
        <f t="shared" si="30"/>
        <v>733.33333333333337</v>
      </c>
      <c r="BV52" s="581">
        <v>200</v>
      </c>
      <c r="BW52" s="582">
        <f t="shared" si="31"/>
        <v>533.33333333333337</v>
      </c>
      <c r="BX52" s="621">
        <f t="shared" si="32"/>
        <v>708.33333333333337</v>
      </c>
      <c r="BY52" s="621">
        <f t="shared" si="33"/>
        <v>741.66666666666663</v>
      </c>
      <c r="BZ52" s="621">
        <f t="shared" si="15"/>
        <v>697.61904761904771</v>
      </c>
      <c r="CA52" s="53">
        <f t="shared" si="34"/>
        <v>6.9761904761904772</v>
      </c>
      <c r="CB52" s="53">
        <f t="shared" si="35"/>
        <v>69.761904761904773</v>
      </c>
      <c r="CC52" s="683">
        <v>5</v>
      </c>
      <c r="CD52" s="53">
        <f t="shared" si="36"/>
        <v>64.761904761904773</v>
      </c>
      <c r="CE52" s="53">
        <f t="shared" si="37"/>
        <v>6.4761904761904772</v>
      </c>
      <c r="CF52" s="54"/>
      <c r="CG52" s="343">
        <f t="shared" si="38"/>
        <v>6.4761904761904772</v>
      </c>
      <c r="CH52" s="51">
        <v>46</v>
      </c>
    </row>
    <row r="53" spans="1:86" x14ac:dyDescent="0.35">
      <c r="A53" s="253"/>
      <c r="B53" s="88">
        <v>47</v>
      </c>
      <c r="C53" s="91" t="str">
        <f>VLOOKUP(B:B,'START_LIST_JUN-ELI'!C:F,2,FALSE)</f>
        <v>ARTIFONI Clara</v>
      </c>
      <c r="D53" s="115" t="str">
        <f>VLOOKUP(B:B,'START_LIST_JUN-ELI'!C:F,4,FALSE)</f>
        <v>LA</v>
      </c>
      <c r="E53" s="80">
        <v>675</v>
      </c>
      <c r="F53" s="81">
        <v>675</v>
      </c>
      <c r="G53" s="425">
        <v>700</v>
      </c>
      <c r="H53" s="425">
        <v>700</v>
      </c>
      <c r="I53" s="425">
        <v>675</v>
      </c>
      <c r="J53" s="425">
        <v>675</v>
      </c>
      <c r="K53" s="426">
        <v>625</v>
      </c>
      <c r="L53" s="427">
        <v>650</v>
      </c>
      <c r="M53" s="425">
        <v>625</v>
      </c>
      <c r="N53" s="425">
        <v>650</v>
      </c>
      <c r="O53" s="425">
        <v>650</v>
      </c>
      <c r="P53" s="425">
        <v>600</v>
      </c>
      <c r="Q53" s="425">
        <v>650</v>
      </c>
      <c r="R53" s="426">
        <v>650</v>
      </c>
      <c r="S53" s="427">
        <v>625</v>
      </c>
      <c r="T53" s="425">
        <v>600</v>
      </c>
      <c r="U53" s="425">
        <v>575</v>
      </c>
      <c r="V53" s="425">
        <v>600</v>
      </c>
      <c r="W53" s="425">
        <v>575</v>
      </c>
      <c r="X53" s="425">
        <v>600</v>
      </c>
      <c r="Y53" s="426">
        <v>575</v>
      </c>
      <c r="Z53" s="427">
        <v>650</v>
      </c>
      <c r="AA53" s="425">
        <v>650</v>
      </c>
      <c r="AB53" s="425">
        <v>650</v>
      </c>
      <c r="AC53" s="425">
        <v>650</v>
      </c>
      <c r="AD53" s="425">
        <v>600</v>
      </c>
      <c r="AE53" s="425">
        <v>625</v>
      </c>
      <c r="AF53" s="426">
        <v>600</v>
      </c>
      <c r="AG53" s="427">
        <v>725</v>
      </c>
      <c r="AH53" s="425">
        <v>675</v>
      </c>
      <c r="AI53" s="425">
        <v>600</v>
      </c>
      <c r="AJ53" s="425">
        <v>650</v>
      </c>
      <c r="AK53" s="425">
        <v>650</v>
      </c>
      <c r="AL53" s="425">
        <v>625</v>
      </c>
      <c r="AM53" s="426">
        <v>625</v>
      </c>
      <c r="AN53" s="575">
        <f t="shared" si="39"/>
        <v>725</v>
      </c>
      <c r="AO53" s="576">
        <f t="shared" si="40"/>
        <v>625</v>
      </c>
      <c r="AP53" s="575">
        <f t="shared" si="41"/>
        <v>658.33333333333337</v>
      </c>
      <c r="AQ53" s="577">
        <f t="shared" si="42"/>
        <v>675</v>
      </c>
      <c r="AR53" s="576">
        <f t="shared" si="43"/>
        <v>600</v>
      </c>
      <c r="AS53" s="578">
        <f t="shared" si="44"/>
        <v>650</v>
      </c>
      <c r="AT53" s="577">
        <f t="shared" si="45"/>
        <v>700</v>
      </c>
      <c r="AU53" s="576">
        <f t="shared" si="46"/>
        <v>575</v>
      </c>
      <c r="AV53" s="578">
        <f t="shared" si="47"/>
        <v>633.33333333333337</v>
      </c>
      <c r="AW53" s="592">
        <f t="shared" si="16"/>
        <v>700</v>
      </c>
      <c r="AX53" s="576">
        <f t="shared" si="17"/>
        <v>600</v>
      </c>
      <c r="AY53" s="593">
        <f t="shared" si="18"/>
        <v>650</v>
      </c>
      <c r="AZ53" s="592">
        <f t="shared" si="19"/>
        <v>675</v>
      </c>
      <c r="BA53" s="576">
        <f t="shared" si="20"/>
        <v>575</v>
      </c>
      <c r="BB53" s="593">
        <f t="shared" si="21"/>
        <v>616.66666666666663</v>
      </c>
      <c r="BC53" s="579">
        <f t="shared" si="51"/>
        <v>700</v>
      </c>
      <c r="BD53" s="579">
        <f t="shared" si="52"/>
        <v>600</v>
      </c>
      <c r="BE53" s="578">
        <f t="shared" si="53"/>
        <v>650</v>
      </c>
      <c r="BF53" s="579">
        <f t="shared" si="48"/>
        <v>650</v>
      </c>
      <c r="BG53" s="579">
        <f t="shared" si="49"/>
        <v>575</v>
      </c>
      <c r="BH53" s="575">
        <f t="shared" si="50"/>
        <v>616.66666666666663</v>
      </c>
      <c r="BI53" s="580">
        <f t="shared" si="22"/>
        <v>658.33333333333337</v>
      </c>
      <c r="BJ53" s="581"/>
      <c r="BK53" s="582">
        <f t="shared" si="23"/>
        <v>658.33333333333337</v>
      </c>
      <c r="BL53" s="580">
        <f t="shared" si="24"/>
        <v>650</v>
      </c>
      <c r="BM53" s="581">
        <v>200</v>
      </c>
      <c r="BN53" s="582">
        <f t="shared" si="25"/>
        <v>450</v>
      </c>
      <c r="BO53" s="580">
        <f t="shared" si="26"/>
        <v>633.33333333333337</v>
      </c>
      <c r="BP53" s="581"/>
      <c r="BQ53" s="582">
        <f t="shared" si="27"/>
        <v>633.33333333333337</v>
      </c>
      <c r="BR53" s="580">
        <f t="shared" si="28"/>
        <v>650</v>
      </c>
      <c r="BS53" s="581"/>
      <c r="BT53" s="582">
        <f t="shared" si="29"/>
        <v>650</v>
      </c>
      <c r="BU53" s="580">
        <f t="shared" si="30"/>
        <v>616.66666666666663</v>
      </c>
      <c r="BV53" s="581">
        <v>200</v>
      </c>
      <c r="BW53" s="582">
        <f t="shared" si="31"/>
        <v>416.66666666666663</v>
      </c>
      <c r="BX53" s="621">
        <f t="shared" si="32"/>
        <v>650</v>
      </c>
      <c r="BY53" s="621">
        <f t="shared" si="33"/>
        <v>616.66666666666663</v>
      </c>
      <c r="BZ53" s="621">
        <f t="shared" si="15"/>
        <v>582.14285714285711</v>
      </c>
      <c r="CA53" s="53">
        <f t="shared" si="34"/>
        <v>5.8214285714285712</v>
      </c>
      <c r="CB53" s="53">
        <f t="shared" si="35"/>
        <v>58.214285714285708</v>
      </c>
      <c r="CC53" s="683">
        <v>35.5</v>
      </c>
      <c r="CD53" s="53">
        <f t="shared" si="36"/>
        <v>22.714285714285708</v>
      </c>
      <c r="CE53" s="53">
        <f t="shared" si="37"/>
        <v>2.2714285714285709</v>
      </c>
      <c r="CF53" s="54"/>
      <c r="CG53" s="343">
        <f t="shared" si="38"/>
        <v>2.2714285714285709</v>
      </c>
      <c r="CH53" s="51">
        <v>47</v>
      </c>
    </row>
    <row r="54" spans="1:86" x14ac:dyDescent="0.35">
      <c r="A54" s="253"/>
      <c r="B54" s="88">
        <v>48</v>
      </c>
      <c r="C54" s="91" t="str">
        <f>VLOOKUP(B:B,'START_LIST_JUN-ELI'!C:F,2,FALSE)</f>
        <v>GUGGISBERG Allegra</v>
      </c>
      <c r="D54" s="115" t="str">
        <f>VLOOKUP(B:B,'START_LIST_JUN-ELI'!C:F,4,FALSE)</f>
        <v>ASB</v>
      </c>
      <c r="E54" s="80">
        <v>550</v>
      </c>
      <c r="F54" s="81">
        <v>525</v>
      </c>
      <c r="G54" s="425">
        <v>600</v>
      </c>
      <c r="H54" s="425">
        <v>575</v>
      </c>
      <c r="I54" s="425">
        <v>550</v>
      </c>
      <c r="J54" s="425">
        <v>625</v>
      </c>
      <c r="K54" s="426">
        <v>575</v>
      </c>
      <c r="L54" s="427">
        <v>550</v>
      </c>
      <c r="M54" s="425">
        <v>550</v>
      </c>
      <c r="N54" s="425">
        <v>550</v>
      </c>
      <c r="O54" s="425">
        <v>550</v>
      </c>
      <c r="P54" s="425">
        <v>550</v>
      </c>
      <c r="Q54" s="425">
        <v>650</v>
      </c>
      <c r="R54" s="426">
        <v>650</v>
      </c>
      <c r="S54" s="427">
        <v>600</v>
      </c>
      <c r="T54" s="425">
        <v>475</v>
      </c>
      <c r="U54" s="425">
        <v>500</v>
      </c>
      <c r="V54" s="425">
        <v>525</v>
      </c>
      <c r="W54" s="425">
        <v>475</v>
      </c>
      <c r="X54" s="425">
        <v>500</v>
      </c>
      <c r="Y54" s="426">
        <v>475</v>
      </c>
      <c r="Z54" s="427">
        <v>550</v>
      </c>
      <c r="AA54" s="425">
        <v>525</v>
      </c>
      <c r="AB54" s="425">
        <v>550</v>
      </c>
      <c r="AC54" s="425">
        <v>550</v>
      </c>
      <c r="AD54" s="425">
        <v>500</v>
      </c>
      <c r="AE54" s="425">
        <v>525</v>
      </c>
      <c r="AF54" s="426">
        <v>450</v>
      </c>
      <c r="AG54" s="427">
        <v>575</v>
      </c>
      <c r="AH54" s="425">
        <v>575</v>
      </c>
      <c r="AI54" s="425">
        <v>525</v>
      </c>
      <c r="AJ54" s="425">
        <v>525</v>
      </c>
      <c r="AK54" s="425">
        <v>625</v>
      </c>
      <c r="AL54" s="425">
        <v>475</v>
      </c>
      <c r="AM54" s="426">
        <v>525</v>
      </c>
      <c r="AN54" s="575">
        <f t="shared" si="39"/>
        <v>600</v>
      </c>
      <c r="AO54" s="576">
        <f t="shared" si="40"/>
        <v>550</v>
      </c>
      <c r="AP54" s="575">
        <f t="shared" si="41"/>
        <v>558.33333333333337</v>
      </c>
      <c r="AQ54" s="577">
        <f t="shared" si="42"/>
        <v>575</v>
      </c>
      <c r="AR54" s="576">
        <f t="shared" si="43"/>
        <v>475</v>
      </c>
      <c r="AS54" s="578">
        <f t="shared" si="44"/>
        <v>533.33333333333337</v>
      </c>
      <c r="AT54" s="577">
        <f t="shared" si="45"/>
        <v>600</v>
      </c>
      <c r="AU54" s="576">
        <f t="shared" si="46"/>
        <v>500</v>
      </c>
      <c r="AV54" s="578">
        <f t="shared" si="47"/>
        <v>541.66666666666663</v>
      </c>
      <c r="AW54" s="592">
        <f t="shared" si="16"/>
        <v>575</v>
      </c>
      <c r="AX54" s="576">
        <f t="shared" si="17"/>
        <v>525</v>
      </c>
      <c r="AY54" s="593">
        <f t="shared" si="18"/>
        <v>541.66666666666663</v>
      </c>
      <c r="AZ54" s="592">
        <f t="shared" si="19"/>
        <v>625</v>
      </c>
      <c r="BA54" s="576">
        <f t="shared" si="20"/>
        <v>475</v>
      </c>
      <c r="BB54" s="593">
        <f t="shared" si="21"/>
        <v>533.33333333333337</v>
      </c>
      <c r="BC54" s="579">
        <f t="shared" si="51"/>
        <v>575</v>
      </c>
      <c r="BD54" s="579">
        <f t="shared" si="52"/>
        <v>525</v>
      </c>
      <c r="BE54" s="578">
        <f t="shared" si="53"/>
        <v>541.66666666666663</v>
      </c>
      <c r="BF54" s="579">
        <f t="shared" si="48"/>
        <v>650</v>
      </c>
      <c r="BG54" s="579">
        <f t="shared" si="49"/>
        <v>450</v>
      </c>
      <c r="BH54" s="575">
        <f t="shared" si="50"/>
        <v>525</v>
      </c>
      <c r="BI54" s="580">
        <f t="shared" si="22"/>
        <v>558.33333333333337</v>
      </c>
      <c r="BJ54" s="581"/>
      <c r="BK54" s="582">
        <f t="shared" si="23"/>
        <v>558.33333333333337</v>
      </c>
      <c r="BL54" s="580">
        <f t="shared" si="24"/>
        <v>533.33333333333337</v>
      </c>
      <c r="BM54" s="581"/>
      <c r="BN54" s="582">
        <f t="shared" si="25"/>
        <v>533.33333333333337</v>
      </c>
      <c r="BO54" s="580">
        <f t="shared" si="26"/>
        <v>541.66666666666663</v>
      </c>
      <c r="BP54" s="581"/>
      <c r="BQ54" s="582">
        <f t="shared" si="27"/>
        <v>541.66666666666663</v>
      </c>
      <c r="BR54" s="580">
        <f t="shared" si="28"/>
        <v>541.66666666666663</v>
      </c>
      <c r="BS54" s="581"/>
      <c r="BT54" s="582">
        <f t="shared" si="29"/>
        <v>541.66666666666663</v>
      </c>
      <c r="BU54" s="580">
        <f t="shared" si="30"/>
        <v>533.33333333333337</v>
      </c>
      <c r="BV54" s="581"/>
      <c r="BW54" s="582">
        <f t="shared" si="31"/>
        <v>533.33333333333337</v>
      </c>
      <c r="BX54" s="621">
        <f t="shared" si="32"/>
        <v>541.66666666666663</v>
      </c>
      <c r="BY54" s="621">
        <f t="shared" si="33"/>
        <v>525</v>
      </c>
      <c r="BZ54" s="621">
        <f t="shared" si="15"/>
        <v>539.28571428571433</v>
      </c>
      <c r="CA54" s="53">
        <f t="shared" si="34"/>
        <v>5.3928571428571432</v>
      </c>
      <c r="CB54" s="53">
        <f t="shared" si="35"/>
        <v>53.928571428571431</v>
      </c>
      <c r="CC54" s="683">
        <v>33</v>
      </c>
      <c r="CD54" s="53">
        <f t="shared" si="36"/>
        <v>20.928571428571431</v>
      </c>
      <c r="CE54" s="53">
        <f t="shared" si="37"/>
        <v>2.092857142857143</v>
      </c>
      <c r="CF54" s="54"/>
      <c r="CG54" s="343">
        <f t="shared" si="38"/>
        <v>2.092857142857143</v>
      </c>
      <c r="CH54" s="51">
        <v>48</v>
      </c>
    </row>
    <row r="55" spans="1:86" x14ac:dyDescent="0.35">
      <c r="A55" s="253"/>
      <c r="B55" s="88">
        <v>49</v>
      </c>
      <c r="C55" s="91" t="str">
        <f>VLOOKUP(B:B,'START_LIST_JUN-ELI'!C:F,2,FALSE)</f>
        <v>BATTILANA Jacinthe</v>
      </c>
      <c r="D55" s="115" t="str">
        <f>VLOOKUP(B:B,'START_LIST_JUN-ELI'!C:F,4,FALSE)</f>
        <v>MORG</v>
      </c>
      <c r="E55" s="80">
        <v>750</v>
      </c>
      <c r="F55" s="81">
        <v>700</v>
      </c>
      <c r="G55" s="425">
        <v>750</v>
      </c>
      <c r="H55" s="425">
        <v>725</v>
      </c>
      <c r="I55" s="425">
        <v>750</v>
      </c>
      <c r="J55" s="425">
        <v>725</v>
      </c>
      <c r="K55" s="426">
        <v>725</v>
      </c>
      <c r="L55" s="427">
        <v>700</v>
      </c>
      <c r="M55" s="425">
        <v>750</v>
      </c>
      <c r="N55" s="425">
        <v>750</v>
      </c>
      <c r="O55" s="425">
        <v>750</v>
      </c>
      <c r="P55" s="425">
        <v>650</v>
      </c>
      <c r="Q55" s="425">
        <v>700</v>
      </c>
      <c r="R55" s="426">
        <v>700</v>
      </c>
      <c r="S55" s="427">
        <v>775</v>
      </c>
      <c r="T55" s="425">
        <v>625</v>
      </c>
      <c r="U55" s="425">
        <v>625</v>
      </c>
      <c r="V55" s="425">
        <v>650</v>
      </c>
      <c r="W55" s="425">
        <v>650</v>
      </c>
      <c r="X55" s="425">
        <v>650</v>
      </c>
      <c r="Y55" s="426">
        <v>675</v>
      </c>
      <c r="Z55" s="427">
        <v>775</v>
      </c>
      <c r="AA55" s="425">
        <v>700</v>
      </c>
      <c r="AB55" s="425">
        <v>750</v>
      </c>
      <c r="AC55" s="425">
        <v>700</v>
      </c>
      <c r="AD55" s="425">
        <v>675</v>
      </c>
      <c r="AE55" s="425">
        <v>700</v>
      </c>
      <c r="AF55" s="426">
        <v>650</v>
      </c>
      <c r="AG55" s="427">
        <v>725</v>
      </c>
      <c r="AH55" s="425">
        <v>700</v>
      </c>
      <c r="AI55" s="425">
        <v>675</v>
      </c>
      <c r="AJ55" s="425">
        <v>650</v>
      </c>
      <c r="AK55" s="425">
        <v>650</v>
      </c>
      <c r="AL55" s="425">
        <v>625</v>
      </c>
      <c r="AM55" s="426">
        <v>625</v>
      </c>
      <c r="AN55" s="575">
        <f t="shared" si="39"/>
        <v>775</v>
      </c>
      <c r="AO55" s="576">
        <f t="shared" si="40"/>
        <v>700</v>
      </c>
      <c r="AP55" s="575">
        <f t="shared" si="41"/>
        <v>750</v>
      </c>
      <c r="AQ55" s="577">
        <f t="shared" si="42"/>
        <v>750</v>
      </c>
      <c r="AR55" s="576">
        <f t="shared" si="43"/>
        <v>625</v>
      </c>
      <c r="AS55" s="578">
        <f t="shared" si="44"/>
        <v>700</v>
      </c>
      <c r="AT55" s="577">
        <f t="shared" si="45"/>
        <v>750</v>
      </c>
      <c r="AU55" s="576">
        <f t="shared" si="46"/>
        <v>625</v>
      </c>
      <c r="AV55" s="578">
        <f t="shared" si="47"/>
        <v>725</v>
      </c>
      <c r="AW55" s="592">
        <f t="shared" si="16"/>
        <v>750</v>
      </c>
      <c r="AX55" s="576">
        <f t="shared" si="17"/>
        <v>650</v>
      </c>
      <c r="AY55" s="593">
        <f t="shared" si="18"/>
        <v>691.66666666666663</v>
      </c>
      <c r="AZ55" s="592">
        <f t="shared" si="19"/>
        <v>750</v>
      </c>
      <c r="BA55" s="576">
        <f t="shared" si="20"/>
        <v>650</v>
      </c>
      <c r="BB55" s="593">
        <f t="shared" si="21"/>
        <v>658.33333333333337</v>
      </c>
      <c r="BC55" s="579">
        <f t="shared" si="51"/>
        <v>750</v>
      </c>
      <c r="BD55" s="579">
        <f t="shared" si="52"/>
        <v>650</v>
      </c>
      <c r="BE55" s="578">
        <f t="shared" si="53"/>
        <v>691.66666666666663</v>
      </c>
      <c r="BF55" s="579">
        <f t="shared" si="48"/>
        <v>725</v>
      </c>
      <c r="BG55" s="579">
        <f t="shared" si="49"/>
        <v>625</v>
      </c>
      <c r="BH55" s="575">
        <f t="shared" si="50"/>
        <v>675</v>
      </c>
      <c r="BI55" s="580">
        <f t="shared" si="22"/>
        <v>750</v>
      </c>
      <c r="BJ55" s="581"/>
      <c r="BK55" s="582">
        <f t="shared" si="23"/>
        <v>750</v>
      </c>
      <c r="BL55" s="580">
        <f t="shared" si="24"/>
        <v>700</v>
      </c>
      <c r="BM55" s="581">
        <v>200</v>
      </c>
      <c r="BN55" s="582">
        <f t="shared" si="25"/>
        <v>500</v>
      </c>
      <c r="BO55" s="580">
        <f t="shared" si="26"/>
        <v>725</v>
      </c>
      <c r="BP55" s="581"/>
      <c r="BQ55" s="582">
        <f t="shared" si="27"/>
        <v>725</v>
      </c>
      <c r="BR55" s="580">
        <f t="shared" si="28"/>
        <v>691.66666666666663</v>
      </c>
      <c r="BS55" s="581"/>
      <c r="BT55" s="582">
        <f t="shared" si="29"/>
        <v>691.66666666666663</v>
      </c>
      <c r="BU55" s="580">
        <f t="shared" si="30"/>
        <v>658.33333333333337</v>
      </c>
      <c r="BV55" s="581">
        <v>200</v>
      </c>
      <c r="BW55" s="582">
        <f t="shared" si="31"/>
        <v>458.33333333333337</v>
      </c>
      <c r="BX55" s="621">
        <f t="shared" si="32"/>
        <v>691.66666666666663</v>
      </c>
      <c r="BY55" s="621">
        <f t="shared" si="33"/>
        <v>675</v>
      </c>
      <c r="BZ55" s="621">
        <f t="shared" si="15"/>
        <v>641.66666666666663</v>
      </c>
      <c r="CA55" s="53">
        <f t="shared" si="34"/>
        <v>6.4166666666666661</v>
      </c>
      <c r="CB55" s="53">
        <f t="shared" si="35"/>
        <v>64.166666666666657</v>
      </c>
      <c r="CC55" s="683">
        <v>1.5</v>
      </c>
      <c r="CD55" s="53">
        <f t="shared" si="36"/>
        <v>62.666666666666657</v>
      </c>
      <c r="CE55" s="53">
        <f t="shared" si="37"/>
        <v>6.2666666666666657</v>
      </c>
      <c r="CF55" s="54"/>
      <c r="CG55" s="343">
        <f t="shared" si="38"/>
        <v>6.2666666666666657</v>
      </c>
      <c r="CH55" s="51">
        <v>49</v>
      </c>
    </row>
    <row r="56" spans="1:86" x14ac:dyDescent="0.35">
      <c r="A56" s="253"/>
      <c r="B56" s="88">
        <v>50</v>
      </c>
      <c r="C56" s="91" t="str">
        <f>VLOOKUP(B:B,'START_LIST_JUN-ELI'!C:F,2,FALSE)</f>
        <v>LYSYUK Martina</v>
      </c>
      <c r="D56" s="115" t="str">
        <f>VLOOKUP(B:B,'START_LIST_JUN-ELI'!C:F,4,FALSE)</f>
        <v>CNM</v>
      </c>
      <c r="E56" s="80">
        <v>525</v>
      </c>
      <c r="F56" s="81">
        <v>500</v>
      </c>
      <c r="G56" s="425">
        <v>425</v>
      </c>
      <c r="H56" s="425">
        <v>500</v>
      </c>
      <c r="I56" s="425">
        <v>475</v>
      </c>
      <c r="J56" s="425">
        <v>550</v>
      </c>
      <c r="K56" s="426">
        <v>500</v>
      </c>
      <c r="L56" s="427">
        <v>550</v>
      </c>
      <c r="M56" s="425">
        <v>525</v>
      </c>
      <c r="N56" s="425">
        <v>525</v>
      </c>
      <c r="O56" s="425">
        <v>550</v>
      </c>
      <c r="P56" s="425">
        <v>500</v>
      </c>
      <c r="Q56" s="425">
        <v>550</v>
      </c>
      <c r="R56" s="426">
        <v>500</v>
      </c>
      <c r="S56" s="427">
        <v>550</v>
      </c>
      <c r="T56" s="425">
        <v>450</v>
      </c>
      <c r="U56" s="425">
        <v>475</v>
      </c>
      <c r="V56" s="425">
        <v>450</v>
      </c>
      <c r="W56" s="425">
        <v>450</v>
      </c>
      <c r="X56" s="425">
        <v>475</v>
      </c>
      <c r="Y56" s="426">
        <v>450</v>
      </c>
      <c r="Z56" s="427">
        <v>575</v>
      </c>
      <c r="AA56" s="425">
        <v>475</v>
      </c>
      <c r="AB56" s="425">
        <v>450</v>
      </c>
      <c r="AC56" s="425">
        <v>450</v>
      </c>
      <c r="AD56" s="425">
        <v>450</v>
      </c>
      <c r="AE56" s="425">
        <v>450</v>
      </c>
      <c r="AF56" s="426">
        <v>475</v>
      </c>
      <c r="AG56" s="427">
        <v>625</v>
      </c>
      <c r="AH56" s="425">
        <v>525</v>
      </c>
      <c r="AI56" s="425">
        <v>525</v>
      </c>
      <c r="AJ56" s="425">
        <v>525</v>
      </c>
      <c r="AK56" s="425">
        <v>550</v>
      </c>
      <c r="AL56" s="425">
        <v>500</v>
      </c>
      <c r="AM56" s="426">
        <v>500</v>
      </c>
      <c r="AN56" s="575">
        <f t="shared" si="39"/>
        <v>625</v>
      </c>
      <c r="AO56" s="576">
        <f t="shared" si="40"/>
        <v>525</v>
      </c>
      <c r="AP56" s="575">
        <f t="shared" si="41"/>
        <v>558.33333333333337</v>
      </c>
      <c r="AQ56" s="577">
        <f t="shared" si="42"/>
        <v>525</v>
      </c>
      <c r="AR56" s="576">
        <f t="shared" si="43"/>
        <v>450</v>
      </c>
      <c r="AS56" s="578">
        <f t="shared" si="44"/>
        <v>500</v>
      </c>
      <c r="AT56" s="577">
        <f t="shared" si="45"/>
        <v>525</v>
      </c>
      <c r="AU56" s="576">
        <f t="shared" si="46"/>
        <v>425</v>
      </c>
      <c r="AV56" s="578">
        <f t="shared" si="47"/>
        <v>483.33333333333331</v>
      </c>
      <c r="AW56" s="592">
        <f t="shared" si="16"/>
        <v>550</v>
      </c>
      <c r="AX56" s="576">
        <f t="shared" si="17"/>
        <v>450</v>
      </c>
      <c r="AY56" s="593">
        <f t="shared" si="18"/>
        <v>491.66666666666669</v>
      </c>
      <c r="AZ56" s="592">
        <f t="shared" si="19"/>
        <v>550</v>
      </c>
      <c r="BA56" s="576">
        <f t="shared" si="20"/>
        <v>450</v>
      </c>
      <c r="BB56" s="593">
        <f t="shared" si="21"/>
        <v>475</v>
      </c>
      <c r="BC56" s="579">
        <f t="shared" si="51"/>
        <v>550</v>
      </c>
      <c r="BD56" s="579">
        <f t="shared" si="52"/>
        <v>450</v>
      </c>
      <c r="BE56" s="578">
        <f t="shared" si="53"/>
        <v>491.66666666666669</v>
      </c>
      <c r="BF56" s="579">
        <f t="shared" si="48"/>
        <v>500</v>
      </c>
      <c r="BG56" s="579">
        <f t="shared" si="49"/>
        <v>450</v>
      </c>
      <c r="BH56" s="575">
        <f t="shared" si="50"/>
        <v>491.66666666666669</v>
      </c>
      <c r="BI56" s="580">
        <f t="shared" si="22"/>
        <v>558.33333333333337</v>
      </c>
      <c r="BJ56" s="581"/>
      <c r="BK56" s="582">
        <f t="shared" si="23"/>
        <v>558.33333333333337</v>
      </c>
      <c r="BL56" s="580">
        <f t="shared" si="24"/>
        <v>500</v>
      </c>
      <c r="BM56" s="581">
        <v>200</v>
      </c>
      <c r="BN56" s="582">
        <f t="shared" si="25"/>
        <v>300</v>
      </c>
      <c r="BO56" s="580">
        <f t="shared" si="26"/>
        <v>483.33333333333331</v>
      </c>
      <c r="BP56" s="581">
        <v>200</v>
      </c>
      <c r="BQ56" s="582">
        <f t="shared" si="27"/>
        <v>283.33333333333331</v>
      </c>
      <c r="BR56" s="580">
        <f t="shared" si="28"/>
        <v>491.66666666666669</v>
      </c>
      <c r="BS56" s="581">
        <v>200</v>
      </c>
      <c r="BT56" s="582">
        <f t="shared" si="29"/>
        <v>291.66666666666669</v>
      </c>
      <c r="BU56" s="580">
        <f t="shared" si="30"/>
        <v>475</v>
      </c>
      <c r="BV56" s="581">
        <v>200</v>
      </c>
      <c r="BW56" s="582">
        <f t="shared" si="31"/>
        <v>275</v>
      </c>
      <c r="BX56" s="621">
        <f t="shared" si="32"/>
        <v>491.66666666666669</v>
      </c>
      <c r="BY56" s="621">
        <f t="shared" si="33"/>
        <v>491.66666666666669</v>
      </c>
      <c r="BZ56" s="621">
        <f t="shared" si="15"/>
        <v>384.52380952380952</v>
      </c>
      <c r="CA56" s="53">
        <f t="shared" si="34"/>
        <v>3.8452380952380953</v>
      </c>
      <c r="CB56" s="53">
        <f t="shared" si="35"/>
        <v>38.452380952380956</v>
      </c>
      <c r="CC56" s="683">
        <v>20</v>
      </c>
      <c r="CD56" s="53">
        <f t="shared" si="36"/>
        <v>18.452380952380956</v>
      </c>
      <c r="CE56" s="53">
        <f t="shared" si="37"/>
        <v>1.8452380952380956</v>
      </c>
      <c r="CF56" s="54"/>
      <c r="CG56" s="343">
        <f t="shared" si="38"/>
        <v>1.8452380952380956</v>
      </c>
      <c r="CH56" s="51">
        <v>50</v>
      </c>
    </row>
    <row r="57" spans="1:86" x14ac:dyDescent="0.35">
      <c r="A57" s="253"/>
      <c r="B57" s="88">
        <v>51</v>
      </c>
      <c r="C57" s="91" t="str">
        <f>VLOOKUP(B:B,'START_LIST_JUN-ELI'!C:F,2,FALSE)</f>
        <v>LEONARD Capucine</v>
      </c>
      <c r="D57" s="115" t="str">
        <f>VLOOKUP(B:B,'START_LIST_JUN-ELI'!C:F,4,FALSE)</f>
        <v>ASB</v>
      </c>
      <c r="E57" s="80">
        <v>700</v>
      </c>
      <c r="F57" s="81">
        <v>725</v>
      </c>
      <c r="G57" s="425">
        <v>750</v>
      </c>
      <c r="H57" s="425">
        <v>700</v>
      </c>
      <c r="I57" s="425">
        <v>750</v>
      </c>
      <c r="J57" s="425">
        <v>700</v>
      </c>
      <c r="K57" s="426">
        <v>725</v>
      </c>
      <c r="L57" s="427">
        <v>650</v>
      </c>
      <c r="M57" s="425">
        <v>700</v>
      </c>
      <c r="N57" s="425">
        <v>650</v>
      </c>
      <c r="O57" s="425">
        <v>700</v>
      </c>
      <c r="P57" s="425">
        <v>650</v>
      </c>
      <c r="Q57" s="425">
        <v>700</v>
      </c>
      <c r="R57" s="426">
        <v>700</v>
      </c>
      <c r="S57" s="427">
        <v>675</v>
      </c>
      <c r="T57" s="425">
        <v>650</v>
      </c>
      <c r="U57" s="425">
        <v>650</v>
      </c>
      <c r="V57" s="425">
        <v>650</v>
      </c>
      <c r="W57" s="425">
        <v>675</v>
      </c>
      <c r="X57" s="425">
        <v>675</v>
      </c>
      <c r="Y57" s="426">
        <v>675</v>
      </c>
      <c r="Z57" s="427">
        <v>675</v>
      </c>
      <c r="AA57" s="425">
        <v>675</v>
      </c>
      <c r="AB57" s="425">
        <v>675</v>
      </c>
      <c r="AC57" s="425">
        <v>625</v>
      </c>
      <c r="AD57" s="425">
        <v>650</v>
      </c>
      <c r="AE57" s="425">
        <v>675</v>
      </c>
      <c r="AF57" s="426">
        <v>625</v>
      </c>
      <c r="AG57" s="427">
        <v>725</v>
      </c>
      <c r="AH57" s="425">
        <v>725</v>
      </c>
      <c r="AI57" s="425">
        <v>725</v>
      </c>
      <c r="AJ57" s="425">
        <v>650</v>
      </c>
      <c r="AK57" s="425">
        <v>675</v>
      </c>
      <c r="AL57" s="425">
        <v>650</v>
      </c>
      <c r="AM57" s="426">
        <v>650</v>
      </c>
      <c r="AN57" s="575">
        <f t="shared" si="39"/>
        <v>725</v>
      </c>
      <c r="AO57" s="576">
        <f t="shared" si="40"/>
        <v>650</v>
      </c>
      <c r="AP57" s="575">
        <f t="shared" si="41"/>
        <v>683.33333333333337</v>
      </c>
      <c r="AQ57" s="577">
        <f t="shared" si="42"/>
        <v>725</v>
      </c>
      <c r="AR57" s="576">
        <f t="shared" si="43"/>
        <v>650</v>
      </c>
      <c r="AS57" s="578">
        <f t="shared" si="44"/>
        <v>700</v>
      </c>
      <c r="AT57" s="577">
        <f t="shared" si="45"/>
        <v>750</v>
      </c>
      <c r="AU57" s="576">
        <f t="shared" si="46"/>
        <v>650</v>
      </c>
      <c r="AV57" s="578">
        <f t="shared" si="47"/>
        <v>683.33333333333337</v>
      </c>
      <c r="AW57" s="592">
        <f t="shared" si="16"/>
        <v>700</v>
      </c>
      <c r="AX57" s="576">
        <f t="shared" si="17"/>
        <v>625</v>
      </c>
      <c r="AY57" s="593">
        <f t="shared" si="18"/>
        <v>666.66666666666663</v>
      </c>
      <c r="AZ57" s="592">
        <f t="shared" si="19"/>
        <v>750</v>
      </c>
      <c r="BA57" s="576">
        <f t="shared" si="20"/>
        <v>650</v>
      </c>
      <c r="BB57" s="593">
        <f t="shared" si="21"/>
        <v>666.66666666666663</v>
      </c>
      <c r="BC57" s="579">
        <f t="shared" si="51"/>
        <v>700</v>
      </c>
      <c r="BD57" s="579">
        <f t="shared" si="52"/>
        <v>625</v>
      </c>
      <c r="BE57" s="578">
        <f t="shared" si="53"/>
        <v>666.66666666666663</v>
      </c>
      <c r="BF57" s="579">
        <f t="shared" si="48"/>
        <v>725</v>
      </c>
      <c r="BG57" s="579">
        <f t="shared" si="49"/>
        <v>625</v>
      </c>
      <c r="BH57" s="575">
        <f t="shared" si="50"/>
        <v>675</v>
      </c>
      <c r="BI57" s="580">
        <f t="shared" si="22"/>
        <v>683.33333333333337</v>
      </c>
      <c r="BJ57" s="581"/>
      <c r="BK57" s="582">
        <f t="shared" si="23"/>
        <v>683.33333333333337</v>
      </c>
      <c r="BL57" s="580">
        <f t="shared" si="24"/>
        <v>700</v>
      </c>
      <c r="BM57" s="581"/>
      <c r="BN57" s="582">
        <f t="shared" si="25"/>
        <v>700</v>
      </c>
      <c r="BO57" s="580">
        <f t="shared" si="26"/>
        <v>683.33333333333337</v>
      </c>
      <c r="BP57" s="581"/>
      <c r="BQ57" s="582">
        <f t="shared" si="27"/>
        <v>683.33333333333337</v>
      </c>
      <c r="BR57" s="580">
        <f t="shared" si="28"/>
        <v>666.66666666666663</v>
      </c>
      <c r="BS57" s="581"/>
      <c r="BT57" s="582">
        <f t="shared" si="29"/>
        <v>666.66666666666663</v>
      </c>
      <c r="BU57" s="580">
        <f t="shared" si="30"/>
        <v>666.66666666666663</v>
      </c>
      <c r="BV57" s="581"/>
      <c r="BW57" s="582">
        <f t="shared" si="31"/>
        <v>666.66666666666663</v>
      </c>
      <c r="BX57" s="621">
        <f t="shared" si="32"/>
        <v>666.66666666666663</v>
      </c>
      <c r="BY57" s="621">
        <f t="shared" si="33"/>
        <v>675</v>
      </c>
      <c r="BZ57" s="621">
        <f t="shared" si="15"/>
        <v>677.38095238095229</v>
      </c>
      <c r="CA57" s="53">
        <f t="shared" si="34"/>
        <v>6.7738095238095228</v>
      </c>
      <c r="CB57" s="53">
        <f t="shared" si="35"/>
        <v>67.738095238095227</v>
      </c>
      <c r="CC57" s="683">
        <v>1</v>
      </c>
      <c r="CD57" s="53">
        <f t="shared" si="36"/>
        <v>66.738095238095227</v>
      </c>
      <c r="CE57" s="53">
        <f t="shared" si="37"/>
        <v>6.6738095238095223</v>
      </c>
      <c r="CF57" s="54"/>
      <c r="CG57" s="343">
        <f t="shared" si="38"/>
        <v>6.6738095238095223</v>
      </c>
      <c r="CH57" s="51">
        <v>51</v>
      </c>
    </row>
    <row r="58" spans="1:86" x14ac:dyDescent="0.35">
      <c r="A58" s="253"/>
      <c r="B58" s="88">
        <v>52</v>
      </c>
      <c r="C58" s="91" t="str">
        <f>VLOOKUP(B:B,'START_LIST_JUN-ELI'!C:F,2,FALSE)</f>
        <v>BAUER Liliane</v>
      </c>
      <c r="D58" s="115" t="str">
        <f>VLOOKUP(B:B,'START_LIST_JUN-ELI'!C:F,4,FALSE)</f>
        <v>ASB</v>
      </c>
      <c r="E58" s="80">
        <v>550</v>
      </c>
      <c r="F58" s="81">
        <v>475</v>
      </c>
      <c r="G58" s="425">
        <v>450</v>
      </c>
      <c r="H58" s="425">
        <v>450</v>
      </c>
      <c r="I58" s="425">
        <v>400</v>
      </c>
      <c r="J58" s="425">
        <v>475</v>
      </c>
      <c r="K58" s="426">
        <v>500</v>
      </c>
      <c r="L58" s="427">
        <v>550</v>
      </c>
      <c r="M58" s="425">
        <v>450</v>
      </c>
      <c r="N58" s="425">
        <v>475</v>
      </c>
      <c r="O58" s="425">
        <v>450</v>
      </c>
      <c r="P58" s="425">
        <v>450</v>
      </c>
      <c r="Q58" s="425">
        <v>450</v>
      </c>
      <c r="R58" s="426">
        <v>450</v>
      </c>
      <c r="S58" s="427">
        <v>575</v>
      </c>
      <c r="T58" s="425">
        <v>475</v>
      </c>
      <c r="U58" s="425">
        <v>450</v>
      </c>
      <c r="V58" s="425">
        <v>425</v>
      </c>
      <c r="W58" s="425">
        <v>400</v>
      </c>
      <c r="X58" s="425">
        <v>425</v>
      </c>
      <c r="Y58" s="426">
        <v>425</v>
      </c>
      <c r="Z58" s="427">
        <v>550</v>
      </c>
      <c r="AA58" s="425">
        <v>500</v>
      </c>
      <c r="AB58" s="425">
        <v>450</v>
      </c>
      <c r="AC58" s="425">
        <v>425</v>
      </c>
      <c r="AD58" s="425">
        <v>375</v>
      </c>
      <c r="AE58" s="425">
        <v>400</v>
      </c>
      <c r="AF58" s="426">
        <v>500</v>
      </c>
      <c r="AG58" s="427">
        <v>625</v>
      </c>
      <c r="AH58" s="425">
        <v>500</v>
      </c>
      <c r="AI58" s="425">
        <v>500</v>
      </c>
      <c r="AJ58" s="425">
        <v>475</v>
      </c>
      <c r="AK58" s="425">
        <v>425</v>
      </c>
      <c r="AL58" s="425">
        <v>450</v>
      </c>
      <c r="AM58" s="426">
        <v>475</v>
      </c>
      <c r="AN58" s="575">
        <f t="shared" si="39"/>
        <v>625</v>
      </c>
      <c r="AO58" s="576">
        <f t="shared" si="40"/>
        <v>550</v>
      </c>
      <c r="AP58" s="575">
        <f t="shared" si="41"/>
        <v>558.33333333333337</v>
      </c>
      <c r="AQ58" s="577">
        <f t="shared" si="42"/>
        <v>500</v>
      </c>
      <c r="AR58" s="576">
        <f t="shared" si="43"/>
        <v>450</v>
      </c>
      <c r="AS58" s="578">
        <f t="shared" si="44"/>
        <v>483.33333333333331</v>
      </c>
      <c r="AT58" s="577">
        <f t="shared" si="45"/>
        <v>500</v>
      </c>
      <c r="AU58" s="576">
        <f t="shared" si="46"/>
        <v>450</v>
      </c>
      <c r="AV58" s="578">
        <f t="shared" si="47"/>
        <v>458.33333333333331</v>
      </c>
      <c r="AW58" s="592">
        <f t="shared" si="16"/>
        <v>475</v>
      </c>
      <c r="AX58" s="576">
        <f t="shared" si="17"/>
        <v>425</v>
      </c>
      <c r="AY58" s="593">
        <f t="shared" si="18"/>
        <v>441.66666666666669</v>
      </c>
      <c r="AZ58" s="592">
        <f t="shared" si="19"/>
        <v>450</v>
      </c>
      <c r="BA58" s="576">
        <f t="shared" si="20"/>
        <v>375</v>
      </c>
      <c r="BB58" s="593">
        <f t="shared" si="21"/>
        <v>408.33333333333331</v>
      </c>
      <c r="BC58" s="579">
        <f t="shared" si="51"/>
        <v>475</v>
      </c>
      <c r="BD58" s="579">
        <f t="shared" si="52"/>
        <v>425</v>
      </c>
      <c r="BE58" s="578">
        <f t="shared" si="53"/>
        <v>441.66666666666669</v>
      </c>
      <c r="BF58" s="579">
        <f t="shared" si="48"/>
        <v>500</v>
      </c>
      <c r="BG58" s="579">
        <f t="shared" si="49"/>
        <v>425</v>
      </c>
      <c r="BH58" s="575">
        <f t="shared" si="50"/>
        <v>475</v>
      </c>
      <c r="BI58" s="580">
        <f t="shared" si="22"/>
        <v>558.33333333333337</v>
      </c>
      <c r="BJ58" s="581"/>
      <c r="BK58" s="582">
        <f t="shared" si="23"/>
        <v>558.33333333333337</v>
      </c>
      <c r="BL58" s="580">
        <f t="shared" si="24"/>
        <v>483.33333333333331</v>
      </c>
      <c r="BM58" s="581">
        <v>200</v>
      </c>
      <c r="BN58" s="582">
        <f t="shared" si="25"/>
        <v>283.33333333333331</v>
      </c>
      <c r="BO58" s="580">
        <f t="shared" si="26"/>
        <v>458.33333333333331</v>
      </c>
      <c r="BP58" s="581">
        <v>200</v>
      </c>
      <c r="BQ58" s="582">
        <f t="shared" si="27"/>
        <v>258.33333333333331</v>
      </c>
      <c r="BR58" s="580">
        <f t="shared" si="28"/>
        <v>441.66666666666669</v>
      </c>
      <c r="BS58" s="581">
        <v>200</v>
      </c>
      <c r="BT58" s="582">
        <f t="shared" si="29"/>
        <v>241.66666666666669</v>
      </c>
      <c r="BU58" s="580">
        <f t="shared" si="30"/>
        <v>408.33333333333331</v>
      </c>
      <c r="BV58" s="581">
        <v>200</v>
      </c>
      <c r="BW58" s="582">
        <f t="shared" si="31"/>
        <v>208.33333333333331</v>
      </c>
      <c r="BX58" s="621">
        <f t="shared" si="32"/>
        <v>441.66666666666669</v>
      </c>
      <c r="BY58" s="621">
        <f t="shared" si="33"/>
        <v>475</v>
      </c>
      <c r="BZ58" s="621">
        <f t="shared" si="15"/>
        <v>352.38095238095241</v>
      </c>
      <c r="CA58" s="53">
        <f t="shared" si="34"/>
        <v>3.5238095238095242</v>
      </c>
      <c r="CB58" s="53">
        <f t="shared" si="35"/>
        <v>35.238095238095241</v>
      </c>
      <c r="CC58" s="683">
        <v>29.5</v>
      </c>
      <c r="CD58" s="53">
        <f t="shared" si="36"/>
        <v>5.7380952380952408</v>
      </c>
      <c r="CE58" s="53">
        <f t="shared" si="37"/>
        <v>0.5738095238095241</v>
      </c>
      <c r="CF58" s="54"/>
      <c r="CG58" s="343">
        <f t="shared" si="38"/>
        <v>0.5738095238095241</v>
      </c>
      <c r="CH58" s="51">
        <v>52</v>
      </c>
    </row>
    <row r="59" spans="1:86" x14ac:dyDescent="0.35">
      <c r="A59" s="253"/>
      <c r="B59" s="88">
        <v>53</v>
      </c>
      <c r="C59" s="91" t="str">
        <f>VLOOKUP(B:B,'START_LIST_JUN-ELI'!C:F,2,FALSE)</f>
        <v>DERY Nili</v>
      </c>
      <c r="D59" s="115" t="str">
        <f>VLOOKUP(B:B,'START_LIST_JUN-ELI'!C:F,4,FALSE)</f>
        <v>GN1885</v>
      </c>
      <c r="E59" s="80">
        <v>725</v>
      </c>
      <c r="F59" s="81">
        <v>625</v>
      </c>
      <c r="G59" s="425">
        <v>675</v>
      </c>
      <c r="H59" s="425">
        <v>700</v>
      </c>
      <c r="I59" s="425">
        <v>600</v>
      </c>
      <c r="J59" s="425">
        <v>650</v>
      </c>
      <c r="K59" s="426">
        <v>600</v>
      </c>
      <c r="L59" s="427">
        <v>650</v>
      </c>
      <c r="M59" s="425">
        <v>600</v>
      </c>
      <c r="N59" s="425">
        <v>650</v>
      </c>
      <c r="O59" s="425">
        <v>650</v>
      </c>
      <c r="P59" s="425">
        <v>550</v>
      </c>
      <c r="Q59" s="425">
        <v>600</v>
      </c>
      <c r="R59" s="426">
        <v>600</v>
      </c>
      <c r="S59" s="427">
        <v>650</v>
      </c>
      <c r="T59" s="425">
        <v>575</v>
      </c>
      <c r="U59" s="425">
        <v>550</v>
      </c>
      <c r="V59" s="425">
        <v>575</v>
      </c>
      <c r="W59" s="425">
        <v>525</v>
      </c>
      <c r="X59" s="425">
        <v>550</v>
      </c>
      <c r="Y59" s="426">
        <v>550</v>
      </c>
      <c r="Z59" s="427">
        <v>600</v>
      </c>
      <c r="AA59" s="425">
        <v>600</v>
      </c>
      <c r="AB59" s="425">
        <v>650</v>
      </c>
      <c r="AC59" s="425">
        <v>550</v>
      </c>
      <c r="AD59" s="425">
        <v>550</v>
      </c>
      <c r="AE59" s="425">
        <v>550</v>
      </c>
      <c r="AF59" s="426">
        <v>600</v>
      </c>
      <c r="AG59" s="427">
        <v>700</v>
      </c>
      <c r="AH59" s="425">
        <v>650</v>
      </c>
      <c r="AI59" s="425">
        <v>650</v>
      </c>
      <c r="AJ59" s="425">
        <v>675</v>
      </c>
      <c r="AK59" s="425">
        <v>650</v>
      </c>
      <c r="AL59" s="425">
        <v>625</v>
      </c>
      <c r="AM59" s="426">
        <v>650</v>
      </c>
      <c r="AN59" s="575">
        <f t="shared" si="39"/>
        <v>725</v>
      </c>
      <c r="AO59" s="576">
        <f t="shared" si="40"/>
        <v>600</v>
      </c>
      <c r="AP59" s="575">
        <f t="shared" si="41"/>
        <v>666.66666666666663</v>
      </c>
      <c r="AQ59" s="577">
        <f t="shared" si="42"/>
        <v>650</v>
      </c>
      <c r="AR59" s="576">
        <f t="shared" si="43"/>
        <v>575</v>
      </c>
      <c r="AS59" s="578">
        <f t="shared" si="44"/>
        <v>608.33333333333337</v>
      </c>
      <c r="AT59" s="577">
        <f t="shared" si="45"/>
        <v>675</v>
      </c>
      <c r="AU59" s="576">
        <f t="shared" si="46"/>
        <v>550</v>
      </c>
      <c r="AV59" s="578">
        <f t="shared" si="47"/>
        <v>650</v>
      </c>
      <c r="AW59" s="592">
        <f t="shared" si="16"/>
        <v>700</v>
      </c>
      <c r="AX59" s="576">
        <f t="shared" si="17"/>
        <v>550</v>
      </c>
      <c r="AY59" s="593">
        <f t="shared" si="18"/>
        <v>633.33333333333337</v>
      </c>
      <c r="AZ59" s="592">
        <f t="shared" si="19"/>
        <v>650</v>
      </c>
      <c r="BA59" s="576">
        <f t="shared" si="20"/>
        <v>525</v>
      </c>
      <c r="BB59" s="593">
        <f t="shared" si="21"/>
        <v>566.66666666666663</v>
      </c>
      <c r="BC59" s="579">
        <f t="shared" si="51"/>
        <v>700</v>
      </c>
      <c r="BD59" s="579">
        <f t="shared" si="52"/>
        <v>550</v>
      </c>
      <c r="BE59" s="578">
        <f t="shared" si="53"/>
        <v>633.33333333333337</v>
      </c>
      <c r="BF59" s="579">
        <f t="shared" si="48"/>
        <v>650</v>
      </c>
      <c r="BG59" s="579">
        <f t="shared" si="49"/>
        <v>550</v>
      </c>
      <c r="BH59" s="575">
        <f t="shared" si="50"/>
        <v>600</v>
      </c>
      <c r="BI59" s="580">
        <f t="shared" si="22"/>
        <v>666.66666666666663</v>
      </c>
      <c r="BJ59" s="581"/>
      <c r="BK59" s="582">
        <f t="shared" si="23"/>
        <v>666.66666666666663</v>
      </c>
      <c r="BL59" s="580">
        <f t="shared" si="24"/>
        <v>608.33333333333337</v>
      </c>
      <c r="BM59" s="581"/>
      <c r="BN59" s="582">
        <f t="shared" si="25"/>
        <v>608.33333333333337</v>
      </c>
      <c r="BO59" s="580">
        <f t="shared" si="26"/>
        <v>650</v>
      </c>
      <c r="BP59" s="581"/>
      <c r="BQ59" s="582">
        <f t="shared" si="27"/>
        <v>650</v>
      </c>
      <c r="BR59" s="580">
        <f t="shared" si="28"/>
        <v>633.33333333333337</v>
      </c>
      <c r="BS59" s="581"/>
      <c r="BT59" s="582">
        <f t="shared" si="29"/>
        <v>633.33333333333337</v>
      </c>
      <c r="BU59" s="580">
        <f t="shared" si="30"/>
        <v>566.66666666666663</v>
      </c>
      <c r="BV59" s="581"/>
      <c r="BW59" s="582">
        <f t="shared" si="31"/>
        <v>566.66666666666663</v>
      </c>
      <c r="BX59" s="621">
        <f t="shared" si="32"/>
        <v>633.33333333333337</v>
      </c>
      <c r="BY59" s="621">
        <f t="shared" si="33"/>
        <v>600</v>
      </c>
      <c r="BZ59" s="621">
        <f t="shared" si="15"/>
        <v>622.61904761904771</v>
      </c>
      <c r="CA59" s="53">
        <f t="shared" si="34"/>
        <v>6.2261904761904772</v>
      </c>
      <c r="CB59" s="53">
        <f t="shared" si="35"/>
        <v>62.261904761904773</v>
      </c>
      <c r="CC59" s="683">
        <v>6</v>
      </c>
      <c r="CD59" s="53">
        <f t="shared" si="36"/>
        <v>56.261904761904773</v>
      </c>
      <c r="CE59" s="53">
        <f t="shared" si="37"/>
        <v>5.6261904761904775</v>
      </c>
      <c r="CF59" s="54"/>
      <c r="CG59" s="343">
        <f t="shared" si="38"/>
        <v>5.6261904761904775</v>
      </c>
      <c r="CH59" s="51">
        <v>53</v>
      </c>
    </row>
    <row r="60" spans="1:86" x14ac:dyDescent="0.35">
      <c r="A60" s="253"/>
      <c r="B60" s="88">
        <v>54</v>
      </c>
      <c r="C60" s="91" t="str">
        <f>VLOOKUP(B:B,'START_LIST_JUN-ELI'!C:F,2,FALSE)</f>
        <v>TOBERER Anna-Lisa</v>
      </c>
      <c r="D60" s="115" t="str">
        <f>VLOOKUP(B:B,'START_LIST_JUN-ELI'!C:F,4,FALSE)</f>
        <v>LNZ</v>
      </c>
      <c r="E60" s="80">
        <v>775</v>
      </c>
      <c r="F60" s="81">
        <v>750</v>
      </c>
      <c r="G60" s="425">
        <v>725</v>
      </c>
      <c r="H60" s="425">
        <v>725</v>
      </c>
      <c r="I60" s="425">
        <v>750</v>
      </c>
      <c r="J60" s="425">
        <v>725</v>
      </c>
      <c r="K60" s="426">
        <v>725</v>
      </c>
      <c r="L60" s="427">
        <v>700</v>
      </c>
      <c r="M60" s="425">
        <v>750</v>
      </c>
      <c r="N60" s="425">
        <v>725</v>
      </c>
      <c r="O60" s="425">
        <v>750</v>
      </c>
      <c r="P60" s="425">
        <v>750</v>
      </c>
      <c r="Q60" s="425">
        <v>750</v>
      </c>
      <c r="R60" s="426">
        <v>750</v>
      </c>
      <c r="S60" s="427">
        <v>775</v>
      </c>
      <c r="T60" s="425">
        <v>750</v>
      </c>
      <c r="U60" s="425">
        <v>725</v>
      </c>
      <c r="V60" s="425">
        <v>725</v>
      </c>
      <c r="W60" s="425">
        <v>750</v>
      </c>
      <c r="X60" s="425">
        <v>750</v>
      </c>
      <c r="Y60" s="426">
        <v>775</v>
      </c>
      <c r="Z60" s="427">
        <v>825</v>
      </c>
      <c r="AA60" s="425">
        <v>750</v>
      </c>
      <c r="AB60" s="425">
        <v>750</v>
      </c>
      <c r="AC60" s="425">
        <v>725</v>
      </c>
      <c r="AD60" s="425">
        <v>725</v>
      </c>
      <c r="AE60" s="425">
        <v>725</v>
      </c>
      <c r="AF60" s="426">
        <v>725</v>
      </c>
      <c r="AG60" s="427">
        <v>750</v>
      </c>
      <c r="AH60" s="425">
        <v>775</v>
      </c>
      <c r="AI60" s="425">
        <v>725</v>
      </c>
      <c r="AJ60" s="425">
        <v>700</v>
      </c>
      <c r="AK60" s="425">
        <v>725</v>
      </c>
      <c r="AL60" s="425">
        <v>750</v>
      </c>
      <c r="AM60" s="426">
        <v>775</v>
      </c>
      <c r="AN60" s="575">
        <f t="shared" si="39"/>
        <v>825</v>
      </c>
      <c r="AO60" s="576">
        <f t="shared" si="40"/>
        <v>700</v>
      </c>
      <c r="AP60" s="575">
        <f t="shared" si="41"/>
        <v>766.66666666666663</v>
      </c>
      <c r="AQ60" s="577">
        <f t="shared" si="42"/>
        <v>775</v>
      </c>
      <c r="AR60" s="576">
        <f t="shared" si="43"/>
        <v>750</v>
      </c>
      <c r="AS60" s="578">
        <f t="shared" si="44"/>
        <v>750</v>
      </c>
      <c r="AT60" s="577">
        <f t="shared" si="45"/>
        <v>750</v>
      </c>
      <c r="AU60" s="576">
        <f t="shared" si="46"/>
        <v>725</v>
      </c>
      <c r="AV60" s="578">
        <f t="shared" si="47"/>
        <v>725</v>
      </c>
      <c r="AW60" s="592">
        <f t="shared" si="16"/>
        <v>750</v>
      </c>
      <c r="AX60" s="576">
        <f t="shared" si="17"/>
        <v>700</v>
      </c>
      <c r="AY60" s="593">
        <f t="shared" si="18"/>
        <v>725</v>
      </c>
      <c r="AZ60" s="592">
        <f t="shared" si="19"/>
        <v>750</v>
      </c>
      <c r="BA60" s="576">
        <f t="shared" si="20"/>
        <v>725</v>
      </c>
      <c r="BB60" s="593">
        <f t="shared" si="21"/>
        <v>741.66666666666663</v>
      </c>
      <c r="BC60" s="579">
        <f t="shared" si="51"/>
        <v>750</v>
      </c>
      <c r="BD60" s="579">
        <f t="shared" si="52"/>
        <v>700</v>
      </c>
      <c r="BE60" s="578">
        <f t="shared" si="53"/>
        <v>725</v>
      </c>
      <c r="BF60" s="579">
        <f t="shared" si="48"/>
        <v>775</v>
      </c>
      <c r="BG60" s="579">
        <f t="shared" si="49"/>
        <v>725</v>
      </c>
      <c r="BH60" s="575">
        <f t="shared" si="50"/>
        <v>750</v>
      </c>
      <c r="BI60" s="580">
        <f t="shared" si="22"/>
        <v>766.66666666666663</v>
      </c>
      <c r="BJ60" s="581"/>
      <c r="BK60" s="582">
        <f t="shared" si="23"/>
        <v>766.66666666666663</v>
      </c>
      <c r="BL60" s="580">
        <f t="shared" si="24"/>
        <v>750</v>
      </c>
      <c r="BM60" s="581"/>
      <c r="BN60" s="582">
        <f t="shared" si="25"/>
        <v>750</v>
      </c>
      <c r="BO60" s="580">
        <f t="shared" si="26"/>
        <v>725</v>
      </c>
      <c r="BP60" s="581"/>
      <c r="BQ60" s="582">
        <f t="shared" si="27"/>
        <v>725</v>
      </c>
      <c r="BR60" s="580">
        <f t="shared" si="28"/>
        <v>725</v>
      </c>
      <c r="BS60" s="581"/>
      <c r="BT60" s="582">
        <f t="shared" si="29"/>
        <v>725</v>
      </c>
      <c r="BU60" s="580">
        <f t="shared" si="30"/>
        <v>741.66666666666663</v>
      </c>
      <c r="BV60" s="581">
        <v>200</v>
      </c>
      <c r="BW60" s="582">
        <f t="shared" si="31"/>
        <v>541.66666666666663</v>
      </c>
      <c r="BX60" s="621">
        <f t="shared" si="32"/>
        <v>725</v>
      </c>
      <c r="BY60" s="621">
        <f t="shared" si="33"/>
        <v>750</v>
      </c>
      <c r="BZ60" s="621">
        <f t="shared" si="15"/>
        <v>711.90476190476181</v>
      </c>
      <c r="CA60" s="53">
        <f t="shared" si="34"/>
        <v>7.1190476190476177</v>
      </c>
      <c r="CB60" s="53">
        <f t="shared" si="35"/>
        <v>71.190476190476176</v>
      </c>
      <c r="CC60" s="683">
        <v>0.5</v>
      </c>
      <c r="CD60" s="53">
        <f t="shared" si="36"/>
        <v>70.690476190476176</v>
      </c>
      <c r="CE60" s="53">
        <f t="shared" si="37"/>
        <v>7.0690476190476179</v>
      </c>
      <c r="CF60" s="54"/>
      <c r="CG60" s="343">
        <f t="shared" si="38"/>
        <v>7.0690476190476179</v>
      </c>
      <c r="CH60" s="51">
        <v>54</v>
      </c>
    </row>
    <row r="61" spans="1:86" x14ac:dyDescent="0.35">
      <c r="A61" s="253"/>
      <c r="B61" s="88">
        <v>55</v>
      </c>
      <c r="C61" s="91" t="str">
        <f>VLOOKUP(B:B,'START_LIST_JUN-ELI'!C:F,2,FALSE)</f>
        <v>PORTIER-MARET Noemi</v>
      </c>
      <c r="D61" s="115" t="str">
        <f>VLOOKUP(B:B,'START_LIST_JUN-ELI'!C:F,4,FALSE)</f>
        <v>MN</v>
      </c>
      <c r="E61" s="80">
        <v>525</v>
      </c>
      <c r="F61" s="81">
        <v>550</v>
      </c>
      <c r="G61" s="425">
        <v>400</v>
      </c>
      <c r="H61" s="425">
        <v>550</v>
      </c>
      <c r="I61" s="425">
        <v>500</v>
      </c>
      <c r="J61" s="425">
        <v>500</v>
      </c>
      <c r="K61" s="426">
        <v>400</v>
      </c>
      <c r="L61" s="427">
        <v>550</v>
      </c>
      <c r="M61" s="425">
        <v>550</v>
      </c>
      <c r="N61" s="425">
        <v>400</v>
      </c>
      <c r="O61" s="425">
        <v>450</v>
      </c>
      <c r="P61" s="425">
        <v>400</v>
      </c>
      <c r="Q61" s="425">
        <v>400</v>
      </c>
      <c r="R61" s="426">
        <v>400</v>
      </c>
      <c r="S61" s="427">
        <v>675</v>
      </c>
      <c r="T61" s="425">
        <v>500</v>
      </c>
      <c r="U61" s="425">
        <v>500</v>
      </c>
      <c r="V61" s="425">
        <v>475</v>
      </c>
      <c r="W61" s="425">
        <v>475</v>
      </c>
      <c r="X61" s="425">
        <v>475</v>
      </c>
      <c r="Y61" s="426">
        <v>400</v>
      </c>
      <c r="Z61" s="427">
        <v>575</v>
      </c>
      <c r="AA61" s="425">
        <v>550</v>
      </c>
      <c r="AB61" s="425">
        <v>525</v>
      </c>
      <c r="AC61" s="425">
        <v>550</v>
      </c>
      <c r="AD61" s="425">
        <v>400</v>
      </c>
      <c r="AE61" s="425">
        <v>450</v>
      </c>
      <c r="AF61" s="426">
        <v>375</v>
      </c>
      <c r="AG61" s="427">
        <v>675</v>
      </c>
      <c r="AH61" s="425">
        <v>575</v>
      </c>
      <c r="AI61" s="425">
        <v>525</v>
      </c>
      <c r="AJ61" s="425">
        <v>600</v>
      </c>
      <c r="AK61" s="425">
        <v>525</v>
      </c>
      <c r="AL61" s="425">
        <v>425</v>
      </c>
      <c r="AM61" s="426">
        <v>500</v>
      </c>
      <c r="AN61" s="575">
        <f t="shared" si="39"/>
        <v>675</v>
      </c>
      <c r="AO61" s="576">
        <f t="shared" si="40"/>
        <v>525</v>
      </c>
      <c r="AP61" s="575">
        <f t="shared" si="41"/>
        <v>600</v>
      </c>
      <c r="AQ61" s="577">
        <f t="shared" si="42"/>
        <v>575</v>
      </c>
      <c r="AR61" s="576">
        <f t="shared" si="43"/>
        <v>500</v>
      </c>
      <c r="AS61" s="578">
        <f t="shared" si="44"/>
        <v>550</v>
      </c>
      <c r="AT61" s="577">
        <f t="shared" si="45"/>
        <v>525</v>
      </c>
      <c r="AU61" s="576">
        <f t="shared" si="46"/>
        <v>400</v>
      </c>
      <c r="AV61" s="578">
        <f t="shared" si="47"/>
        <v>475</v>
      </c>
      <c r="AW61" s="592">
        <f t="shared" si="16"/>
        <v>600</v>
      </c>
      <c r="AX61" s="576">
        <f t="shared" si="17"/>
        <v>450</v>
      </c>
      <c r="AY61" s="593">
        <f t="shared" si="18"/>
        <v>525</v>
      </c>
      <c r="AZ61" s="592">
        <f t="shared" si="19"/>
        <v>525</v>
      </c>
      <c r="BA61" s="576">
        <f t="shared" si="20"/>
        <v>400</v>
      </c>
      <c r="BB61" s="593">
        <f t="shared" si="21"/>
        <v>458.33333333333331</v>
      </c>
      <c r="BC61" s="579">
        <f t="shared" si="51"/>
        <v>600</v>
      </c>
      <c r="BD61" s="579">
        <f t="shared" si="52"/>
        <v>450</v>
      </c>
      <c r="BE61" s="578">
        <f t="shared" si="53"/>
        <v>525</v>
      </c>
      <c r="BF61" s="579">
        <f t="shared" si="48"/>
        <v>500</v>
      </c>
      <c r="BG61" s="579">
        <f t="shared" si="49"/>
        <v>375</v>
      </c>
      <c r="BH61" s="575">
        <f t="shared" si="50"/>
        <v>400</v>
      </c>
      <c r="BI61" s="580">
        <f t="shared" si="22"/>
        <v>600</v>
      </c>
      <c r="BJ61" s="581"/>
      <c r="BK61" s="582">
        <f t="shared" si="23"/>
        <v>600</v>
      </c>
      <c r="BL61" s="580">
        <f t="shared" si="24"/>
        <v>550</v>
      </c>
      <c r="BM61" s="581">
        <v>200</v>
      </c>
      <c r="BN61" s="582">
        <f t="shared" si="25"/>
        <v>350</v>
      </c>
      <c r="BO61" s="580">
        <f t="shared" si="26"/>
        <v>475</v>
      </c>
      <c r="BP61" s="581"/>
      <c r="BQ61" s="582">
        <f t="shared" si="27"/>
        <v>475</v>
      </c>
      <c r="BR61" s="580">
        <f t="shared" si="28"/>
        <v>525</v>
      </c>
      <c r="BS61" s="581">
        <v>200</v>
      </c>
      <c r="BT61" s="582">
        <f t="shared" si="29"/>
        <v>325</v>
      </c>
      <c r="BU61" s="580">
        <f t="shared" si="30"/>
        <v>458.33333333333331</v>
      </c>
      <c r="BV61" s="581">
        <v>200</v>
      </c>
      <c r="BW61" s="582">
        <f t="shared" si="31"/>
        <v>258.33333333333331</v>
      </c>
      <c r="BX61" s="621">
        <f t="shared" si="32"/>
        <v>525</v>
      </c>
      <c r="BY61" s="621">
        <f t="shared" si="33"/>
        <v>400</v>
      </c>
      <c r="BZ61" s="621">
        <f t="shared" si="15"/>
        <v>419.04761904761898</v>
      </c>
      <c r="CA61" s="53">
        <f t="shared" si="34"/>
        <v>4.1904761904761898</v>
      </c>
      <c r="CB61" s="53">
        <f t="shared" si="35"/>
        <v>41.904761904761898</v>
      </c>
      <c r="CC61" s="683">
        <v>50.5</v>
      </c>
      <c r="CD61" s="53">
        <f t="shared" si="36"/>
        <v>-8.595238095238102</v>
      </c>
      <c r="CE61" s="53">
        <f t="shared" si="37"/>
        <v>-0.85952380952381024</v>
      </c>
      <c r="CF61" s="54"/>
      <c r="CG61" s="343">
        <v>0</v>
      </c>
      <c r="CH61" s="51">
        <v>55</v>
      </c>
    </row>
    <row r="62" spans="1:86" x14ac:dyDescent="0.35">
      <c r="A62" s="253"/>
      <c r="B62" s="88">
        <v>56</v>
      </c>
      <c r="C62" s="91" t="str">
        <f>VLOOKUP(B:B,'START_LIST_JUN-ELI'!C:F,2,FALSE)</f>
        <v>CUENI Anna</v>
      </c>
      <c r="D62" s="115" t="str">
        <f>VLOOKUP(B:B,'START_LIST_JUN-ELI'!C:F,4,FALSE)</f>
        <v>MORG</v>
      </c>
      <c r="E62" s="80">
        <v>675</v>
      </c>
      <c r="F62" s="81">
        <v>775</v>
      </c>
      <c r="G62" s="425">
        <v>775</v>
      </c>
      <c r="H62" s="425">
        <v>775</v>
      </c>
      <c r="I62" s="425">
        <v>750</v>
      </c>
      <c r="J62" s="425">
        <v>750</v>
      </c>
      <c r="K62" s="426">
        <v>775</v>
      </c>
      <c r="L62" s="427">
        <v>650</v>
      </c>
      <c r="M62" s="425">
        <v>750</v>
      </c>
      <c r="N62" s="425">
        <v>750</v>
      </c>
      <c r="O62" s="425">
        <v>750</v>
      </c>
      <c r="P62" s="425">
        <v>700</v>
      </c>
      <c r="Q62" s="425">
        <v>750</v>
      </c>
      <c r="R62" s="426">
        <v>750</v>
      </c>
      <c r="S62" s="427">
        <v>750</v>
      </c>
      <c r="T62" s="425">
        <v>750</v>
      </c>
      <c r="U62" s="425">
        <v>725</v>
      </c>
      <c r="V62" s="425">
        <v>725</v>
      </c>
      <c r="W62" s="425">
        <v>725</v>
      </c>
      <c r="X62" s="425">
        <v>750</v>
      </c>
      <c r="Y62" s="426">
        <v>750</v>
      </c>
      <c r="Z62" s="427">
        <v>775</v>
      </c>
      <c r="AA62" s="425">
        <v>775</v>
      </c>
      <c r="AB62" s="425">
        <v>750</v>
      </c>
      <c r="AC62" s="425">
        <v>750</v>
      </c>
      <c r="AD62" s="425">
        <v>725</v>
      </c>
      <c r="AE62" s="425">
        <v>725</v>
      </c>
      <c r="AF62" s="426">
        <v>700</v>
      </c>
      <c r="AG62" s="427">
        <v>775</v>
      </c>
      <c r="AH62" s="425">
        <v>800</v>
      </c>
      <c r="AI62" s="425">
        <v>725</v>
      </c>
      <c r="AJ62" s="425">
        <v>775</v>
      </c>
      <c r="AK62" s="425">
        <v>750</v>
      </c>
      <c r="AL62" s="425">
        <v>775</v>
      </c>
      <c r="AM62" s="426">
        <v>775</v>
      </c>
      <c r="AN62" s="575">
        <f t="shared" si="39"/>
        <v>775</v>
      </c>
      <c r="AO62" s="576">
        <f t="shared" si="40"/>
        <v>650</v>
      </c>
      <c r="AP62" s="575">
        <f t="shared" si="41"/>
        <v>733.33333333333337</v>
      </c>
      <c r="AQ62" s="577">
        <f t="shared" si="42"/>
        <v>800</v>
      </c>
      <c r="AR62" s="576">
        <f t="shared" si="43"/>
        <v>750</v>
      </c>
      <c r="AS62" s="578">
        <f t="shared" si="44"/>
        <v>766.66666666666663</v>
      </c>
      <c r="AT62" s="577">
        <f t="shared" si="45"/>
        <v>775</v>
      </c>
      <c r="AU62" s="576">
        <f t="shared" si="46"/>
        <v>725</v>
      </c>
      <c r="AV62" s="578">
        <f t="shared" si="47"/>
        <v>741.66666666666663</v>
      </c>
      <c r="AW62" s="592">
        <f t="shared" si="16"/>
        <v>775</v>
      </c>
      <c r="AX62" s="576">
        <f t="shared" si="17"/>
        <v>725</v>
      </c>
      <c r="AY62" s="593">
        <f t="shared" si="18"/>
        <v>758.33333333333337</v>
      </c>
      <c r="AZ62" s="592">
        <f t="shared" si="19"/>
        <v>750</v>
      </c>
      <c r="BA62" s="576">
        <f t="shared" si="20"/>
        <v>700</v>
      </c>
      <c r="BB62" s="593">
        <f t="shared" si="21"/>
        <v>733.33333333333337</v>
      </c>
      <c r="BC62" s="579">
        <f t="shared" si="51"/>
        <v>775</v>
      </c>
      <c r="BD62" s="579">
        <f t="shared" si="52"/>
        <v>725</v>
      </c>
      <c r="BE62" s="578">
        <f t="shared" si="53"/>
        <v>758.33333333333337</v>
      </c>
      <c r="BF62" s="579">
        <f t="shared" si="48"/>
        <v>775</v>
      </c>
      <c r="BG62" s="579">
        <f t="shared" si="49"/>
        <v>700</v>
      </c>
      <c r="BH62" s="575">
        <f t="shared" si="50"/>
        <v>758.33333333333337</v>
      </c>
      <c r="BI62" s="580">
        <f t="shared" si="22"/>
        <v>733.33333333333337</v>
      </c>
      <c r="BJ62" s="581"/>
      <c r="BK62" s="582">
        <f t="shared" si="23"/>
        <v>733.33333333333337</v>
      </c>
      <c r="BL62" s="580">
        <f t="shared" si="24"/>
        <v>766.66666666666663</v>
      </c>
      <c r="BM62" s="581">
        <v>200</v>
      </c>
      <c r="BN62" s="582">
        <f t="shared" si="25"/>
        <v>566.66666666666663</v>
      </c>
      <c r="BO62" s="580">
        <f t="shared" si="26"/>
        <v>741.66666666666663</v>
      </c>
      <c r="BP62" s="581"/>
      <c r="BQ62" s="582">
        <f t="shared" si="27"/>
        <v>741.66666666666663</v>
      </c>
      <c r="BR62" s="580">
        <f t="shared" si="28"/>
        <v>758.33333333333337</v>
      </c>
      <c r="BS62" s="581"/>
      <c r="BT62" s="582">
        <f t="shared" si="29"/>
        <v>758.33333333333337</v>
      </c>
      <c r="BU62" s="580">
        <f t="shared" si="30"/>
        <v>733.33333333333337</v>
      </c>
      <c r="BV62" s="581">
        <v>200</v>
      </c>
      <c r="BW62" s="582">
        <f t="shared" si="31"/>
        <v>533.33333333333337</v>
      </c>
      <c r="BX62" s="621">
        <f t="shared" si="32"/>
        <v>758.33333333333337</v>
      </c>
      <c r="BY62" s="621">
        <f t="shared" si="33"/>
        <v>758.33333333333337</v>
      </c>
      <c r="BZ62" s="621">
        <f t="shared" si="15"/>
        <v>692.85714285714289</v>
      </c>
      <c r="CA62" s="53">
        <f t="shared" si="34"/>
        <v>6.9285714285714288</v>
      </c>
      <c r="CB62" s="53">
        <f t="shared" si="35"/>
        <v>69.285714285714292</v>
      </c>
      <c r="CC62" s="683">
        <v>0</v>
      </c>
      <c r="CD62" s="53">
        <f t="shared" si="36"/>
        <v>69.285714285714292</v>
      </c>
      <c r="CE62" s="53">
        <f t="shared" si="37"/>
        <v>6.9285714285714288</v>
      </c>
      <c r="CF62" s="54"/>
      <c r="CG62" s="343">
        <f t="shared" si="38"/>
        <v>6.9285714285714288</v>
      </c>
      <c r="CH62" s="51">
        <v>56</v>
      </c>
    </row>
    <row r="63" spans="1:86" x14ac:dyDescent="0.35">
      <c r="A63" s="253"/>
      <c r="B63" s="88">
        <v>57</v>
      </c>
      <c r="C63" s="91" t="str">
        <f>VLOOKUP(B:B,'START_LIST_JUN-ELI'!C:F,2,FALSE)</f>
        <v>CAREAU Annabelle</v>
      </c>
      <c r="D63" s="115" t="str">
        <f>VLOOKUP(B:B,'START_LIST_JUN-ELI'!C:F,4,FALSE)</f>
        <v>SVB</v>
      </c>
      <c r="E63" s="80">
        <v>675</v>
      </c>
      <c r="F63" s="81">
        <v>725</v>
      </c>
      <c r="G63" s="425">
        <v>700</v>
      </c>
      <c r="H63" s="425">
        <v>700</v>
      </c>
      <c r="I63" s="425">
        <v>700</v>
      </c>
      <c r="J63" s="425">
        <v>700</v>
      </c>
      <c r="K63" s="426">
        <v>675</v>
      </c>
      <c r="L63" s="427">
        <v>650</v>
      </c>
      <c r="M63" s="425">
        <v>650</v>
      </c>
      <c r="N63" s="425">
        <v>650</v>
      </c>
      <c r="O63" s="425">
        <v>650</v>
      </c>
      <c r="P63" s="425">
        <v>550</v>
      </c>
      <c r="Q63" s="425">
        <v>650</v>
      </c>
      <c r="R63" s="426">
        <v>650</v>
      </c>
      <c r="S63" s="427">
        <v>650</v>
      </c>
      <c r="T63" s="425">
        <v>575</v>
      </c>
      <c r="U63" s="425">
        <v>550</v>
      </c>
      <c r="V63" s="425">
        <v>575</v>
      </c>
      <c r="W63" s="425">
        <v>575</v>
      </c>
      <c r="X63" s="425">
        <v>575</v>
      </c>
      <c r="Y63" s="426">
        <v>500</v>
      </c>
      <c r="Z63" s="427">
        <v>675</v>
      </c>
      <c r="AA63" s="425">
        <v>700</v>
      </c>
      <c r="AB63" s="425">
        <v>675</v>
      </c>
      <c r="AC63" s="425">
        <v>650</v>
      </c>
      <c r="AD63" s="425">
        <v>625</v>
      </c>
      <c r="AE63" s="425">
        <v>600</v>
      </c>
      <c r="AF63" s="426">
        <v>625</v>
      </c>
      <c r="AG63" s="427">
        <v>675</v>
      </c>
      <c r="AH63" s="425">
        <v>675</v>
      </c>
      <c r="AI63" s="425">
        <v>625</v>
      </c>
      <c r="AJ63" s="425">
        <v>675</v>
      </c>
      <c r="AK63" s="425">
        <v>675</v>
      </c>
      <c r="AL63" s="425">
        <v>650</v>
      </c>
      <c r="AM63" s="426">
        <v>625</v>
      </c>
      <c r="AN63" s="575">
        <f t="shared" si="39"/>
        <v>675</v>
      </c>
      <c r="AO63" s="576">
        <f t="shared" si="40"/>
        <v>650</v>
      </c>
      <c r="AP63" s="575">
        <f t="shared" si="41"/>
        <v>666.66666666666663</v>
      </c>
      <c r="AQ63" s="577">
        <f t="shared" si="42"/>
        <v>725</v>
      </c>
      <c r="AR63" s="576">
        <f t="shared" si="43"/>
        <v>575</v>
      </c>
      <c r="AS63" s="578">
        <f t="shared" si="44"/>
        <v>675</v>
      </c>
      <c r="AT63" s="577">
        <f t="shared" si="45"/>
        <v>700</v>
      </c>
      <c r="AU63" s="576">
        <f t="shared" si="46"/>
        <v>550</v>
      </c>
      <c r="AV63" s="578">
        <f t="shared" si="47"/>
        <v>650</v>
      </c>
      <c r="AW63" s="592">
        <f t="shared" si="16"/>
        <v>700</v>
      </c>
      <c r="AX63" s="576">
        <f t="shared" si="17"/>
        <v>575</v>
      </c>
      <c r="AY63" s="593">
        <f t="shared" si="18"/>
        <v>658.33333333333337</v>
      </c>
      <c r="AZ63" s="592">
        <f t="shared" si="19"/>
        <v>700</v>
      </c>
      <c r="BA63" s="576">
        <f t="shared" si="20"/>
        <v>550</v>
      </c>
      <c r="BB63" s="593">
        <f t="shared" si="21"/>
        <v>625</v>
      </c>
      <c r="BC63" s="579">
        <f t="shared" si="51"/>
        <v>700</v>
      </c>
      <c r="BD63" s="579">
        <f t="shared" si="52"/>
        <v>575</v>
      </c>
      <c r="BE63" s="578">
        <f t="shared" si="53"/>
        <v>658.33333333333337</v>
      </c>
      <c r="BF63" s="579">
        <f t="shared" si="48"/>
        <v>675</v>
      </c>
      <c r="BG63" s="579">
        <f t="shared" si="49"/>
        <v>500</v>
      </c>
      <c r="BH63" s="575">
        <f t="shared" si="50"/>
        <v>633.33333333333337</v>
      </c>
      <c r="BI63" s="580">
        <f t="shared" si="22"/>
        <v>666.66666666666663</v>
      </c>
      <c r="BJ63" s="581"/>
      <c r="BK63" s="582">
        <f t="shared" si="23"/>
        <v>666.66666666666663</v>
      </c>
      <c r="BL63" s="580">
        <f t="shared" si="24"/>
        <v>675</v>
      </c>
      <c r="BM63" s="581"/>
      <c r="BN63" s="582">
        <f t="shared" si="25"/>
        <v>675</v>
      </c>
      <c r="BO63" s="580">
        <f t="shared" si="26"/>
        <v>650</v>
      </c>
      <c r="BP63" s="581"/>
      <c r="BQ63" s="582">
        <f t="shared" si="27"/>
        <v>650</v>
      </c>
      <c r="BR63" s="580">
        <f t="shared" si="28"/>
        <v>658.33333333333337</v>
      </c>
      <c r="BS63" s="581"/>
      <c r="BT63" s="582">
        <f t="shared" si="29"/>
        <v>658.33333333333337</v>
      </c>
      <c r="BU63" s="580">
        <f t="shared" si="30"/>
        <v>625</v>
      </c>
      <c r="BV63" s="581">
        <v>200</v>
      </c>
      <c r="BW63" s="582">
        <f t="shared" si="31"/>
        <v>425</v>
      </c>
      <c r="BX63" s="621">
        <f t="shared" si="32"/>
        <v>658.33333333333337</v>
      </c>
      <c r="BY63" s="621">
        <f t="shared" si="33"/>
        <v>633.33333333333337</v>
      </c>
      <c r="BZ63" s="621">
        <f t="shared" si="15"/>
        <v>623.80952380952385</v>
      </c>
      <c r="CA63" s="53">
        <f t="shared" si="34"/>
        <v>6.2380952380952381</v>
      </c>
      <c r="CB63" s="53">
        <f t="shared" si="35"/>
        <v>62.38095238095238</v>
      </c>
      <c r="CC63" s="683">
        <v>1.5</v>
      </c>
      <c r="CD63" s="53">
        <f t="shared" si="36"/>
        <v>60.88095238095238</v>
      </c>
      <c r="CE63" s="53">
        <f t="shared" si="37"/>
        <v>6.0880952380952378</v>
      </c>
      <c r="CF63" s="54"/>
      <c r="CG63" s="343">
        <f t="shared" si="38"/>
        <v>6.0880952380952378</v>
      </c>
      <c r="CH63" s="51">
        <v>57</v>
      </c>
    </row>
    <row r="64" spans="1:86" x14ac:dyDescent="0.35">
      <c r="A64" s="253"/>
      <c r="B64" s="88">
        <v>58</v>
      </c>
      <c r="C64" s="91" t="str">
        <f>VLOOKUP(B:B,'START_LIST_JUN-ELI'!C:F,2,FALSE)</f>
        <v>WEBER Mélya</v>
      </c>
      <c r="D64" s="115" t="str">
        <f>VLOOKUP(B:B,'START_LIST_JUN-ELI'!C:F,4,FALSE)</f>
        <v>CNM</v>
      </c>
      <c r="E64" s="80">
        <v>650</v>
      </c>
      <c r="F64" s="81">
        <v>625</v>
      </c>
      <c r="G64" s="425">
        <v>575</v>
      </c>
      <c r="H64" s="425">
        <v>600</v>
      </c>
      <c r="I64" s="425">
        <v>600</v>
      </c>
      <c r="J64" s="425">
        <v>650</v>
      </c>
      <c r="K64" s="426">
        <v>650</v>
      </c>
      <c r="L64" s="427">
        <v>550</v>
      </c>
      <c r="M64" s="425">
        <v>650</v>
      </c>
      <c r="N64" s="425">
        <v>550</v>
      </c>
      <c r="O64" s="425">
        <v>550</v>
      </c>
      <c r="P64" s="425">
        <v>550</v>
      </c>
      <c r="Q64" s="425">
        <v>550</v>
      </c>
      <c r="R64" s="426">
        <v>600</v>
      </c>
      <c r="S64" s="427">
        <v>650</v>
      </c>
      <c r="T64" s="425">
        <v>550</v>
      </c>
      <c r="U64" s="425">
        <v>525</v>
      </c>
      <c r="V64" s="425">
        <v>550</v>
      </c>
      <c r="W64" s="425">
        <v>550</v>
      </c>
      <c r="X64" s="425">
        <v>525</v>
      </c>
      <c r="Y64" s="426">
        <v>525</v>
      </c>
      <c r="Z64" s="427">
        <v>650</v>
      </c>
      <c r="AA64" s="425">
        <v>625</v>
      </c>
      <c r="AB64" s="425">
        <v>575</v>
      </c>
      <c r="AC64" s="425">
        <v>525</v>
      </c>
      <c r="AD64" s="425">
        <v>575</v>
      </c>
      <c r="AE64" s="425">
        <v>550</v>
      </c>
      <c r="AF64" s="426">
        <v>525</v>
      </c>
      <c r="AG64" s="427">
        <v>650</v>
      </c>
      <c r="AH64" s="425">
        <v>650</v>
      </c>
      <c r="AI64" s="425">
        <v>525</v>
      </c>
      <c r="AJ64" s="425">
        <v>625</v>
      </c>
      <c r="AK64" s="425">
        <v>625</v>
      </c>
      <c r="AL64" s="425">
        <v>625</v>
      </c>
      <c r="AM64" s="426">
        <v>600</v>
      </c>
      <c r="AN64" s="575">
        <f t="shared" si="39"/>
        <v>650</v>
      </c>
      <c r="AO64" s="576">
        <f t="shared" si="40"/>
        <v>550</v>
      </c>
      <c r="AP64" s="575">
        <f t="shared" si="41"/>
        <v>650</v>
      </c>
      <c r="AQ64" s="577">
        <f t="shared" si="42"/>
        <v>650</v>
      </c>
      <c r="AR64" s="576">
        <f t="shared" si="43"/>
        <v>550</v>
      </c>
      <c r="AS64" s="578">
        <f t="shared" si="44"/>
        <v>633.33333333333337</v>
      </c>
      <c r="AT64" s="577">
        <f t="shared" si="45"/>
        <v>575</v>
      </c>
      <c r="AU64" s="576">
        <f t="shared" si="46"/>
        <v>525</v>
      </c>
      <c r="AV64" s="578">
        <f t="shared" si="47"/>
        <v>550</v>
      </c>
      <c r="AW64" s="592">
        <f t="shared" si="16"/>
        <v>625</v>
      </c>
      <c r="AX64" s="576">
        <f t="shared" si="17"/>
        <v>525</v>
      </c>
      <c r="AY64" s="593">
        <f t="shared" si="18"/>
        <v>566.66666666666663</v>
      </c>
      <c r="AZ64" s="592">
        <f t="shared" si="19"/>
        <v>625</v>
      </c>
      <c r="BA64" s="576">
        <f t="shared" si="20"/>
        <v>550</v>
      </c>
      <c r="BB64" s="593">
        <f t="shared" si="21"/>
        <v>575</v>
      </c>
      <c r="BC64" s="579">
        <f t="shared" si="51"/>
        <v>625</v>
      </c>
      <c r="BD64" s="579">
        <f t="shared" si="52"/>
        <v>525</v>
      </c>
      <c r="BE64" s="578">
        <f t="shared" si="53"/>
        <v>566.66666666666663</v>
      </c>
      <c r="BF64" s="579">
        <f t="shared" si="48"/>
        <v>650</v>
      </c>
      <c r="BG64" s="579">
        <f t="shared" si="49"/>
        <v>525</v>
      </c>
      <c r="BH64" s="575">
        <f t="shared" si="50"/>
        <v>575</v>
      </c>
      <c r="BI64" s="580">
        <f t="shared" si="22"/>
        <v>650</v>
      </c>
      <c r="BJ64" s="581"/>
      <c r="BK64" s="582">
        <f t="shared" si="23"/>
        <v>650</v>
      </c>
      <c r="BL64" s="580">
        <f t="shared" si="24"/>
        <v>633.33333333333337</v>
      </c>
      <c r="BM64" s="581">
        <v>200</v>
      </c>
      <c r="BN64" s="582">
        <f t="shared" si="25"/>
        <v>433.33333333333337</v>
      </c>
      <c r="BO64" s="580">
        <f t="shared" si="26"/>
        <v>550</v>
      </c>
      <c r="BP64" s="581"/>
      <c r="BQ64" s="582">
        <f t="shared" si="27"/>
        <v>550</v>
      </c>
      <c r="BR64" s="580">
        <f t="shared" si="28"/>
        <v>566.66666666666663</v>
      </c>
      <c r="BS64" s="581"/>
      <c r="BT64" s="582">
        <f t="shared" si="29"/>
        <v>566.66666666666663</v>
      </c>
      <c r="BU64" s="580">
        <f t="shared" si="30"/>
        <v>575</v>
      </c>
      <c r="BV64" s="581">
        <v>200</v>
      </c>
      <c r="BW64" s="582">
        <f t="shared" si="31"/>
        <v>375</v>
      </c>
      <c r="BX64" s="621">
        <f t="shared" si="32"/>
        <v>566.66666666666663</v>
      </c>
      <c r="BY64" s="621">
        <f t="shared" si="33"/>
        <v>575</v>
      </c>
      <c r="BZ64" s="621">
        <f t="shared" si="15"/>
        <v>530.95238095238096</v>
      </c>
      <c r="CA64" s="53">
        <f t="shared" si="34"/>
        <v>5.3095238095238093</v>
      </c>
      <c r="CB64" s="53">
        <f t="shared" si="35"/>
        <v>53.095238095238095</v>
      </c>
      <c r="CC64" s="683">
        <v>6</v>
      </c>
      <c r="CD64" s="53">
        <f t="shared" si="36"/>
        <v>47.095238095238095</v>
      </c>
      <c r="CE64" s="53">
        <f t="shared" si="37"/>
        <v>4.7095238095238097</v>
      </c>
      <c r="CF64" s="54"/>
      <c r="CG64" s="343">
        <f t="shared" si="38"/>
        <v>4.7095238095238097</v>
      </c>
      <c r="CH64" s="51">
        <v>58</v>
      </c>
    </row>
    <row r="65" spans="1:86" x14ac:dyDescent="0.35">
      <c r="A65" s="253"/>
      <c r="B65" s="88">
        <v>59</v>
      </c>
      <c r="C65" s="91" t="str">
        <f>VLOOKUP(B:B,'START_LIST_JUN-ELI'!C:F,2,FALSE)</f>
        <v>LLERENA HIDALGO Oceane</v>
      </c>
      <c r="D65" s="115" t="str">
        <f>VLOOKUP(B:B,'START_LIST_JUN-ELI'!C:F,4,FALSE)</f>
        <v>MORG</v>
      </c>
      <c r="E65" s="80">
        <v>775</v>
      </c>
      <c r="F65" s="81">
        <v>725</v>
      </c>
      <c r="G65" s="425">
        <v>700</v>
      </c>
      <c r="H65" s="425">
        <v>725</v>
      </c>
      <c r="I65" s="425">
        <v>750</v>
      </c>
      <c r="J65" s="425">
        <v>725</v>
      </c>
      <c r="K65" s="426">
        <v>750</v>
      </c>
      <c r="L65" s="427">
        <v>600</v>
      </c>
      <c r="M65" s="425">
        <v>600</v>
      </c>
      <c r="N65" s="425">
        <v>550</v>
      </c>
      <c r="O65" s="425">
        <v>650</v>
      </c>
      <c r="P65" s="425">
        <v>600</v>
      </c>
      <c r="Q65" s="425">
        <v>650</v>
      </c>
      <c r="R65" s="426">
        <v>650</v>
      </c>
      <c r="S65" s="427">
        <v>800</v>
      </c>
      <c r="T65" s="425">
        <v>675</v>
      </c>
      <c r="U65" s="425">
        <v>625</v>
      </c>
      <c r="V65" s="425">
        <v>650</v>
      </c>
      <c r="W65" s="425">
        <v>650</v>
      </c>
      <c r="X65" s="425">
        <v>650</v>
      </c>
      <c r="Y65" s="426">
        <v>675</v>
      </c>
      <c r="Z65" s="427">
        <v>775</v>
      </c>
      <c r="AA65" s="425">
        <v>675</v>
      </c>
      <c r="AB65" s="425">
        <v>650</v>
      </c>
      <c r="AC65" s="425">
        <v>650</v>
      </c>
      <c r="AD65" s="425">
        <v>625</v>
      </c>
      <c r="AE65" s="425">
        <v>650</v>
      </c>
      <c r="AF65" s="426">
        <v>650</v>
      </c>
      <c r="AG65" s="427">
        <v>725</v>
      </c>
      <c r="AH65" s="425">
        <v>875</v>
      </c>
      <c r="AI65" s="425">
        <v>650</v>
      </c>
      <c r="AJ65" s="425">
        <v>650</v>
      </c>
      <c r="AK65" s="425">
        <v>675</v>
      </c>
      <c r="AL65" s="425">
        <v>650</v>
      </c>
      <c r="AM65" s="426">
        <v>650</v>
      </c>
      <c r="AN65" s="575">
        <f t="shared" si="39"/>
        <v>800</v>
      </c>
      <c r="AO65" s="576">
        <f t="shared" si="40"/>
        <v>600</v>
      </c>
      <c r="AP65" s="575">
        <f t="shared" si="41"/>
        <v>758.33333333333337</v>
      </c>
      <c r="AQ65" s="577">
        <f t="shared" si="42"/>
        <v>875</v>
      </c>
      <c r="AR65" s="576">
        <f t="shared" si="43"/>
        <v>600</v>
      </c>
      <c r="AS65" s="578">
        <f t="shared" si="44"/>
        <v>691.66666666666663</v>
      </c>
      <c r="AT65" s="577">
        <f t="shared" si="45"/>
        <v>700</v>
      </c>
      <c r="AU65" s="576">
        <f t="shared" si="46"/>
        <v>550</v>
      </c>
      <c r="AV65" s="578">
        <f t="shared" si="47"/>
        <v>641.66666666666663</v>
      </c>
      <c r="AW65" s="592">
        <f t="shared" si="16"/>
        <v>725</v>
      </c>
      <c r="AX65" s="576">
        <f t="shared" si="17"/>
        <v>650</v>
      </c>
      <c r="AY65" s="593">
        <f t="shared" si="18"/>
        <v>650</v>
      </c>
      <c r="AZ65" s="592">
        <f t="shared" si="19"/>
        <v>750</v>
      </c>
      <c r="BA65" s="576">
        <f t="shared" si="20"/>
        <v>600</v>
      </c>
      <c r="BB65" s="593">
        <f t="shared" si="21"/>
        <v>650</v>
      </c>
      <c r="BC65" s="579">
        <f t="shared" si="51"/>
        <v>725</v>
      </c>
      <c r="BD65" s="579">
        <f t="shared" si="52"/>
        <v>650</v>
      </c>
      <c r="BE65" s="578">
        <f t="shared" si="53"/>
        <v>650</v>
      </c>
      <c r="BF65" s="579">
        <f t="shared" si="48"/>
        <v>750</v>
      </c>
      <c r="BG65" s="579">
        <f t="shared" si="49"/>
        <v>650</v>
      </c>
      <c r="BH65" s="575">
        <f t="shared" si="50"/>
        <v>658.33333333333337</v>
      </c>
      <c r="BI65" s="580">
        <f t="shared" si="22"/>
        <v>758.33333333333337</v>
      </c>
      <c r="BJ65" s="581"/>
      <c r="BK65" s="582">
        <f t="shared" si="23"/>
        <v>758.33333333333337</v>
      </c>
      <c r="BL65" s="580">
        <f t="shared" si="24"/>
        <v>691.66666666666663</v>
      </c>
      <c r="BM65" s="581">
        <v>200</v>
      </c>
      <c r="BN65" s="582">
        <f t="shared" si="25"/>
        <v>491.66666666666663</v>
      </c>
      <c r="BO65" s="580">
        <f t="shared" si="26"/>
        <v>641.66666666666663</v>
      </c>
      <c r="BP65" s="581"/>
      <c r="BQ65" s="582">
        <f t="shared" si="27"/>
        <v>641.66666666666663</v>
      </c>
      <c r="BR65" s="580">
        <f t="shared" si="28"/>
        <v>650</v>
      </c>
      <c r="BS65" s="581"/>
      <c r="BT65" s="582">
        <f t="shared" si="29"/>
        <v>650</v>
      </c>
      <c r="BU65" s="580">
        <f t="shared" si="30"/>
        <v>650</v>
      </c>
      <c r="BV65" s="581"/>
      <c r="BW65" s="582">
        <f t="shared" si="31"/>
        <v>650</v>
      </c>
      <c r="BX65" s="621">
        <f t="shared" si="32"/>
        <v>650</v>
      </c>
      <c r="BY65" s="621">
        <f t="shared" si="33"/>
        <v>658.33333333333337</v>
      </c>
      <c r="BZ65" s="621">
        <f t="shared" si="15"/>
        <v>642.85714285714289</v>
      </c>
      <c r="CA65" s="53">
        <f t="shared" si="34"/>
        <v>6.4285714285714288</v>
      </c>
      <c r="CB65" s="53">
        <f t="shared" si="35"/>
        <v>64.285714285714292</v>
      </c>
      <c r="CC65" s="683">
        <v>6.5</v>
      </c>
      <c r="CD65" s="53">
        <f t="shared" si="36"/>
        <v>57.785714285714292</v>
      </c>
      <c r="CE65" s="53">
        <f t="shared" si="37"/>
        <v>5.7785714285714294</v>
      </c>
      <c r="CF65" s="54"/>
      <c r="CG65" s="343">
        <f t="shared" si="38"/>
        <v>5.7785714285714294</v>
      </c>
      <c r="CH65" s="51">
        <v>59</v>
      </c>
    </row>
    <row r="66" spans="1:86" x14ac:dyDescent="0.35">
      <c r="A66" s="253"/>
      <c r="B66" s="88">
        <v>60</v>
      </c>
      <c r="C66" s="91" t="str">
        <f>VLOOKUP(B:B,'START_LIST_JUN-ELI'!C:F,2,FALSE)</f>
        <v>ISLER Meret</v>
      </c>
      <c r="D66" s="115" t="str">
        <f>VLOOKUP(B:B,'START_LIST_JUN-ELI'!C:F,4,FALSE)</f>
        <v>SVB</v>
      </c>
      <c r="E66" s="80">
        <v>750</v>
      </c>
      <c r="F66" s="81">
        <v>775</v>
      </c>
      <c r="G66" s="425">
        <v>775</v>
      </c>
      <c r="H66" s="425">
        <v>775</v>
      </c>
      <c r="I66" s="425">
        <v>750</v>
      </c>
      <c r="J66" s="425">
        <v>750</v>
      </c>
      <c r="K66" s="426">
        <v>775</v>
      </c>
      <c r="L66" s="427">
        <v>700</v>
      </c>
      <c r="M66" s="425">
        <v>725</v>
      </c>
      <c r="N66" s="425">
        <v>750</v>
      </c>
      <c r="O66" s="425">
        <v>775</v>
      </c>
      <c r="P66" s="425">
        <v>700</v>
      </c>
      <c r="Q66" s="425">
        <v>650</v>
      </c>
      <c r="R66" s="426">
        <v>700</v>
      </c>
      <c r="S66" s="427">
        <v>775</v>
      </c>
      <c r="T66" s="425">
        <v>725</v>
      </c>
      <c r="U66" s="425">
        <v>700</v>
      </c>
      <c r="V66" s="425">
        <v>725</v>
      </c>
      <c r="W66" s="425">
        <v>700</v>
      </c>
      <c r="X66" s="425">
        <v>700</v>
      </c>
      <c r="Y66" s="426">
        <v>750</v>
      </c>
      <c r="Z66" s="427">
        <v>800</v>
      </c>
      <c r="AA66" s="425">
        <v>750</v>
      </c>
      <c r="AB66" s="425">
        <v>750</v>
      </c>
      <c r="AC66" s="425">
        <v>775</v>
      </c>
      <c r="AD66" s="425">
        <v>700</v>
      </c>
      <c r="AE66" s="425">
        <v>675</v>
      </c>
      <c r="AF66" s="426">
        <v>700</v>
      </c>
      <c r="AG66" s="427">
        <v>725</v>
      </c>
      <c r="AH66" s="425">
        <v>725</v>
      </c>
      <c r="AI66" s="425">
        <v>725</v>
      </c>
      <c r="AJ66" s="425">
        <v>675</v>
      </c>
      <c r="AK66" s="425">
        <v>675</v>
      </c>
      <c r="AL66" s="425">
        <v>675</v>
      </c>
      <c r="AM66" s="426">
        <v>675</v>
      </c>
      <c r="AN66" s="575">
        <f t="shared" si="39"/>
        <v>800</v>
      </c>
      <c r="AO66" s="576">
        <f t="shared" si="40"/>
        <v>700</v>
      </c>
      <c r="AP66" s="575">
        <f t="shared" si="41"/>
        <v>750</v>
      </c>
      <c r="AQ66" s="577">
        <f t="shared" si="42"/>
        <v>775</v>
      </c>
      <c r="AR66" s="576">
        <f t="shared" si="43"/>
        <v>725</v>
      </c>
      <c r="AS66" s="578">
        <f t="shared" si="44"/>
        <v>733.33333333333337</v>
      </c>
      <c r="AT66" s="577">
        <f t="shared" si="45"/>
        <v>775</v>
      </c>
      <c r="AU66" s="576">
        <f t="shared" si="46"/>
        <v>700</v>
      </c>
      <c r="AV66" s="578">
        <f t="shared" si="47"/>
        <v>741.66666666666663</v>
      </c>
      <c r="AW66" s="592">
        <f t="shared" si="16"/>
        <v>775</v>
      </c>
      <c r="AX66" s="576">
        <f t="shared" si="17"/>
        <v>675</v>
      </c>
      <c r="AY66" s="593">
        <f t="shared" si="18"/>
        <v>758.33333333333337</v>
      </c>
      <c r="AZ66" s="592">
        <f t="shared" si="19"/>
        <v>750</v>
      </c>
      <c r="BA66" s="576">
        <f t="shared" si="20"/>
        <v>675</v>
      </c>
      <c r="BB66" s="593">
        <f t="shared" si="21"/>
        <v>700</v>
      </c>
      <c r="BC66" s="579">
        <f t="shared" si="51"/>
        <v>775</v>
      </c>
      <c r="BD66" s="579">
        <f t="shared" si="52"/>
        <v>675</v>
      </c>
      <c r="BE66" s="578">
        <f t="shared" si="53"/>
        <v>758.33333333333337</v>
      </c>
      <c r="BF66" s="579">
        <f t="shared" si="48"/>
        <v>775</v>
      </c>
      <c r="BG66" s="579">
        <f t="shared" si="49"/>
        <v>675</v>
      </c>
      <c r="BH66" s="575">
        <f t="shared" si="50"/>
        <v>716.66666666666663</v>
      </c>
      <c r="BI66" s="580">
        <f t="shared" si="22"/>
        <v>750</v>
      </c>
      <c r="BJ66" s="581"/>
      <c r="BK66" s="582">
        <f t="shared" si="23"/>
        <v>750</v>
      </c>
      <c r="BL66" s="580">
        <f t="shared" si="24"/>
        <v>733.33333333333337</v>
      </c>
      <c r="BM66" s="581"/>
      <c r="BN66" s="582">
        <f t="shared" si="25"/>
        <v>733.33333333333337</v>
      </c>
      <c r="BO66" s="580">
        <f t="shared" si="26"/>
        <v>741.66666666666663</v>
      </c>
      <c r="BP66" s="581"/>
      <c r="BQ66" s="582">
        <f t="shared" si="27"/>
        <v>741.66666666666663</v>
      </c>
      <c r="BR66" s="580">
        <f t="shared" si="28"/>
        <v>758.33333333333337</v>
      </c>
      <c r="BS66" s="581"/>
      <c r="BT66" s="582">
        <f t="shared" si="29"/>
        <v>758.33333333333337</v>
      </c>
      <c r="BU66" s="580">
        <f t="shared" si="30"/>
        <v>700</v>
      </c>
      <c r="BV66" s="581"/>
      <c r="BW66" s="582">
        <f t="shared" si="31"/>
        <v>700</v>
      </c>
      <c r="BX66" s="621">
        <f t="shared" si="32"/>
        <v>758.33333333333337</v>
      </c>
      <c r="BY66" s="621">
        <f t="shared" si="33"/>
        <v>716.66666666666663</v>
      </c>
      <c r="BZ66" s="621">
        <f t="shared" si="15"/>
        <v>736.90476190476204</v>
      </c>
      <c r="CA66" s="53">
        <f t="shared" si="34"/>
        <v>7.3690476190476204</v>
      </c>
      <c r="CB66" s="53">
        <f t="shared" si="35"/>
        <v>73.690476190476204</v>
      </c>
      <c r="CC66" s="683">
        <v>0</v>
      </c>
      <c r="CD66" s="53">
        <f t="shared" si="36"/>
        <v>73.690476190476204</v>
      </c>
      <c r="CE66" s="53">
        <f t="shared" si="37"/>
        <v>7.3690476190476204</v>
      </c>
      <c r="CF66" s="54"/>
      <c r="CG66" s="343">
        <f t="shared" si="38"/>
        <v>7.3690476190476204</v>
      </c>
      <c r="CH66" s="51">
        <v>60</v>
      </c>
    </row>
    <row r="67" spans="1:86" x14ac:dyDescent="0.35">
      <c r="A67" s="253"/>
      <c r="B67" s="88">
        <v>61</v>
      </c>
      <c r="C67" s="91" t="str">
        <f>VLOOKUP(B:B,'START_LIST_JUN-ELI'!C:F,2,FALSE)</f>
        <v>URSPRUNG Svea</v>
      </c>
      <c r="D67" s="115" t="str">
        <f>VLOOKUP(B:B,'START_LIST_JUN-ELI'!C:F,4,FALSE)</f>
        <v>MORG</v>
      </c>
      <c r="E67" s="80">
        <v>750</v>
      </c>
      <c r="F67" s="81">
        <v>750</v>
      </c>
      <c r="G67" s="425">
        <v>775</v>
      </c>
      <c r="H67" s="425">
        <v>775</v>
      </c>
      <c r="I67" s="425">
        <v>750</v>
      </c>
      <c r="J67" s="425">
        <v>775</v>
      </c>
      <c r="K67" s="426">
        <v>775</v>
      </c>
      <c r="L67" s="427">
        <v>700</v>
      </c>
      <c r="M67" s="425">
        <v>700</v>
      </c>
      <c r="N67" s="425">
        <v>750</v>
      </c>
      <c r="O67" s="425">
        <v>750</v>
      </c>
      <c r="P67" s="425">
        <v>700</v>
      </c>
      <c r="Q67" s="425">
        <v>700</v>
      </c>
      <c r="R67" s="426">
        <v>700</v>
      </c>
      <c r="S67" s="427">
        <v>750</v>
      </c>
      <c r="T67" s="425">
        <v>700</v>
      </c>
      <c r="U67" s="425">
        <v>750</v>
      </c>
      <c r="V67" s="425">
        <v>725</v>
      </c>
      <c r="W67" s="425">
        <v>725</v>
      </c>
      <c r="X67" s="425">
        <v>725</v>
      </c>
      <c r="Y67" s="426">
        <v>750</v>
      </c>
      <c r="Z67" s="427">
        <v>750</v>
      </c>
      <c r="AA67" s="425">
        <v>725</v>
      </c>
      <c r="AB67" s="425">
        <v>750</v>
      </c>
      <c r="AC67" s="425">
        <v>750</v>
      </c>
      <c r="AD67" s="425">
        <v>700</v>
      </c>
      <c r="AE67" s="425">
        <v>700</v>
      </c>
      <c r="AF67" s="426">
        <v>750</v>
      </c>
      <c r="AG67" s="427">
        <v>775</v>
      </c>
      <c r="AH67" s="425">
        <v>750</v>
      </c>
      <c r="AI67" s="425">
        <v>775</v>
      </c>
      <c r="AJ67" s="425">
        <v>700</v>
      </c>
      <c r="AK67" s="425">
        <v>725</v>
      </c>
      <c r="AL67" s="425">
        <v>750</v>
      </c>
      <c r="AM67" s="426">
        <v>775</v>
      </c>
      <c r="AN67" s="575">
        <f t="shared" si="39"/>
        <v>775</v>
      </c>
      <c r="AO67" s="576">
        <f t="shared" si="40"/>
        <v>700</v>
      </c>
      <c r="AP67" s="575">
        <f t="shared" si="41"/>
        <v>750</v>
      </c>
      <c r="AQ67" s="577">
        <f t="shared" si="42"/>
        <v>750</v>
      </c>
      <c r="AR67" s="576">
        <f t="shared" si="43"/>
        <v>700</v>
      </c>
      <c r="AS67" s="578">
        <f t="shared" si="44"/>
        <v>725</v>
      </c>
      <c r="AT67" s="577">
        <f t="shared" si="45"/>
        <v>775</v>
      </c>
      <c r="AU67" s="576">
        <f t="shared" si="46"/>
        <v>750</v>
      </c>
      <c r="AV67" s="578">
        <f t="shared" si="47"/>
        <v>758.33333333333337</v>
      </c>
      <c r="AW67" s="592">
        <f t="shared" si="16"/>
        <v>775</v>
      </c>
      <c r="AX67" s="576">
        <f t="shared" si="17"/>
        <v>700</v>
      </c>
      <c r="AY67" s="593">
        <f t="shared" si="18"/>
        <v>741.66666666666663</v>
      </c>
      <c r="AZ67" s="592">
        <f t="shared" si="19"/>
        <v>750</v>
      </c>
      <c r="BA67" s="576">
        <f t="shared" si="20"/>
        <v>700</v>
      </c>
      <c r="BB67" s="593">
        <f t="shared" si="21"/>
        <v>716.66666666666663</v>
      </c>
      <c r="BC67" s="579">
        <f t="shared" si="51"/>
        <v>775</v>
      </c>
      <c r="BD67" s="579">
        <f t="shared" si="52"/>
        <v>700</v>
      </c>
      <c r="BE67" s="578">
        <f t="shared" si="53"/>
        <v>741.66666666666663</v>
      </c>
      <c r="BF67" s="579">
        <f t="shared" si="48"/>
        <v>775</v>
      </c>
      <c r="BG67" s="579">
        <f t="shared" si="49"/>
        <v>700</v>
      </c>
      <c r="BH67" s="575">
        <f t="shared" si="50"/>
        <v>758.33333333333337</v>
      </c>
      <c r="BI67" s="580">
        <f t="shared" si="22"/>
        <v>750</v>
      </c>
      <c r="BJ67" s="581"/>
      <c r="BK67" s="582">
        <f t="shared" si="23"/>
        <v>750</v>
      </c>
      <c r="BL67" s="580">
        <f t="shared" si="24"/>
        <v>725</v>
      </c>
      <c r="BM67" s="581">
        <v>200</v>
      </c>
      <c r="BN67" s="582">
        <f t="shared" si="25"/>
        <v>525</v>
      </c>
      <c r="BO67" s="580">
        <f t="shared" si="26"/>
        <v>758.33333333333337</v>
      </c>
      <c r="BP67" s="581"/>
      <c r="BQ67" s="582">
        <f t="shared" si="27"/>
        <v>758.33333333333337</v>
      </c>
      <c r="BR67" s="580">
        <f t="shared" si="28"/>
        <v>741.66666666666663</v>
      </c>
      <c r="BS67" s="581"/>
      <c r="BT67" s="582">
        <f t="shared" si="29"/>
        <v>741.66666666666663</v>
      </c>
      <c r="BU67" s="580">
        <f t="shared" si="30"/>
        <v>716.66666666666663</v>
      </c>
      <c r="BV67" s="581"/>
      <c r="BW67" s="582">
        <f t="shared" si="31"/>
        <v>716.66666666666663</v>
      </c>
      <c r="BX67" s="621">
        <f t="shared" si="32"/>
        <v>741.66666666666663</v>
      </c>
      <c r="BY67" s="621">
        <f t="shared" si="33"/>
        <v>758.33333333333337</v>
      </c>
      <c r="BZ67" s="621">
        <f t="shared" si="15"/>
        <v>713.09523809523796</v>
      </c>
      <c r="CA67" s="53">
        <f t="shared" si="34"/>
        <v>7.1309523809523796</v>
      </c>
      <c r="CB67" s="53">
        <f t="shared" si="35"/>
        <v>71.309523809523796</v>
      </c>
      <c r="CC67" s="683">
        <v>0</v>
      </c>
      <c r="CD67" s="53">
        <f t="shared" si="36"/>
        <v>71.309523809523796</v>
      </c>
      <c r="CE67" s="53">
        <f t="shared" si="37"/>
        <v>7.1309523809523796</v>
      </c>
      <c r="CF67" s="54"/>
      <c r="CG67" s="343">
        <f t="shared" si="38"/>
        <v>7.1309523809523796</v>
      </c>
      <c r="CH67" s="51">
        <v>61</v>
      </c>
    </row>
    <row r="68" spans="1:86" x14ac:dyDescent="0.35">
      <c r="A68" s="253"/>
      <c r="B68" s="88">
        <v>62</v>
      </c>
      <c r="C68" s="91" t="str">
        <f>VLOOKUP(B:B,'START_LIST_JUN-ELI'!C:F,2,FALSE)</f>
        <v>RADAELLI Giulia</v>
      </c>
      <c r="D68" s="115" t="str">
        <f>VLOOKUP(B:B,'START_LIST_JUN-ELI'!C:F,4,FALSE)</f>
        <v>LUG</v>
      </c>
      <c r="E68" s="80">
        <v>750</v>
      </c>
      <c r="F68" s="81">
        <v>725</v>
      </c>
      <c r="G68" s="425">
        <v>725</v>
      </c>
      <c r="H68" s="425">
        <v>675</v>
      </c>
      <c r="I68" s="425">
        <v>700</v>
      </c>
      <c r="J68" s="425">
        <v>725</v>
      </c>
      <c r="K68" s="426">
        <v>775</v>
      </c>
      <c r="L68" s="427">
        <v>650</v>
      </c>
      <c r="M68" s="425">
        <v>675</v>
      </c>
      <c r="N68" s="425">
        <v>650</v>
      </c>
      <c r="O68" s="425">
        <v>650</v>
      </c>
      <c r="P68" s="425">
        <v>650</v>
      </c>
      <c r="Q68" s="425">
        <v>650</v>
      </c>
      <c r="R68" s="426">
        <v>700</v>
      </c>
      <c r="S68" s="427">
        <v>750</v>
      </c>
      <c r="T68" s="425">
        <v>700</v>
      </c>
      <c r="U68" s="425">
        <v>675</v>
      </c>
      <c r="V68" s="425">
        <v>700</v>
      </c>
      <c r="W68" s="425">
        <v>675</v>
      </c>
      <c r="X68" s="425">
        <v>700</v>
      </c>
      <c r="Y68" s="426">
        <v>725</v>
      </c>
      <c r="Z68" s="427">
        <v>750</v>
      </c>
      <c r="AA68" s="425">
        <v>675</v>
      </c>
      <c r="AB68" s="425">
        <v>650</v>
      </c>
      <c r="AC68" s="425">
        <v>625</v>
      </c>
      <c r="AD68" s="425">
        <v>625</v>
      </c>
      <c r="AE68" s="425">
        <v>650</v>
      </c>
      <c r="AF68" s="426">
        <v>625</v>
      </c>
      <c r="AG68" s="427">
        <v>750</v>
      </c>
      <c r="AH68" s="425">
        <v>775</v>
      </c>
      <c r="AI68" s="425">
        <v>725</v>
      </c>
      <c r="AJ68" s="425">
        <v>700</v>
      </c>
      <c r="AK68" s="425">
        <v>675</v>
      </c>
      <c r="AL68" s="425">
        <v>775</v>
      </c>
      <c r="AM68" s="426">
        <v>775</v>
      </c>
      <c r="AN68" s="575">
        <f t="shared" si="39"/>
        <v>750</v>
      </c>
      <c r="AO68" s="576">
        <f t="shared" si="40"/>
        <v>650</v>
      </c>
      <c r="AP68" s="575">
        <f t="shared" si="41"/>
        <v>750</v>
      </c>
      <c r="AQ68" s="577">
        <f t="shared" si="42"/>
        <v>775</v>
      </c>
      <c r="AR68" s="576">
        <f t="shared" si="43"/>
        <v>675</v>
      </c>
      <c r="AS68" s="578">
        <f t="shared" si="44"/>
        <v>700</v>
      </c>
      <c r="AT68" s="577">
        <f t="shared" si="45"/>
        <v>725</v>
      </c>
      <c r="AU68" s="576">
        <f t="shared" si="46"/>
        <v>650</v>
      </c>
      <c r="AV68" s="578">
        <f t="shared" si="47"/>
        <v>683.33333333333337</v>
      </c>
      <c r="AW68" s="592">
        <f t="shared" si="16"/>
        <v>700</v>
      </c>
      <c r="AX68" s="576">
        <f t="shared" si="17"/>
        <v>625</v>
      </c>
      <c r="AY68" s="593">
        <f t="shared" si="18"/>
        <v>675</v>
      </c>
      <c r="AZ68" s="592">
        <f t="shared" si="19"/>
        <v>700</v>
      </c>
      <c r="BA68" s="576">
        <f t="shared" si="20"/>
        <v>625</v>
      </c>
      <c r="BB68" s="593">
        <f t="shared" si="21"/>
        <v>666.66666666666663</v>
      </c>
      <c r="BC68" s="579">
        <f t="shared" si="51"/>
        <v>700</v>
      </c>
      <c r="BD68" s="579">
        <f t="shared" si="52"/>
        <v>625</v>
      </c>
      <c r="BE68" s="578">
        <f t="shared" si="53"/>
        <v>675</v>
      </c>
      <c r="BF68" s="579">
        <f t="shared" si="48"/>
        <v>775</v>
      </c>
      <c r="BG68" s="579">
        <f t="shared" si="49"/>
        <v>625</v>
      </c>
      <c r="BH68" s="575">
        <f t="shared" si="50"/>
        <v>733.33333333333337</v>
      </c>
      <c r="BI68" s="580">
        <f t="shared" si="22"/>
        <v>750</v>
      </c>
      <c r="BJ68" s="581"/>
      <c r="BK68" s="582">
        <f t="shared" si="23"/>
        <v>750</v>
      </c>
      <c r="BL68" s="580">
        <f t="shared" si="24"/>
        <v>700</v>
      </c>
      <c r="BM68" s="581">
        <v>200</v>
      </c>
      <c r="BN68" s="582">
        <f t="shared" si="25"/>
        <v>500</v>
      </c>
      <c r="BO68" s="580">
        <f t="shared" si="26"/>
        <v>683.33333333333337</v>
      </c>
      <c r="BP68" s="581"/>
      <c r="BQ68" s="582">
        <f t="shared" si="27"/>
        <v>683.33333333333337</v>
      </c>
      <c r="BR68" s="580">
        <f t="shared" si="28"/>
        <v>675</v>
      </c>
      <c r="BS68" s="581"/>
      <c r="BT68" s="582">
        <f t="shared" si="29"/>
        <v>675</v>
      </c>
      <c r="BU68" s="580">
        <f t="shared" si="30"/>
        <v>666.66666666666663</v>
      </c>
      <c r="BV68" s="581"/>
      <c r="BW68" s="582">
        <f t="shared" si="31"/>
        <v>666.66666666666663</v>
      </c>
      <c r="BX68" s="621">
        <f t="shared" si="32"/>
        <v>675</v>
      </c>
      <c r="BY68" s="621">
        <f t="shared" si="33"/>
        <v>733.33333333333337</v>
      </c>
      <c r="BZ68" s="621">
        <f t="shared" si="15"/>
        <v>669.04761904761904</v>
      </c>
      <c r="CA68" s="53">
        <f t="shared" si="34"/>
        <v>6.6904761904761907</v>
      </c>
      <c r="CB68" s="53">
        <f t="shared" si="35"/>
        <v>66.904761904761912</v>
      </c>
      <c r="CC68" s="683">
        <v>0</v>
      </c>
      <c r="CD68" s="53">
        <f t="shared" si="36"/>
        <v>66.904761904761912</v>
      </c>
      <c r="CE68" s="53">
        <f t="shared" si="37"/>
        <v>6.6904761904761916</v>
      </c>
      <c r="CF68" s="54"/>
      <c r="CG68" s="343">
        <f t="shared" si="38"/>
        <v>6.6904761904761916</v>
      </c>
      <c r="CH68" s="51">
        <v>62</v>
      </c>
    </row>
    <row r="69" spans="1:86" x14ac:dyDescent="0.35">
      <c r="A69" s="253"/>
      <c r="B69" s="88">
        <v>63</v>
      </c>
      <c r="C69" s="91" t="str">
        <f>VLOOKUP(B:B,'START_LIST_JUN-ELI'!C:F,2,FALSE)</f>
        <v>COSENTINO Francesco</v>
      </c>
      <c r="D69" s="115" t="str">
        <f>VLOOKUP(B:B,'START_LIST_JUN-ELI'!C:F,4,FALSE)</f>
        <v>SVB</v>
      </c>
      <c r="E69" s="80">
        <v>850</v>
      </c>
      <c r="F69" s="81">
        <v>800</v>
      </c>
      <c r="G69" s="425">
        <v>750</v>
      </c>
      <c r="H69" s="425">
        <v>800</v>
      </c>
      <c r="I69" s="425">
        <v>800</v>
      </c>
      <c r="J69" s="425"/>
      <c r="K69" s="426"/>
      <c r="L69" s="427">
        <v>800</v>
      </c>
      <c r="M69" s="425">
        <v>850</v>
      </c>
      <c r="N69" s="425">
        <v>850</v>
      </c>
      <c r="O69" s="425">
        <v>850</v>
      </c>
      <c r="P69" s="425">
        <v>825</v>
      </c>
      <c r="Q69" s="425"/>
      <c r="R69" s="426"/>
      <c r="S69" s="427">
        <v>875</v>
      </c>
      <c r="T69" s="425">
        <v>775</v>
      </c>
      <c r="U69" s="425">
        <v>775</v>
      </c>
      <c r="V69" s="425">
        <v>800</v>
      </c>
      <c r="W69" s="425">
        <v>775</v>
      </c>
      <c r="X69" s="425"/>
      <c r="Y69" s="426"/>
      <c r="Z69" s="427">
        <v>875</v>
      </c>
      <c r="AA69" s="425">
        <v>750</v>
      </c>
      <c r="AB69" s="425">
        <v>775</v>
      </c>
      <c r="AC69" s="425">
        <v>775</v>
      </c>
      <c r="AD69" s="425">
        <v>750</v>
      </c>
      <c r="AE69" s="425"/>
      <c r="AF69" s="426"/>
      <c r="AG69" s="427">
        <v>875</v>
      </c>
      <c r="AH69" s="425">
        <v>800</v>
      </c>
      <c r="AI69" s="425">
        <v>775</v>
      </c>
      <c r="AJ69" s="425">
        <v>800</v>
      </c>
      <c r="AK69" s="425">
        <v>750</v>
      </c>
      <c r="AL69" s="425"/>
      <c r="AM69" s="426"/>
      <c r="AN69" s="575">
        <f t="shared" si="39"/>
        <v>875</v>
      </c>
      <c r="AO69" s="576">
        <f t="shared" si="40"/>
        <v>800</v>
      </c>
      <c r="AP69" s="575">
        <f t="shared" si="41"/>
        <v>866.66666666666663</v>
      </c>
      <c r="AQ69" s="577">
        <f t="shared" si="42"/>
        <v>850</v>
      </c>
      <c r="AR69" s="576">
        <f t="shared" si="43"/>
        <v>750</v>
      </c>
      <c r="AS69" s="578">
        <f t="shared" si="44"/>
        <v>791.66666666666663</v>
      </c>
      <c r="AT69" s="577">
        <f t="shared" si="45"/>
        <v>850</v>
      </c>
      <c r="AU69" s="576">
        <f t="shared" si="46"/>
        <v>750</v>
      </c>
      <c r="AV69" s="578">
        <f t="shared" si="47"/>
        <v>775</v>
      </c>
      <c r="AW69" s="592">
        <f t="shared" si="16"/>
        <v>850</v>
      </c>
      <c r="AX69" s="576">
        <f t="shared" si="17"/>
        <v>775</v>
      </c>
      <c r="AY69" s="593">
        <f t="shared" si="18"/>
        <v>800</v>
      </c>
      <c r="AZ69" s="592">
        <f t="shared" si="19"/>
        <v>825</v>
      </c>
      <c r="BA69" s="576">
        <f t="shared" si="20"/>
        <v>750</v>
      </c>
      <c r="BB69" s="593">
        <f t="shared" si="21"/>
        <v>775</v>
      </c>
      <c r="BC69" s="579">
        <f t="shared" si="51"/>
        <v>850</v>
      </c>
      <c r="BD69" s="579">
        <f t="shared" si="52"/>
        <v>775</v>
      </c>
      <c r="BE69" s="578">
        <f t="shared" si="53"/>
        <v>800</v>
      </c>
      <c r="BF69" s="579">
        <f t="shared" si="48"/>
        <v>0</v>
      </c>
      <c r="BG69" s="579">
        <f t="shared" si="49"/>
        <v>0</v>
      </c>
      <c r="BH69" s="575">
        <f t="shared" si="50"/>
        <v>0</v>
      </c>
      <c r="BI69" s="580">
        <f t="shared" si="22"/>
        <v>866.66666666666663</v>
      </c>
      <c r="BJ69" s="581"/>
      <c r="BK69" s="582">
        <f t="shared" si="23"/>
        <v>866.66666666666663</v>
      </c>
      <c r="BL69" s="580">
        <f t="shared" si="24"/>
        <v>791.66666666666663</v>
      </c>
      <c r="BM69" s="581"/>
      <c r="BN69" s="582">
        <f t="shared" si="25"/>
        <v>791.66666666666663</v>
      </c>
      <c r="BO69" s="580">
        <f t="shared" si="26"/>
        <v>775</v>
      </c>
      <c r="BP69" s="581"/>
      <c r="BQ69" s="582">
        <f t="shared" si="27"/>
        <v>775</v>
      </c>
      <c r="BR69" s="580">
        <f t="shared" si="28"/>
        <v>800</v>
      </c>
      <c r="BS69" s="581"/>
      <c r="BT69" s="582">
        <f t="shared" si="29"/>
        <v>800</v>
      </c>
      <c r="BU69" s="580">
        <f t="shared" si="30"/>
        <v>775</v>
      </c>
      <c r="BV69" s="581">
        <v>200</v>
      </c>
      <c r="BW69" s="582">
        <f t="shared" si="31"/>
        <v>575</v>
      </c>
      <c r="BX69" s="621">
        <f t="shared" si="32"/>
        <v>800</v>
      </c>
      <c r="BY69" s="621">
        <f t="shared" si="33"/>
        <v>0</v>
      </c>
      <c r="BZ69" s="621">
        <f t="shared" si="15"/>
        <v>658.33333333333326</v>
      </c>
      <c r="CA69" s="53">
        <f t="shared" si="34"/>
        <v>6.5833333333333321</v>
      </c>
      <c r="CB69" s="53">
        <f t="shared" si="35"/>
        <v>65.833333333333314</v>
      </c>
      <c r="CC69" s="683">
        <v>0</v>
      </c>
      <c r="CD69" s="53">
        <f>CB69-CC69</f>
        <v>65.833333333333314</v>
      </c>
      <c r="CE69" s="53">
        <f t="shared" si="37"/>
        <v>6.5833333333333313</v>
      </c>
      <c r="CF69" s="54"/>
      <c r="CG69" s="343">
        <f t="shared" si="38"/>
        <v>6.5833333333333313</v>
      </c>
      <c r="CH69" s="51">
        <v>63</v>
      </c>
    </row>
    <row r="70" spans="1:86" hidden="1" x14ac:dyDescent="0.35">
      <c r="A70" s="253"/>
      <c r="B70" s="88">
        <v>64</v>
      </c>
      <c r="C70" s="91" t="e">
        <f>VLOOKUP(B:B,'START_LIST_JUN-ELI'!C:F,2,FALSE)</f>
        <v>#N/A</v>
      </c>
      <c r="D70" s="115" t="e">
        <f>VLOOKUP(B:B,'START_LIST_JUN-ELI'!C:F,4,FALSE)</f>
        <v>#N/A</v>
      </c>
      <c r="E70" s="80"/>
      <c r="F70" s="81"/>
      <c r="G70" s="425"/>
      <c r="H70" s="425"/>
      <c r="I70" s="425"/>
      <c r="J70" s="425"/>
      <c r="K70" s="426"/>
      <c r="L70" s="427"/>
      <c r="M70" s="425"/>
      <c r="N70" s="425"/>
      <c r="O70" s="425"/>
      <c r="P70" s="425"/>
      <c r="Q70" s="425"/>
      <c r="R70" s="426"/>
      <c r="S70" s="427"/>
      <c r="T70" s="425"/>
      <c r="U70" s="425"/>
      <c r="V70" s="425"/>
      <c r="W70" s="425"/>
      <c r="X70" s="425"/>
      <c r="Y70" s="426"/>
      <c r="Z70" s="609">
        <f t="shared" ref="Z70:Z72" si="54">(E70+L70+S70)/3</f>
        <v>0</v>
      </c>
      <c r="AA70" s="562">
        <f t="shared" ref="AA70:AA72" si="55">(F70+M70+T70)/3</f>
        <v>0</v>
      </c>
      <c r="AB70" s="562">
        <f t="shared" ref="AB70:AB72" si="56">(G70+N70+U70)/3</f>
        <v>0</v>
      </c>
      <c r="AC70" s="562">
        <f t="shared" ref="AC70:AC72" si="57">(H70+O70+V70)/3</f>
        <v>0</v>
      </c>
      <c r="AD70" s="562">
        <f t="shared" ref="AD70:AD72" si="58">(I70+P70+W70)/3</f>
        <v>0</v>
      </c>
      <c r="AE70" s="562">
        <f t="shared" ref="AE70:AE72" si="59">(J70+Q70+X70)/3</f>
        <v>0</v>
      </c>
      <c r="AF70" s="610">
        <f t="shared" ref="AF70:AF72" si="60">(K70+R70+Y70)/3</f>
        <v>0</v>
      </c>
      <c r="AG70" s="609">
        <f t="shared" ref="AG70:AG72" si="61">(E70+L70+S70+Z70)/4</f>
        <v>0</v>
      </c>
      <c r="AH70" s="562">
        <f t="shared" ref="AH70:AH72" si="62">(F70+M70+T70+AA70)/4</f>
        <v>0</v>
      </c>
      <c r="AI70" s="562">
        <f t="shared" ref="AI70:AI72" si="63">(G70+N70+U70+AB70)/4</f>
        <v>0</v>
      </c>
      <c r="AJ70" s="562">
        <f t="shared" ref="AJ70:AJ72" si="64">(H70+O70+V70+AC70)/4</f>
        <v>0</v>
      </c>
      <c r="AK70" s="562">
        <f t="shared" ref="AK70:AK72" si="65">(I70+P70+W70+AD70)/4</f>
        <v>0</v>
      </c>
      <c r="AL70" s="562">
        <f t="shared" ref="AL70:AL72" si="66">(J70+Q70+X70+AE70)/4</f>
        <v>0</v>
      </c>
      <c r="AM70" s="610">
        <f t="shared" ref="AM70:AM72" si="67">(K70+R70+Y70+AF70)/4</f>
        <v>0</v>
      </c>
      <c r="AN70" s="575">
        <f t="shared" si="39"/>
        <v>0</v>
      </c>
      <c r="AO70" s="576">
        <f t="shared" si="40"/>
        <v>0</v>
      </c>
      <c r="AP70" s="575">
        <f t="shared" si="41"/>
        <v>0</v>
      </c>
      <c r="AQ70" s="577">
        <f t="shared" si="42"/>
        <v>0</v>
      </c>
      <c r="AR70" s="576">
        <f t="shared" si="43"/>
        <v>0</v>
      </c>
      <c r="AS70" s="578">
        <f t="shared" si="44"/>
        <v>0</v>
      </c>
      <c r="AT70" s="577">
        <f t="shared" si="45"/>
        <v>0</v>
      </c>
      <c r="AU70" s="576">
        <f t="shared" si="46"/>
        <v>0</v>
      </c>
      <c r="AV70" s="578">
        <f t="shared" si="47"/>
        <v>0</v>
      </c>
      <c r="AW70" s="592">
        <f t="shared" si="16"/>
        <v>0</v>
      </c>
      <c r="AX70" s="576">
        <f t="shared" si="17"/>
        <v>0</v>
      </c>
      <c r="AY70" s="593">
        <f t="shared" si="18"/>
        <v>0</v>
      </c>
      <c r="AZ70" s="592">
        <f t="shared" si="19"/>
        <v>0</v>
      </c>
      <c r="BA70" s="576">
        <f t="shared" si="20"/>
        <v>0</v>
      </c>
      <c r="BB70" s="593">
        <f t="shared" si="21"/>
        <v>0</v>
      </c>
      <c r="BC70" s="579">
        <f t="shared" si="51"/>
        <v>0</v>
      </c>
      <c r="BD70" s="579">
        <f t="shared" si="52"/>
        <v>0</v>
      </c>
      <c r="BE70" s="578">
        <f t="shared" si="53"/>
        <v>0</v>
      </c>
      <c r="BF70" s="579">
        <f t="shared" si="48"/>
        <v>0</v>
      </c>
      <c r="BG70" s="579">
        <f t="shared" si="49"/>
        <v>0</v>
      </c>
      <c r="BH70" s="575">
        <f t="shared" si="50"/>
        <v>0</v>
      </c>
      <c r="BI70" s="580">
        <f t="shared" si="22"/>
        <v>0</v>
      </c>
      <c r="BJ70" s="581"/>
      <c r="BK70" s="582">
        <f t="shared" si="23"/>
        <v>0</v>
      </c>
      <c r="BL70" s="580">
        <f t="shared" si="24"/>
        <v>0</v>
      </c>
      <c r="BM70" s="581"/>
      <c r="BN70" s="582">
        <f t="shared" si="25"/>
        <v>0</v>
      </c>
      <c r="BO70" s="580">
        <f t="shared" si="26"/>
        <v>0</v>
      </c>
      <c r="BP70" s="581"/>
      <c r="BQ70" s="582">
        <f t="shared" si="27"/>
        <v>0</v>
      </c>
      <c r="BR70" s="580">
        <f t="shared" si="28"/>
        <v>0</v>
      </c>
      <c r="BS70" s="581"/>
      <c r="BT70" s="582">
        <f t="shared" si="29"/>
        <v>0</v>
      </c>
      <c r="BU70" s="580">
        <f t="shared" si="30"/>
        <v>0</v>
      </c>
      <c r="BV70" s="581"/>
      <c r="BW70" s="582">
        <f t="shared" si="31"/>
        <v>0</v>
      </c>
      <c r="BX70" s="621">
        <f t="shared" si="32"/>
        <v>0</v>
      </c>
      <c r="BY70" s="621">
        <f t="shared" si="33"/>
        <v>0</v>
      </c>
      <c r="BZ70" s="621">
        <f t="shared" si="15"/>
        <v>0</v>
      </c>
      <c r="CA70" s="53">
        <f t="shared" si="34"/>
        <v>0</v>
      </c>
      <c r="CB70" s="53">
        <f t="shared" si="35"/>
        <v>0</v>
      </c>
      <c r="CC70" s="683"/>
      <c r="CD70" s="53">
        <f t="shared" si="36"/>
        <v>0</v>
      </c>
      <c r="CE70" s="53">
        <f t="shared" si="37"/>
        <v>0</v>
      </c>
      <c r="CF70" s="54"/>
      <c r="CG70" s="343">
        <f t="shared" si="38"/>
        <v>0</v>
      </c>
      <c r="CH70" s="51">
        <v>64</v>
      </c>
    </row>
    <row r="71" spans="1:86" hidden="1" x14ac:dyDescent="0.35">
      <c r="A71" s="253"/>
      <c r="B71" s="88">
        <v>65</v>
      </c>
      <c r="C71" s="91" t="e">
        <f>VLOOKUP(B:B,'START_LIST_JUN-ELI'!C:F,2,FALSE)</f>
        <v>#N/A</v>
      </c>
      <c r="D71" s="115" t="e">
        <f>VLOOKUP(B:B,'START_LIST_JUN-ELI'!C:F,4,FALSE)</f>
        <v>#N/A</v>
      </c>
      <c r="E71" s="80"/>
      <c r="F71" s="81"/>
      <c r="G71" s="425"/>
      <c r="H71" s="425"/>
      <c r="I71" s="425"/>
      <c r="J71" s="425"/>
      <c r="K71" s="426"/>
      <c r="L71" s="427"/>
      <c r="M71" s="425"/>
      <c r="N71" s="425"/>
      <c r="O71" s="425"/>
      <c r="P71" s="425"/>
      <c r="Q71" s="425"/>
      <c r="R71" s="426"/>
      <c r="S71" s="427"/>
      <c r="T71" s="425"/>
      <c r="U71" s="425"/>
      <c r="V71" s="425"/>
      <c r="W71" s="425"/>
      <c r="X71" s="425"/>
      <c r="Y71" s="426"/>
      <c r="Z71" s="609">
        <f t="shared" si="54"/>
        <v>0</v>
      </c>
      <c r="AA71" s="562">
        <f t="shared" si="55"/>
        <v>0</v>
      </c>
      <c r="AB71" s="562">
        <f t="shared" si="56"/>
        <v>0</v>
      </c>
      <c r="AC71" s="562">
        <f t="shared" si="57"/>
        <v>0</v>
      </c>
      <c r="AD71" s="562">
        <f t="shared" si="58"/>
        <v>0</v>
      </c>
      <c r="AE71" s="562">
        <f t="shared" si="59"/>
        <v>0</v>
      </c>
      <c r="AF71" s="610">
        <f t="shared" si="60"/>
        <v>0</v>
      </c>
      <c r="AG71" s="609">
        <f t="shared" si="61"/>
        <v>0</v>
      </c>
      <c r="AH71" s="562">
        <f t="shared" si="62"/>
        <v>0</v>
      </c>
      <c r="AI71" s="562">
        <f t="shared" si="63"/>
        <v>0</v>
      </c>
      <c r="AJ71" s="562">
        <f t="shared" si="64"/>
        <v>0</v>
      </c>
      <c r="AK71" s="562">
        <f t="shared" si="65"/>
        <v>0</v>
      </c>
      <c r="AL71" s="562">
        <f t="shared" si="66"/>
        <v>0</v>
      </c>
      <c r="AM71" s="610">
        <f t="shared" si="67"/>
        <v>0</v>
      </c>
      <c r="AN71" s="575">
        <f t="shared" ref="AN71:AN102" si="68">MAX(E71,L71,S71,Z71,AG71)</f>
        <v>0</v>
      </c>
      <c r="AO71" s="576">
        <f t="shared" ref="AO71:AO102" si="69">MIN(E71,L71,S71,Z71,AG71)</f>
        <v>0</v>
      </c>
      <c r="AP71" s="575">
        <f t="shared" ref="AP71:AP102" si="70">(SUM(E71,L71,S71,Z71,AG71)-AN71-AO71)/3</f>
        <v>0</v>
      </c>
      <c r="AQ71" s="577">
        <f t="shared" ref="AQ71:AQ102" si="71">MAX(F71,M71,T71,AA71,AH71)</f>
        <v>0</v>
      </c>
      <c r="AR71" s="576">
        <f t="shared" ref="AR71:AR102" si="72">MIN(F71,M71,T71,AA71,AH71)</f>
        <v>0</v>
      </c>
      <c r="AS71" s="578">
        <f t="shared" ref="AS71:AS102" si="73">(SUM(F71,M71,T71,AA71,AH71)-AQ71-AR71)/3</f>
        <v>0</v>
      </c>
      <c r="AT71" s="577">
        <f t="shared" ref="AT71:AT102" si="74">MAX(G71,N71,U71,AB71,AI71)</f>
        <v>0</v>
      </c>
      <c r="AU71" s="576">
        <f t="shared" ref="AU71:AU102" si="75">MIN(G71,N71,U71,AB71,AI71)</f>
        <v>0</v>
      </c>
      <c r="AV71" s="578">
        <f t="shared" ref="AV71:AV102" si="76">(SUM(G71,N71,U71,AB71,AI71)-AT71-AU71)/3</f>
        <v>0</v>
      </c>
      <c r="AW71" s="592">
        <f t="shared" si="16"/>
        <v>0</v>
      </c>
      <c r="AX71" s="576">
        <f t="shared" si="17"/>
        <v>0</v>
      </c>
      <c r="AY71" s="593">
        <f t="shared" si="18"/>
        <v>0</v>
      </c>
      <c r="AZ71" s="592">
        <f t="shared" si="19"/>
        <v>0</v>
      </c>
      <c r="BA71" s="576">
        <f t="shared" si="20"/>
        <v>0</v>
      </c>
      <c r="BB71" s="593">
        <f t="shared" si="21"/>
        <v>0</v>
      </c>
      <c r="BC71" s="579">
        <f t="shared" si="51"/>
        <v>0</v>
      </c>
      <c r="BD71" s="579">
        <f t="shared" si="52"/>
        <v>0</v>
      </c>
      <c r="BE71" s="578">
        <f t="shared" si="53"/>
        <v>0</v>
      </c>
      <c r="BF71" s="579">
        <f t="shared" ref="BF71:BF102" si="77">MAX(K71,R71,Y71,AF71,AM71)</f>
        <v>0</v>
      </c>
      <c r="BG71" s="579">
        <f t="shared" ref="BG71:BG102" si="78">MIN(K71,R71,Y71,AF71,AM71)</f>
        <v>0</v>
      </c>
      <c r="BH71" s="575">
        <f t="shared" ref="BH71:BH102" si="79">(SUM(K71,R71,Y71,AF71,AM71)-BF71-BG71)/3</f>
        <v>0</v>
      </c>
      <c r="BI71" s="580">
        <f t="shared" si="22"/>
        <v>0</v>
      </c>
      <c r="BJ71" s="581"/>
      <c r="BK71" s="582">
        <f t="shared" si="23"/>
        <v>0</v>
      </c>
      <c r="BL71" s="580">
        <f t="shared" si="24"/>
        <v>0</v>
      </c>
      <c r="BM71" s="581"/>
      <c r="BN71" s="582">
        <f t="shared" si="25"/>
        <v>0</v>
      </c>
      <c r="BO71" s="580">
        <f t="shared" si="26"/>
        <v>0</v>
      </c>
      <c r="BP71" s="581"/>
      <c r="BQ71" s="582">
        <f t="shared" si="27"/>
        <v>0</v>
      </c>
      <c r="BR71" s="580">
        <f t="shared" si="28"/>
        <v>0</v>
      </c>
      <c r="BS71" s="581"/>
      <c r="BT71" s="582">
        <f t="shared" si="29"/>
        <v>0</v>
      </c>
      <c r="BU71" s="580">
        <f t="shared" si="30"/>
        <v>0</v>
      </c>
      <c r="BV71" s="581"/>
      <c r="BW71" s="582">
        <f t="shared" si="31"/>
        <v>0</v>
      </c>
      <c r="BX71" s="621">
        <f t="shared" si="32"/>
        <v>0</v>
      </c>
      <c r="BY71" s="621">
        <f t="shared" si="33"/>
        <v>0</v>
      </c>
      <c r="BZ71" s="621">
        <f t="shared" si="15"/>
        <v>0</v>
      </c>
      <c r="CA71" s="53">
        <f t="shared" si="34"/>
        <v>0</v>
      </c>
      <c r="CB71" s="53">
        <f t="shared" si="35"/>
        <v>0</v>
      </c>
      <c r="CC71" s="683"/>
      <c r="CD71" s="53">
        <f t="shared" si="36"/>
        <v>0</v>
      </c>
      <c r="CE71" s="53">
        <f t="shared" si="37"/>
        <v>0</v>
      </c>
      <c r="CF71" s="54"/>
      <c r="CG71" s="343">
        <f t="shared" si="38"/>
        <v>0</v>
      </c>
      <c r="CH71" s="51">
        <v>65</v>
      </c>
    </row>
    <row r="72" spans="1:86" hidden="1" x14ac:dyDescent="0.35">
      <c r="A72" s="253"/>
      <c r="B72" s="88">
        <v>66</v>
      </c>
      <c r="C72" s="91" t="e">
        <f>VLOOKUP(B:B,'START_LIST_JUN-ELI'!C:F,2,FALSE)</f>
        <v>#N/A</v>
      </c>
      <c r="D72" s="115" t="e">
        <f>VLOOKUP(B:B,'START_LIST_JUN-ELI'!C:F,4,FALSE)</f>
        <v>#N/A</v>
      </c>
      <c r="E72" s="80"/>
      <c r="F72" s="81"/>
      <c r="G72" s="425"/>
      <c r="H72" s="425"/>
      <c r="I72" s="425"/>
      <c r="J72" s="425"/>
      <c r="K72" s="426"/>
      <c r="L72" s="427"/>
      <c r="M72" s="425"/>
      <c r="N72" s="425"/>
      <c r="O72" s="425"/>
      <c r="P72" s="425"/>
      <c r="Q72" s="425"/>
      <c r="R72" s="426"/>
      <c r="S72" s="427"/>
      <c r="T72" s="425"/>
      <c r="U72" s="425"/>
      <c r="V72" s="425"/>
      <c r="W72" s="425"/>
      <c r="X72" s="425"/>
      <c r="Y72" s="426"/>
      <c r="Z72" s="609">
        <f t="shared" si="54"/>
        <v>0</v>
      </c>
      <c r="AA72" s="562">
        <f t="shared" si="55"/>
        <v>0</v>
      </c>
      <c r="AB72" s="562">
        <f t="shared" si="56"/>
        <v>0</v>
      </c>
      <c r="AC72" s="562">
        <f t="shared" si="57"/>
        <v>0</v>
      </c>
      <c r="AD72" s="562">
        <f t="shared" si="58"/>
        <v>0</v>
      </c>
      <c r="AE72" s="562">
        <f t="shared" si="59"/>
        <v>0</v>
      </c>
      <c r="AF72" s="610">
        <f t="shared" si="60"/>
        <v>0</v>
      </c>
      <c r="AG72" s="609">
        <f t="shared" si="61"/>
        <v>0</v>
      </c>
      <c r="AH72" s="562">
        <f t="shared" si="62"/>
        <v>0</v>
      </c>
      <c r="AI72" s="562">
        <f t="shared" si="63"/>
        <v>0</v>
      </c>
      <c r="AJ72" s="562">
        <f t="shared" si="64"/>
        <v>0</v>
      </c>
      <c r="AK72" s="562">
        <f t="shared" si="65"/>
        <v>0</v>
      </c>
      <c r="AL72" s="562">
        <f t="shared" si="66"/>
        <v>0</v>
      </c>
      <c r="AM72" s="610">
        <f t="shared" si="67"/>
        <v>0</v>
      </c>
      <c r="AN72" s="575">
        <f t="shared" si="68"/>
        <v>0</v>
      </c>
      <c r="AO72" s="576">
        <f t="shared" si="69"/>
        <v>0</v>
      </c>
      <c r="AP72" s="575">
        <f t="shared" si="70"/>
        <v>0</v>
      </c>
      <c r="AQ72" s="577">
        <f t="shared" si="71"/>
        <v>0</v>
      </c>
      <c r="AR72" s="576">
        <f t="shared" si="72"/>
        <v>0</v>
      </c>
      <c r="AS72" s="578">
        <f t="shared" si="73"/>
        <v>0</v>
      </c>
      <c r="AT72" s="577">
        <f t="shared" si="74"/>
        <v>0</v>
      </c>
      <c r="AU72" s="576">
        <f t="shared" si="75"/>
        <v>0</v>
      </c>
      <c r="AV72" s="578">
        <f t="shared" si="76"/>
        <v>0</v>
      </c>
      <c r="AW72" s="592">
        <f t="shared" si="16"/>
        <v>0</v>
      </c>
      <c r="AX72" s="576">
        <f t="shared" si="17"/>
        <v>0</v>
      </c>
      <c r="AY72" s="593">
        <f t="shared" si="18"/>
        <v>0</v>
      </c>
      <c r="AZ72" s="592">
        <f t="shared" si="19"/>
        <v>0</v>
      </c>
      <c r="BA72" s="576">
        <f t="shared" si="20"/>
        <v>0</v>
      </c>
      <c r="BB72" s="593">
        <f t="shared" si="21"/>
        <v>0</v>
      </c>
      <c r="BC72" s="579">
        <f t="shared" ref="BC72:BC103" si="80">MAX(H72,O72,V72,AC72,AJ72)</f>
        <v>0</v>
      </c>
      <c r="BD72" s="579">
        <f t="shared" ref="BD72:BD103" si="81">MIN(H72,O72,V72,AC72,AJ72)</f>
        <v>0</v>
      </c>
      <c r="BE72" s="578">
        <f t="shared" ref="BE72:BE103" si="82">(SUM(H72,O72,V72,AC72,AJ72)-BC72-BD72)/3</f>
        <v>0</v>
      </c>
      <c r="BF72" s="579">
        <f t="shared" si="77"/>
        <v>0</v>
      </c>
      <c r="BG72" s="579">
        <f t="shared" si="78"/>
        <v>0</v>
      </c>
      <c r="BH72" s="575">
        <f t="shared" si="79"/>
        <v>0</v>
      </c>
      <c r="BI72" s="580">
        <f t="shared" si="22"/>
        <v>0</v>
      </c>
      <c r="BJ72" s="581"/>
      <c r="BK72" s="582">
        <f t="shared" si="23"/>
        <v>0</v>
      </c>
      <c r="BL72" s="580">
        <f t="shared" si="24"/>
        <v>0</v>
      </c>
      <c r="BM72" s="581"/>
      <c r="BN72" s="582">
        <f t="shared" si="25"/>
        <v>0</v>
      </c>
      <c r="BO72" s="580">
        <f t="shared" si="26"/>
        <v>0</v>
      </c>
      <c r="BP72" s="581"/>
      <c r="BQ72" s="582">
        <f t="shared" si="27"/>
        <v>0</v>
      </c>
      <c r="BR72" s="580">
        <f t="shared" si="28"/>
        <v>0</v>
      </c>
      <c r="BS72" s="581"/>
      <c r="BT72" s="582">
        <f t="shared" si="29"/>
        <v>0</v>
      </c>
      <c r="BU72" s="580">
        <f t="shared" si="30"/>
        <v>0</v>
      </c>
      <c r="BV72" s="581"/>
      <c r="BW72" s="582">
        <f t="shared" si="31"/>
        <v>0</v>
      </c>
      <c r="BX72" s="621">
        <f t="shared" si="32"/>
        <v>0</v>
      </c>
      <c r="BY72" s="621">
        <f t="shared" si="33"/>
        <v>0</v>
      </c>
      <c r="BZ72" s="621">
        <f t="shared" ref="BZ72:BZ135" si="83">AVERAGE(BK72,BN72,BQ72,BT72,BW72,BX72,BY72)</f>
        <v>0</v>
      </c>
      <c r="CA72" s="53">
        <f t="shared" si="34"/>
        <v>0</v>
      </c>
      <c r="CB72" s="53">
        <f t="shared" si="35"/>
        <v>0</v>
      </c>
      <c r="CC72" s="683"/>
      <c r="CD72" s="53">
        <f t="shared" si="36"/>
        <v>0</v>
      </c>
      <c r="CE72" s="53">
        <f t="shared" si="37"/>
        <v>0</v>
      </c>
      <c r="CF72" s="54"/>
      <c r="CG72" s="343">
        <f t="shared" si="38"/>
        <v>0</v>
      </c>
      <c r="CH72" s="51">
        <v>66</v>
      </c>
    </row>
    <row r="73" spans="1:86" hidden="1" x14ac:dyDescent="0.35">
      <c r="A73" s="253"/>
      <c r="B73" s="88">
        <v>67</v>
      </c>
      <c r="C73" s="91" t="e">
        <f>VLOOKUP(B:B,'START_LIST_JUN-ELI'!C:F,2,FALSE)</f>
        <v>#N/A</v>
      </c>
      <c r="D73" s="115" t="e">
        <f>VLOOKUP(B:B,'START_LIST_JUN-ELI'!C:F,4,FALSE)</f>
        <v>#N/A</v>
      </c>
      <c r="E73" s="80"/>
      <c r="F73" s="81"/>
      <c r="G73" s="425"/>
      <c r="H73" s="425"/>
      <c r="I73" s="425"/>
      <c r="J73" s="425"/>
      <c r="K73" s="426"/>
      <c r="L73" s="427"/>
      <c r="M73" s="425"/>
      <c r="N73" s="425"/>
      <c r="O73" s="425"/>
      <c r="P73" s="425"/>
      <c r="Q73" s="425"/>
      <c r="R73" s="426"/>
      <c r="S73" s="427"/>
      <c r="T73" s="425"/>
      <c r="U73" s="425"/>
      <c r="V73" s="425"/>
      <c r="W73" s="425"/>
      <c r="X73" s="425"/>
      <c r="Y73" s="426"/>
      <c r="Z73" s="609">
        <f t="shared" ref="Z73:Z136" si="84">(E73+L73+S73)/3</f>
        <v>0</v>
      </c>
      <c r="AA73" s="562">
        <f t="shared" ref="AA73:AA136" si="85">(F73+M73+T73)/3</f>
        <v>0</v>
      </c>
      <c r="AB73" s="562">
        <f t="shared" ref="AB73:AB136" si="86">(G73+N73+U73)/3</f>
        <v>0</v>
      </c>
      <c r="AC73" s="562">
        <f t="shared" ref="AC73:AC136" si="87">(H73+O73+V73)/3</f>
        <v>0</v>
      </c>
      <c r="AD73" s="562">
        <f t="shared" ref="AD73:AD136" si="88">(I73+P73+W73)/3</f>
        <v>0</v>
      </c>
      <c r="AE73" s="562">
        <f t="shared" ref="AE73:AE136" si="89">(J73+Q73+X73)/3</f>
        <v>0</v>
      </c>
      <c r="AF73" s="610">
        <f t="shared" ref="AF73:AF136" si="90">(K73+R73+Y73)/3</f>
        <v>0</v>
      </c>
      <c r="AG73" s="609">
        <f t="shared" ref="AG73:AG136" si="91">(E73+L73+S73+Z73)/4</f>
        <v>0</v>
      </c>
      <c r="AH73" s="562">
        <f t="shared" ref="AH73:AH136" si="92">(F73+M73+T73+AA73)/4</f>
        <v>0</v>
      </c>
      <c r="AI73" s="562">
        <f t="shared" ref="AI73:AI136" si="93">(G73+N73+U73+AB73)/4</f>
        <v>0</v>
      </c>
      <c r="AJ73" s="562">
        <f t="shared" ref="AJ73:AJ136" si="94">(H73+O73+V73+AC73)/4</f>
        <v>0</v>
      </c>
      <c r="AK73" s="562">
        <f t="shared" ref="AK73:AK136" si="95">(I73+P73+W73+AD73)/4</f>
        <v>0</v>
      </c>
      <c r="AL73" s="562">
        <f t="shared" ref="AL73:AL136" si="96">(J73+Q73+X73+AE73)/4</f>
        <v>0</v>
      </c>
      <c r="AM73" s="610">
        <f t="shared" ref="AM73:AM136" si="97">(K73+R73+Y73+AF73)/4</f>
        <v>0</v>
      </c>
      <c r="AN73" s="575">
        <f t="shared" si="68"/>
        <v>0</v>
      </c>
      <c r="AO73" s="576">
        <f t="shared" si="69"/>
        <v>0</v>
      </c>
      <c r="AP73" s="575">
        <f t="shared" si="70"/>
        <v>0</v>
      </c>
      <c r="AQ73" s="577">
        <f t="shared" si="71"/>
        <v>0</v>
      </c>
      <c r="AR73" s="576">
        <f t="shared" si="72"/>
        <v>0</v>
      </c>
      <c r="AS73" s="578">
        <f t="shared" si="73"/>
        <v>0</v>
      </c>
      <c r="AT73" s="577">
        <f t="shared" si="74"/>
        <v>0</v>
      </c>
      <c r="AU73" s="576">
        <f t="shared" si="75"/>
        <v>0</v>
      </c>
      <c r="AV73" s="578">
        <f t="shared" si="76"/>
        <v>0</v>
      </c>
      <c r="AW73" s="592">
        <f t="shared" ref="AW73:AW136" si="98">MAX(H73,O73,V73,AC73,AJ73)</f>
        <v>0</v>
      </c>
      <c r="AX73" s="576">
        <f t="shared" ref="AX73:AX136" si="99">MIN(H73,O73,V73,AC73,AJ73)</f>
        <v>0</v>
      </c>
      <c r="AY73" s="593">
        <f t="shared" ref="AY73:AY136" si="100">(SUM(H73,O73,V73,AC73,AJ73)-AW73-AX73)/3</f>
        <v>0</v>
      </c>
      <c r="AZ73" s="592">
        <f t="shared" ref="AZ73:AZ136" si="101">MAX(I73,P73,W73,AD73,AK73)</f>
        <v>0</v>
      </c>
      <c r="BA73" s="576">
        <f t="shared" ref="BA73:BA136" si="102">MIN(I73,P73,W73,AD73,AK73)</f>
        <v>0</v>
      </c>
      <c r="BB73" s="593">
        <f t="shared" ref="BB73:BB136" si="103">(SUM(I73,P73,W73,AD73,AK73)-AZ73-BA73)/3</f>
        <v>0</v>
      </c>
      <c r="BC73" s="579">
        <f t="shared" si="80"/>
        <v>0</v>
      </c>
      <c r="BD73" s="579">
        <f t="shared" si="81"/>
        <v>0</v>
      </c>
      <c r="BE73" s="578">
        <f t="shared" si="82"/>
        <v>0</v>
      </c>
      <c r="BF73" s="579">
        <f t="shared" si="77"/>
        <v>0</v>
      </c>
      <c r="BG73" s="579">
        <f t="shared" si="78"/>
        <v>0</v>
      </c>
      <c r="BH73" s="575">
        <f t="shared" si="79"/>
        <v>0</v>
      </c>
      <c r="BI73" s="580">
        <f t="shared" ref="BI73:BI136" si="104">+AP73</f>
        <v>0</v>
      </c>
      <c r="BJ73" s="581"/>
      <c r="BK73" s="582">
        <f t="shared" ref="BK73:BK136" si="105">BI73-BJ73</f>
        <v>0</v>
      </c>
      <c r="BL73" s="580">
        <f t="shared" ref="BL73:BL136" si="106">+AS73</f>
        <v>0</v>
      </c>
      <c r="BM73" s="581"/>
      <c r="BN73" s="582">
        <f t="shared" ref="BN73:BN136" si="107">BL73-BM73</f>
        <v>0</v>
      </c>
      <c r="BO73" s="580">
        <f t="shared" ref="BO73:BO136" si="108">+AV73</f>
        <v>0</v>
      </c>
      <c r="BP73" s="581"/>
      <c r="BQ73" s="582">
        <f t="shared" ref="BQ73:BQ136" si="109">BO73-BP73</f>
        <v>0</v>
      </c>
      <c r="BR73" s="580">
        <f t="shared" ref="BR73:BR136" si="110">+AY73</f>
        <v>0</v>
      </c>
      <c r="BS73" s="581"/>
      <c r="BT73" s="582">
        <f t="shared" ref="BT73:BT136" si="111">BR73-BS73</f>
        <v>0</v>
      </c>
      <c r="BU73" s="580">
        <f t="shared" ref="BU73:BU136" si="112">+BB73</f>
        <v>0</v>
      </c>
      <c r="BV73" s="581"/>
      <c r="BW73" s="582">
        <f t="shared" ref="BW73:BW136" si="113">BU73-BV73</f>
        <v>0</v>
      </c>
      <c r="BX73" s="621">
        <f t="shared" ref="BX73:BX136" si="114">+BE73</f>
        <v>0</v>
      </c>
      <c r="BY73" s="621">
        <f t="shared" ref="BY73:BY136" si="115">+BH73</f>
        <v>0</v>
      </c>
      <c r="BZ73" s="621">
        <f t="shared" si="83"/>
        <v>0</v>
      </c>
      <c r="CA73" s="53">
        <f t="shared" ref="CA73:CA136" si="116">BZ73/$CA$5</f>
        <v>0</v>
      </c>
      <c r="CB73" s="53">
        <f t="shared" ref="CB73:CB136" si="117">CA73*$CB$5</f>
        <v>0</v>
      </c>
      <c r="CC73" s="683"/>
      <c r="CD73" s="53">
        <f t="shared" ref="CD73:CD136" si="118">CB73-CC73</f>
        <v>0</v>
      </c>
      <c r="CE73" s="53">
        <f t="shared" ref="CE73:CE136" si="119">CD73/$CB$5</f>
        <v>0</v>
      </c>
      <c r="CF73" s="54"/>
      <c r="CG73" s="343">
        <f t="shared" ref="CG73:CG136" si="120">+CE73-CF73</f>
        <v>0</v>
      </c>
      <c r="CH73" s="51">
        <v>67</v>
      </c>
    </row>
    <row r="74" spans="1:86" hidden="1" x14ac:dyDescent="0.35">
      <c r="A74" s="253"/>
      <c r="B74" s="88">
        <v>68</v>
      </c>
      <c r="C74" s="91" t="e">
        <f>VLOOKUP(B:B,'START_LIST_JUN-ELI'!C:F,2,FALSE)</f>
        <v>#N/A</v>
      </c>
      <c r="D74" s="115" t="e">
        <f>VLOOKUP(B:B,'START_LIST_JUN-ELI'!C:F,4,FALSE)</f>
        <v>#N/A</v>
      </c>
      <c r="E74" s="80"/>
      <c r="F74" s="81"/>
      <c r="G74" s="425"/>
      <c r="H74" s="425"/>
      <c r="I74" s="425"/>
      <c r="J74" s="425"/>
      <c r="K74" s="426"/>
      <c r="L74" s="427"/>
      <c r="M74" s="425"/>
      <c r="N74" s="425"/>
      <c r="O74" s="425"/>
      <c r="P74" s="425"/>
      <c r="Q74" s="425"/>
      <c r="R74" s="426"/>
      <c r="S74" s="427"/>
      <c r="T74" s="425"/>
      <c r="U74" s="425"/>
      <c r="V74" s="425"/>
      <c r="W74" s="425"/>
      <c r="X74" s="425"/>
      <c r="Y74" s="426"/>
      <c r="Z74" s="609">
        <f t="shared" si="84"/>
        <v>0</v>
      </c>
      <c r="AA74" s="562">
        <f t="shared" si="85"/>
        <v>0</v>
      </c>
      <c r="AB74" s="562">
        <f t="shared" si="86"/>
        <v>0</v>
      </c>
      <c r="AC74" s="562">
        <f t="shared" si="87"/>
        <v>0</v>
      </c>
      <c r="AD74" s="562">
        <f t="shared" si="88"/>
        <v>0</v>
      </c>
      <c r="AE74" s="562">
        <f t="shared" si="89"/>
        <v>0</v>
      </c>
      <c r="AF74" s="610">
        <f t="shared" si="90"/>
        <v>0</v>
      </c>
      <c r="AG74" s="609">
        <f t="shared" si="91"/>
        <v>0</v>
      </c>
      <c r="AH74" s="562">
        <f t="shared" si="92"/>
        <v>0</v>
      </c>
      <c r="AI74" s="562">
        <f t="shared" si="93"/>
        <v>0</v>
      </c>
      <c r="AJ74" s="562">
        <f t="shared" si="94"/>
        <v>0</v>
      </c>
      <c r="AK74" s="562">
        <f t="shared" si="95"/>
        <v>0</v>
      </c>
      <c r="AL74" s="562">
        <f t="shared" si="96"/>
        <v>0</v>
      </c>
      <c r="AM74" s="610">
        <f t="shared" si="97"/>
        <v>0</v>
      </c>
      <c r="AN74" s="575">
        <f t="shared" si="68"/>
        <v>0</v>
      </c>
      <c r="AO74" s="576">
        <f t="shared" si="69"/>
        <v>0</v>
      </c>
      <c r="AP74" s="575">
        <f t="shared" si="70"/>
        <v>0</v>
      </c>
      <c r="AQ74" s="577">
        <f t="shared" si="71"/>
        <v>0</v>
      </c>
      <c r="AR74" s="576">
        <f t="shared" si="72"/>
        <v>0</v>
      </c>
      <c r="AS74" s="578">
        <f t="shared" si="73"/>
        <v>0</v>
      </c>
      <c r="AT74" s="577">
        <f t="shared" si="74"/>
        <v>0</v>
      </c>
      <c r="AU74" s="576">
        <f t="shared" si="75"/>
        <v>0</v>
      </c>
      <c r="AV74" s="578">
        <f t="shared" si="76"/>
        <v>0</v>
      </c>
      <c r="AW74" s="592">
        <f t="shared" si="98"/>
        <v>0</v>
      </c>
      <c r="AX74" s="576">
        <f t="shared" si="99"/>
        <v>0</v>
      </c>
      <c r="AY74" s="593">
        <f t="shared" si="100"/>
        <v>0</v>
      </c>
      <c r="AZ74" s="592">
        <f t="shared" si="101"/>
        <v>0</v>
      </c>
      <c r="BA74" s="576">
        <f t="shared" si="102"/>
        <v>0</v>
      </c>
      <c r="BB74" s="593">
        <f t="shared" si="103"/>
        <v>0</v>
      </c>
      <c r="BC74" s="579">
        <f t="shared" si="80"/>
        <v>0</v>
      </c>
      <c r="BD74" s="579">
        <f t="shared" si="81"/>
        <v>0</v>
      </c>
      <c r="BE74" s="578">
        <f t="shared" si="82"/>
        <v>0</v>
      </c>
      <c r="BF74" s="579">
        <f t="shared" si="77"/>
        <v>0</v>
      </c>
      <c r="BG74" s="579">
        <f t="shared" si="78"/>
        <v>0</v>
      </c>
      <c r="BH74" s="575">
        <f t="shared" si="79"/>
        <v>0</v>
      </c>
      <c r="BI74" s="580">
        <f t="shared" si="104"/>
        <v>0</v>
      </c>
      <c r="BJ74" s="581"/>
      <c r="BK74" s="582">
        <f t="shared" si="105"/>
        <v>0</v>
      </c>
      <c r="BL74" s="580">
        <f t="shared" si="106"/>
        <v>0</v>
      </c>
      <c r="BM74" s="581"/>
      <c r="BN74" s="582">
        <f t="shared" si="107"/>
        <v>0</v>
      </c>
      <c r="BO74" s="580">
        <f t="shared" si="108"/>
        <v>0</v>
      </c>
      <c r="BP74" s="581"/>
      <c r="BQ74" s="582">
        <f t="shared" si="109"/>
        <v>0</v>
      </c>
      <c r="BR74" s="580">
        <f t="shared" si="110"/>
        <v>0</v>
      </c>
      <c r="BS74" s="581"/>
      <c r="BT74" s="582">
        <f t="shared" si="111"/>
        <v>0</v>
      </c>
      <c r="BU74" s="580">
        <f t="shared" si="112"/>
        <v>0</v>
      </c>
      <c r="BV74" s="581"/>
      <c r="BW74" s="582">
        <f t="shared" si="113"/>
        <v>0</v>
      </c>
      <c r="BX74" s="621">
        <f t="shared" si="114"/>
        <v>0</v>
      </c>
      <c r="BY74" s="621">
        <f t="shared" si="115"/>
        <v>0</v>
      </c>
      <c r="BZ74" s="621">
        <f t="shared" si="83"/>
        <v>0</v>
      </c>
      <c r="CA74" s="53">
        <f t="shared" si="116"/>
        <v>0</v>
      </c>
      <c r="CB74" s="53">
        <f t="shared" si="117"/>
        <v>0</v>
      </c>
      <c r="CC74" s="683"/>
      <c r="CD74" s="53">
        <f t="shared" si="118"/>
        <v>0</v>
      </c>
      <c r="CE74" s="53">
        <f t="shared" si="119"/>
        <v>0</v>
      </c>
      <c r="CF74" s="54"/>
      <c r="CG74" s="343">
        <f t="shared" si="120"/>
        <v>0</v>
      </c>
      <c r="CH74" s="51">
        <v>68</v>
      </c>
    </row>
    <row r="75" spans="1:86" hidden="1" x14ac:dyDescent="0.35">
      <c r="A75" s="253"/>
      <c r="B75" s="88">
        <v>69</v>
      </c>
      <c r="C75" s="91" t="e">
        <f>VLOOKUP(B:B,'START_LIST_JUN-ELI'!C:F,2,FALSE)</f>
        <v>#N/A</v>
      </c>
      <c r="D75" s="115" t="e">
        <f>VLOOKUP(B:B,'START_LIST_JUN-ELI'!C:F,4,FALSE)</f>
        <v>#N/A</v>
      </c>
      <c r="E75" s="80"/>
      <c r="F75" s="81"/>
      <c r="G75" s="425"/>
      <c r="H75" s="425"/>
      <c r="I75" s="425"/>
      <c r="J75" s="425"/>
      <c r="K75" s="426"/>
      <c r="L75" s="427"/>
      <c r="M75" s="425"/>
      <c r="N75" s="425"/>
      <c r="O75" s="425"/>
      <c r="P75" s="425"/>
      <c r="Q75" s="425"/>
      <c r="R75" s="426"/>
      <c r="S75" s="427"/>
      <c r="T75" s="425"/>
      <c r="U75" s="425"/>
      <c r="V75" s="425"/>
      <c r="W75" s="425"/>
      <c r="X75" s="425"/>
      <c r="Y75" s="426"/>
      <c r="Z75" s="609">
        <f t="shared" si="84"/>
        <v>0</v>
      </c>
      <c r="AA75" s="562">
        <f t="shared" si="85"/>
        <v>0</v>
      </c>
      <c r="AB75" s="562">
        <f t="shared" si="86"/>
        <v>0</v>
      </c>
      <c r="AC75" s="562">
        <f t="shared" si="87"/>
        <v>0</v>
      </c>
      <c r="AD75" s="562">
        <f t="shared" si="88"/>
        <v>0</v>
      </c>
      <c r="AE75" s="562">
        <f t="shared" si="89"/>
        <v>0</v>
      </c>
      <c r="AF75" s="610">
        <f t="shared" si="90"/>
        <v>0</v>
      </c>
      <c r="AG75" s="609">
        <f t="shared" si="91"/>
        <v>0</v>
      </c>
      <c r="AH75" s="562">
        <f t="shared" si="92"/>
        <v>0</v>
      </c>
      <c r="AI75" s="562">
        <f t="shared" si="93"/>
        <v>0</v>
      </c>
      <c r="AJ75" s="562">
        <f t="shared" si="94"/>
        <v>0</v>
      </c>
      <c r="AK75" s="562">
        <f t="shared" si="95"/>
        <v>0</v>
      </c>
      <c r="AL75" s="562">
        <f t="shared" si="96"/>
        <v>0</v>
      </c>
      <c r="AM75" s="610">
        <f t="shared" si="97"/>
        <v>0</v>
      </c>
      <c r="AN75" s="575">
        <f t="shared" si="68"/>
        <v>0</v>
      </c>
      <c r="AO75" s="576">
        <f t="shared" si="69"/>
        <v>0</v>
      </c>
      <c r="AP75" s="575">
        <f t="shared" si="70"/>
        <v>0</v>
      </c>
      <c r="AQ75" s="577">
        <f t="shared" si="71"/>
        <v>0</v>
      </c>
      <c r="AR75" s="576">
        <f t="shared" si="72"/>
        <v>0</v>
      </c>
      <c r="AS75" s="578">
        <f t="shared" si="73"/>
        <v>0</v>
      </c>
      <c r="AT75" s="577">
        <f t="shared" si="74"/>
        <v>0</v>
      </c>
      <c r="AU75" s="576">
        <f t="shared" si="75"/>
        <v>0</v>
      </c>
      <c r="AV75" s="578">
        <f t="shared" si="76"/>
        <v>0</v>
      </c>
      <c r="AW75" s="592">
        <f t="shared" si="98"/>
        <v>0</v>
      </c>
      <c r="AX75" s="576">
        <f t="shared" si="99"/>
        <v>0</v>
      </c>
      <c r="AY75" s="593">
        <f t="shared" si="100"/>
        <v>0</v>
      </c>
      <c r="AZ75" s="592">
        <f t="shared" si="101"/>
        <v>0</v>
      </c>
      <c r="BA75" s="576">
        <f t="shared" si="102"/>
        <v>0</v>
      </c>
      <c r="BB75" s="593">
        <f t="shared" si="103"/>
        <v>0</v>
      </c>
      <c r="BC75" s="579">
        <f t="shared" si="80"/>
        <v>0</v>
      </c>
      <c r="BD75" s="579">
        <f t="shared" si="81"/>
        <v>0</v>
      </c>
      <c r="BE75" s="578">
        <f t="shared" si="82"/>
        <v>0</v>
      </c>
      <c r="BF75" s="579">
        <f t="shared" si="77"/>
        <v>0</v>
      </c>
      <c r="BG75" s="579">
        <f t="shared" si="78"/>
        <v>0</v>
      </c>
      <c r="BH75" s="575">
        <f t="shared" si="79"/>
        <v>0</v>
      </c>
      <c r="BI75" s="580">
        <f t="shared" si="104"/>
        <v>0</v>
      </c>
      <c r="BJ75" s="581"/>
      <c r="BK75" s="582">
        <f t="shared" si="105"/>
        <v>0</v>
      </c>
      <c r="BL75" s="580">
        <f t="shared" si="106"/>
        <v>0</v>
      </c>
      <c r="BM75" s="581"/>
      <c r="BN75" s="582">
        <f t="shared" si="107"/>
        <v>0</v>
      </c>
      <c r="BO75" s="580">
        <f t="shared" si="108"/>
        <v>0</v>
      </c>
      <c r="BP75" s="581"/>
      <c r="BQ75" s="582">
        <f t="shared" si="109"/>
        <v>0</v>
      </c>
      <c r="BR75" s="580">
        <f t="shared" si="110"/>
        <v>0</v>
      </c>
      <c r="BS75" s="581"/>
      <c r="BT75" s="582">
        <f t="shared" si="111"/>
        <v>0</v>
      </c>
      <c r="BU75" s="580">
        <f t="shared" si="112"/>
        <v>0</v>
      </c>
      <c r="BV75" s="581"/>
      <c r="BW75" s="582">
        <f t="shared" si="113"/>
        <v>0</v>
      </c>
      <c r="BX75" s="621">
        <f t="shared" si="114"/>
        <v>0</v>
      </c>
      <c r="BY75" s="621">
        <f t="shared" si="115"/>
        <v>0</v>
      </c>
      <c r="BZ75" s="621">
        <f t="shared" si="83"/>
        <v>0</v>
      </c>
      <c r="CA75" s="53">
        <f t="shared" si="116"/>
        <v>0</v>
      </c>
      <c r="CB75" s="53">
        <f t="shared" si="117"/>
        <v>0</v>
      </c>
      <c r="CC75" s="683"/>
      <c r="CD75" s="53">
        <f t="shared" si="118"/>
        <v>0</v>
      </c>
      <c r="CE75" s="53">
        <f t="shared" si="119"/>
        <v>0</v>
      </c>
      <c r="CF75" s="54"/>
      <c r="CG75" s="343">
        <f t="shared" si="120"/>
        <v>0</v>
      </c>
      <c r="CH75" s="51">
        <v>69</v>
      </c>
    </row>
    <row r="76" spans="1:86" hidden="1" x14ac:dyDescent="0.35">
      <c r="A76" s="253"/>
      <c r="B76" s="88">
        <v>70</v>
      </c>
      <c r="C76" s="91" t="e">
        <f>VLOOKUP(B:B,'START_LIST_JUN-ELI'!C:F,2,FALSE)</f>
        <v>#N/A</v>
      </c>
      <c r="D76" s="115" t="e">
        <f>VLOOKUP(B:B,'START_LIST_JUN-ELI'!C:F,4,FALSE)</f>
        <v>#N/A</v>
      </c>
      <c r="E76" s="80"/>
      <c r="F76" s="81"/>
      <c r="G76" s="425"/>
      <c r="H76" s="425"/>
      <c r="I76" s="425"/>
      <c r="J76" s="425"/>
      <c r="K76" s="426"/>
      <c r="L76" s="427"/>
      <c r="M76" s="425"/>
      <c r="N76" s="425"/>
      <c r="O76" s="425"/>
      <c r="P76" s="425"/>
      <c r="Q76" s="425"/>
      <c r="R76" s="426"/>
      <c r="S76" s="427"/>
      <c r="T76" s="425"/>
      <c r="U76" s="425"/>
      <c r="V76" s="425"/>
      <c r="W76" s="425"/>
      <c r="X76" s="425"/>
      <c r="Y76" s="426"/>
      <c r="Z76" s="609">
        <f t="shared" si="84"/>
        <v>0</v>
      </c>
      <c r="AA76" s="562">
        <f t="shared" si="85"/>
        <v>0</v>
      </c>
      <c r="AB76" s="562">
        <f t="shared" si="86"/>
        <v>0</v>
      </c>
      <c r="AC76" s="562">
        <f t="shared" si="87"/>
        <v>0</v>
      </c>
      <c r="AD76" s="562">
        <f t="shared" si="88"/>
        <v>0</v>
      </c>
      <c r="AE76" s="562">
        <f t="shared" si="89"/>
        <v>0</v>
      </c>
      <c r="AF76" s="610">
        <f t="shared" si="90"/>
        <v>0</v>
      </c>
      <c r="AG76" s="609">
        <f t="shared" si="91"/>
        <v>0</v>
      </c>
      <c r="AH76" s="562">
        <f t="shared" si="92"/>
        <v>0</v>
      </c>
      <c r="AI76" s="562">
        <f t="shared" si="93"/>
        <v>0</v>
      </c>
      <c r="AJ76" s="562">
        <f t="shared" si="94"/>
        <v>0</v>
      </c>
      <c r="AK76" s="562">
        <f t="shared" si="95"/>
        <v>0</v>
      </c>
      <c r="AL76" s="562">
        <f t="shared" si="96"/>
        <v>0</v>
      </c>
      <c r="AM76" s="610">
        <f t="shared" si="97"/>
        <v>0</v>
      </c>
      <c r="AN76" s="575">
        <f t="shared" si="68"/>
        <v>0</v>
      </c>
      <c r="AO76" s="576">
        <f t="shared" si="69"/>
        <v>0</v>
      </c>
      <c r="AP76" s="575">
        <f t="shared" si="70"/>
        <v>0</v>
      </c>
      <c r="AQ76" s="577">
        <f t="shared" si="71"/>
        <v>0</v>
      </c>
      <c r="AR76" s="576">
        <f t="shared" si="72"/>
        <v>0</v>
      </c>
      <c r="AS76" s="578">
        <f t="shared" si="73"/>
        <v>0</v>
      </c>
      <c r="AT76" s="577">
        <f t="shared" si="74"/>
        <v>0</v>
      </c>
      <c r="AU76" s="576">
        <f t="shared" si="75"/>
        <v>0</v>
      </c>
      <c r="AV76" s="578">
        <f t="shared" si="76"/>
        <v>0</v>
      </c>
      <c r="AW76" s="592">
        <f t="shared" si="98"/>
        <v>0</v>
      </c>
      <c r="AX76" s="576">
        <f t="shared" si="99"/>
        <v>0</v>
      </c>
      <c r="AY76" s="593">
        <f t="shared" si="100"/>
        <v>0</v>
      </c>
      <c r="AZ76" s="592">
        <f t="shared" si="101"/>
        <v>0</v>
      </c>
      <c r="BA76" s="576">
        <f t="shared" si="102"/>
        <v>0</v>
      </c>
      <c r="BB76" s="593">
        <f t="shared" si="103"/>
        <v>0</v>
      </c>
      <c r="BC76" s="579">
        <f t="shared" si="80"/>
        <v>0</v>
      </c>
      <c r="BD76" s="579">
        <f t="shared" si="81"/>
        <v>0</v>
      </c>
      <c r="BE76" s="578">
        <f t="shared" si="82"/>
        <v>0</v>
      </c>
      <c r="BF76" s="579">
        <f t="shared" si="77"/>
        <v>0</v>
      </c>
      <c r="BG76" s="579">
        <f t="shared" si="78"/>
        <v>0</v>
      </c>
      <c r="BH76" s="575">
        <f t="shared" si="79"/>
        <v>0</v>
      </c>
      <c r="BI76" s="580">
        <f t="shared" si="104"/>
        <v>0</v>
      </c>
      <c r="BJ76" s="581"/>
      <c r="BK76" s="582">
        <f t="shared" si="105"/>
        <v>0</v>
      </c>
      <c r="BL76" s="580">
        <f t="shared" si="106"/>
        <v>0</v>
      </c>
      <c r="BM76" s="581"/>
      <c r="BN76" s="582">
        <f t="shared" si="107"/>
        <v>0</v>
      </c>
      <c r="BO76" s="580">
        <f t="shared" si="108"/>
        <v>0</v>
      </c>
      <c r="BP76" s="581"/>
      <c r="BQ76" s="582">
        <f t="shared" si="109"/>
        <v>0</v>
      </c>
      <c r="BR76" s="580">
        <f t="shared" si="110"/>
        <v>0</v>
      </c>
      <c r="BS76" s="581"/>
      <c r="BT76" s="582">
        <f t="shared" si="111"/>
        <v>0</v>
      </c>
      <c r="BU76" s="580">
        <f t="shared" si="112"/>
        <v>0</v>
      </c>
      <c r="BV76" s="581"/>
      <c r="BW76" s="582">
        <f t="shared" si="113"/>
        <v>0</v>
      </c>
      <c r="BX76" s="621">
        <f t="shared" si="114"/>
        <v>0</v>
      </c>
      <c r="BY76" s="621">
        <f t="shared" si="115"/>
        <v>0</v>
      </c>
      <c r="BZ76" s="621">
        <f t="shared" si="83"/>
        <v>0</v>
      </c>
      <c r="CA76" s="53">
        <f t="shared" si="116"/>
        <v>0</v>
      </c>
      <c r="CB76" s="53">
        <f t="shared" si="117"/>
        <v>0</v>
      </c>
      <c r="CC76" s="683"/>
      <c r="CD76" s="53">
        <f t="shared" si="118"/>
        <v>0</v>
      </c>
      <c r="CE76" s="53">
        <f t="shared" si="119"/>
        <v>0</v>
      </c>
      <c r="CF76" s="54"/>
      <c r="CG76" s="343">
        <f t="shared" si="120"/>
        <v>0</v>
      </c>
      <c r="CH76" s="51">
        <v>70</v>
      </c>
    </row>
    <row r="77" spans="1:86" hidden="1" x14ac:dyDescent="0.35">
      <c r="A77" s="253"/>
      <c r="B77" s="88">
        <v>71</v>
      </c>
      <c r="C77" s="91" t="e">
        <f>VLOOKUP(B:B,'START_LIST_JUN-ELI'!C:F,2,FALSE)</f>
        <v>#N/A</v>
      </c>
      <c r="D77" s="115" t="e">
        <f>VLOOKUP(B:B,'START_LIST_JUN-ELI'!C:F,4,FALSE)</f>
        <v>#N/A</v>
      </c>
      <c r="E77" s="80"/>
      <c r="F77" s="81"/>
      <c r="G77" s="425"/>
      <c r="H77" s="425"/>
      <c r="I77" s="425"/>
      <c r="J77" s="425"/>
      <c r="K77" s="426"/>
      <c r="L77" s="427"/>
      <c r="M77" s="425"/>
      <c r="N77" s="425"/>
      <c r="O77" s="425"/>
      <c r="P77" s="425"/>
      <c r="Q77" s="425"/>
      <c r="R77" s="426"/>
      <c r="S77" s="427"/>
      <c r="T77" s="425"/>
      <c r="U77" s="425"/>
      <c r="V77" s="425"/>
      <c r="W77" s="425"/>
      <c r="X77" s="425"/>
      <c r="Y77" s="426"/>
      <c r="Z77" s="609">
        <f t="shared" si="84"/>
        <v>0</v>
      </c>
      <c r="AA77" s="562">
        <f t="shared" si="85"/>
        <v>0</v>
      </c>
      <c r="AB77" s="562">
        <f t="shared" si="86"/>
        <v>0</v>
      </c>
      <c r="AC77" s="562">
        <f t="shared" si="87"/>
        <v>0</v>
      </c>
      <c r="AD77" s="562">
        <f t="shared" si="88"/>
        <v>0</v>
      </c>
      <c r="AE77" s="562">
        <f t="shared" si="89"/>
        <v>0</v>
      </c>
      <c r="AF77" s="610">
        <f t="shared" si="90"/>
        <v>0</v>
      </c>
      <c r="AG77" s="609">
        <f t="shared" si="91"/>
        <v>0</v>
      </c>
      <c r="AH77" s="562">
        <f t="shared" si="92"/>
        <v>0</v>
      </c>
      <c r="AI77" s="562">
        <f t="shared" si="93"/>
        <v>0</v>
      </c>
      <c r="AJ77" s="562">
        <f t="shared" si="94"/>
        <v>0</v>
      </c>
      <c r="AK77" s="562">
        <f t="shared" si="95"/>
        <v>0</v>
      </c>
      <c r="AL77" s="562">
        <f t="shared" si="96"/>
        <v>0</v>
      </c>
      <c r="AM77" s="610">
        <f t="shared" si="97"/>
        <v>0</v>
      </c>
      <c r="AN77" s="575">
        <f t="shared" si="68"/>
        <v>0</v>
      </c>
      <c r="AO77" s="576">
        <f t="shared" si="69"/>
        <v>0</v>
      </c>
      <c r="AP77" s="575">
        <f t="shared" si="70"/>
        <v>0</v>
      </c>
      <c r="AQ77" s="577">
        <f t="shared" si="71"/>
        <v>0</v>
      </c>
      <c r="AR77" s="576">
        <f t="shared" si="72"/>
        <v>0</v>
      </c>
      <c r="AS77" s="578">
        <f t="shared" si="73"/>
        <v>0</v>
      </c>
      <c r="AT77" s="577">
        <f t="shared" si="74"/>
        <v>0</v>
      </c>
      <c r="AU77" s="576">
        <f t="shared" si="75"/>
        <v>0</v>
      </c>
      <c r="AV77" s="578">
        <f t="shared" si="76"/>
        <v>0</v>
      </c>
      <c r="AW77" s="592">
        <f t="shared" si="98"/>
        <v>0</v>
      </c>
      <c r="AX77" s="576">
        <f t="shared" si="99"/>
        <v>0</v>
      </c>
      <c r="AY77" s="593">
        <f t="shared" si="100"/>
        <v>0</v>
      </c>
      <c r="AZ77" s="592">
        <f t="shared" si="101"/>
        <v>0</v>
      </c>
      <c r="BA77" s="576">
        <f t="shared" si="102"/>
        <v>0</v>
      </c>
      <c r="BB77" s="593">
        <f t="shared" si="103"/>
        <v>0</v>
      </c>
      <c r="BC77" s="579">
        <f t="shared" si="80"/>
        <v>0</v>
      </c>
      <c r="BD77" s="579">
        <f t="shared" si="81"/>
        <v>0</v>
      </c>
      <c r="BE77" s="578">
        <f t="shared" si="82"/>
        <v>0</v>
      </c>
      <c r="BF77" s="579">
        <f t="shared" si="77"/>
        <v>0</v>
      </c>
      <c r="BG77" s="579">
        <f t="shared" si="78"/>
        <v>0</v>
      </c>
      <c r="BH77" s="575">
        <f t="shared" si="79"/>
        <v>0</v>
      </c>
      <c r="BI77" s="580">
        <f t="shared" si="104"/>
        <v>0</v>
      </c>
      <c r="BJ77" s="581"/>
      <c r="BK77" s="582">
        <f t="shared" si="105"/>
        <v>0</v>
      </c>
      <c r="BL77" s="580">
        <f t="shared" si="106"/>
        <v>0</v>
      </c>
      <c r="BM77" s="581"/>
      <c r="BN77" s="582">
        <f t="shared" si="107"/>
        <v>0</v>
      </c>
      <c r="BO77" s="580">
        <f t="shared" si="108"/>
        <v>0</v>
      </c>
      <c r="BP77" s="581"/>
      <c r="BQ77" s="582">
        <f t="shared" si="109"/>
        <v>0</v>
      </c>
      <c r="BR77" s="580">
        <f t="shared" si="110"/>
        <v>0</v>
      </c>
      <c r="BS77" s="581"/>
      <c r="BT77" s="582">
        <f t="shared" si="111"/>
        <v>0</v>
      </c>
      <c r="BU77" s="580">
        <f t="shared" si="112"/>
        <v>0</v>
      </c>
      <c r="BV77" s="581"/>
      <c r="BW77" s="582">
        <f t="shared" si="113"/>
        <v>0</v>
      </c>
      <c r="BX77" s="621">
        <f t="shared" si="114"/>
        <v>0</v>
      </c>
      <c r="BY77" s="621">
        <f t="shared" si="115"/>
        <v>0</v>
      </c>
      <c r="BZ77" s="621">
        <f t="shared" si="83"/>
        <v>0</v>
      </c>
      <c r="CA77" s="53">
        <f t="shared" si="116"/>
        <v>0</v>
      </c>
      <c r="CB77" s="53">
        <f t="shared" si="117"/>
        <v>0</v>
      </c>
      <c r="CC77" s="683"/>
      <c r="CD77" s="53">
        <f t="shared" si="118"/>
        <v>0</v>
      </c>
      <c r="CE77" s="53">
        <f t="shared" si="119"/>
        <v>0</v>
      </c>
      <c r="CF77" s="54"/>
      <c r="CG77" s="343">
        <f t="shared" si="120"/>
        <v>0</v>
      </c>
      <c r="CH77" s="51">
        <v>71</v>
      </c>
    </row>
    <row r="78" spans="1:86" hidden="1" x14ac:dyDescent="0.35">
      <c r="A78" s="253"/>
      <c r="B78" s="88">
        <v>72</v>
      </c>
      <c r="C78" s="91" t="e">
        <f>VLOOKUP(B:B,'START_LIST_JUN-ELI'!C:F,2,FALSE)</f>
        <v>#N/A</v>
      </c>
      <c r="D78" s="115" t="e">
        <f>VLOOKUP(B:B,'START_LIST_JUN-ELI'!C:F,4,FALSE)</f>
        <v>#N/A</v>
      </c>
      <c r="E78" s="80"/>
      <c r="F78" s="81"/>
      <c r="G78" s="425"/>
      <c r="H78" s="425"/>
      <c r="I78" s="425"/>
      <c r="J78" s="425"/>
      <c r="K78" s="426"/>
      <c r="L78" s="427"/>
      <c r="M78" s="425"/>
      <c r="N78" s="425"/>
      <c r="O78" s="425"/>
      <c r="P78" s="425"/>
      <c r="Q78" s="425"/>
      <c r="R78" s="426"/>
      <c r="S78" s="427"/>
      <c r="T78" s="425"/>
      <c r="U78" s="425"/>
      <c r="V78" s="425"/>
      <c r="W78" s="425"/>
      <c r="X78" s="425"/>
      <c r="Y78" s="426"/>
      <c r="Z78" s="609">
        <f t="shared" si="84"/>
        <v>0</v>
      </c>
      <c r="AA78" s="562">
        <f t="shared" si="85"/>
        <v>0</v>
      </c>
      <c r="AB78" s="562">
        <f t="shared" si="86"/>
        <v>0</v>
      </c>
      <c r="AC78" s="562">
        <f t="shared" si="87"/>
        <v>0</v>
      </c>
      <c r="AD78" s="562">
        <f t="shared" si="88"/>
        <v>0</v>
      </c>
      <c r="AE78" s="562">
        <f t="shared" si="89"/>
        <v>0</v>
      </c>
      <c r="AF78" s="610">
        <f t="shared" si="90"/>
        <v>0</v>
      </c>
      <c r="AG78" s="609">
        <f t="shared" si="91"/>
        <v>0</v>
      </c>
      <c r="AH78" s="562">
        <f t="shared" si="92"/>
        <v>0</v>
      </c>
      <c r="AI78" s="562">
        <f t="shared" si="93"/>
        <v>0</v>
      </c>
      <c r="AJ78" s="562">
        <f t="shared" si="94"/>
        <v>0</v>
      </c>
      <c r="AK78" s="562">
        <f t="shared" si="95"/>
        <v>0</v>
      </c>
      <c r="AL78" s="562">
        <f t="shared" si="96"/>
        <v>0</v>
      </c>
      <c r="AM78" s="610">
        <f t="shared" si="97"/>
        <v>0</v>
      </c>
      <c r="AN78" s="575">
        <f t="shared" si="68"/>
        <v>0</v>
      </c>
      <c r="AO78" s="576">
        <f t="shared" si="69"/>
        <v>0</v>
      </c>
      <c r="AP78" s="575">
        <f t="shared" si="70"/>
        <v>0</v>
      </c>
      <c r="AQ78" s="577">
        <f t="shared" si="71"/>
        <v>0</v>
      </c>
      <c r="AR78" s="576">
        <f t="shared" si="72"/>
        <v>0</v>
      </c>
      <c r="AS78" s="578">
        <f t="shared" si="73"/>
        <v>0</v>
      </c>
      <c r="AT78" s="577">
        <f t="shared" si="74"/>
        <v>0</v>
      </c>
      <c r="AU78" s="576">
        <f t="shared" si="75"/>
        <v>0</v>
      </c>
      <c r="AV78" s="578">
        <f t="shared" si="76"/>
        <v>0</v>
      </c>
      <c r="AW78" s="592">
        <f t="shared" si="98"/>
        <v>0</v>
      </c>
      <c r="AX78" s="576">
        <f t="shared" si="99"/>
        <v>0</v>
      </c>
      <c r="AY78" s="593">
        <f t="shared" si="100"/>
        <v>0</v>
      </c>
      <c r="AZ78" s="592">
        <f t="shared" si="101"/>
        <v>0</v>
      </c>
      <c r="BA78" s="576">
        <f t="shared" si="102"/>
        <v>0</v>
      </c>
      <c r="BB78" s="593">
        <f t="shared" si="103"/>
        <v>0</v>
      </c>
      <c r="BC78" s="579">
        <f t="shared" si="80"/>
        <v>0</v>
      </c>
      <c r="BD78" s="579">
        <f t="shared" si="81"/>
        <v>0</v>
      </c>
      <c r="BE78" s="578">
        <f t="shared" si="82"/>
        <v>0</v>
      </c>
      <c r="BF78" s="579">
        <f t="shared" si="77"/>
        <v>0</v>
      </c>
      <c r="BG78" s="579">
        <f t="shared" si="78"/>
        <v>0</v>
      </c>
      <c r="BH78" s="575">
        <f t="shared" si="79"/>
        <v>0</v>
      </c>
      <c r="BI78" s="580">
        <f t="shared" si="104"/>
        <v>0</v>
      </c>
      <c r="BJ78" s="581"/>
      <c r="BK78" s="582">
        <f t="shared" si="105"/>
        <v>0</v>
      </c>
      <c r="BL78" s="580">
        <f t="shared" si="106"/>
        <v>0</v>
      </c>
      <c r="BM78" s="581"/>
      <c r="BN78" s="582">
        <f t="shared" si="107"/>
        <v>0</v>
      </c>
      <c r="BO78" s="580">
        <f t="shared" si="108"/>
        <v>0</v>
      </c>
      <c r="BP78" s="581"/>
      <c r="BQ78" s="582">
        <f t="shared" si="109"/>
        <v>0</v>
      </c>
      <c r="BR78" s="580">
        <f t="shared" si="110"/>
        <v>0</v>
      </c>
      <c r="BS78" s="581"/>
      <c r="BT78" s="582">
        <f t="shared" si="111"/>
        <v>0</v>
      </c>
      <c r="BU78" s="580">
        <f t="shared" si="112"/>
        <v>0</v>
      </c>
      <c r="BV78" s="581"/>
      <c r="BW78" s="582">
        <f t="shared" si="113"/>
        <v>0</v>
      </c>
      <c r="BX78" s="621">
        <f t="shared" si="114"/>
        <v>0</v>
      </c>
      <c r="BY78" s="621">
        <f t="shared" si="115"/>
        <v>0</v>
      </c>
      <c r="BZ78" s="621">
        <f t="shared" si="83"/>
        <v>0</v>
      </c>
      <c r="CA78" s="53">
        <f t="shared" si="116"/>
        <v>0</v>
      </c>
      <c r="CB78" s="53">
        <f t="shared" si="117"/>
        <v>0</v>
      </c>
      <c r="CC78" s="683"/>
      <c r="CD78" s="53">
        <f t="shared" si="118"/>
        <v>0</v>
      </c>
      <c r="CE78" s="53">
        <f t="shared" si="119"/>
        <v>0</v>
      </c>
      <c r="CF78" s="54"/>
      <c r="CG78" s="343">
        <f t="shared" si="120"/>
        <v>0</v>
      </c>
      <c r="CH78" s="51">
        <v>72</v>
      </c>
    </row>
    <row r="79" spans="1:86" hidden="1" x14ac:dyDescent="0.35">
      <c r="A79" s="253"/>
      <c r="B79" s="88">
        <v>73</v>
      </c>
      <c r="C79" s="91" t="e">
        <f>VLOOKUP(B:B,'START_LIST_JUN-ELI'!C:F,2,FALSE)</f>
        <v>#N/A</v>
      </c>
      <c r="D79" s="115" t="e">
        <f>VLOOKUP(B:B,'START_LIST_JUN-ELI'!C:F,4,FALSE)</f>
        <v>#N/A</v>
      </c>
      <c r="E79" s="80"/>
      <c r="F79" s="81"/>
      <c r="G79" s="425"/>
      <c r="H79" s="425"/>
      <c r="I79" s="425"/>
      <c r="J79" s="425"/>
      <c r="K79" s="426"/>
      <c r="L79" s="427"/>
      <c r="M79" s="425"/>
      <c r="N79" s="425"/>
      <c r="O79" s="425"/>
      <c r="P79" s="425"/>
      <c r="Q79" s="425"/>
      <c r="R79" s="426"/>
      <c r="S79" s="427"/>
      <c r="T79" s="425"/>
      <c r="U79" s="425"/>
      <c r="V79" s="425"/>
      <c r="W79" s="425"/>
      <c r="X79" s="425"/>
      <c r="Y79" s="426"/>
      <c r="Z79" s="609">
        <f t="shared" si="84"/>
        <v>0</v>
      </c>
      <c r="AA79" s="562">
        <f t="shared" si="85"/>
        <v>0</v>
      </c>
      <c r="AB79" s="562">
        <f t="shared" si="86"/>
        <v>0</v>
      </c>
      <c r="AC79" s="562">
        <f t="shared" si="87"/>
        <v>0</v>
      </c>
      <c r="AD79" s="562">
        <f t="shared" si="88"/>
        <v>0</v>
      </c>
      <c r="AE79" s="562">
        <f t="shared" si="89"/>
        <v>0</v>
      </c>
      <c r="AF79" s="610">
        <f t="shared" si="90"/>
        <v>0</v>
      </c>
      <c r="AG79" s="609">
        <f t="shared" si="91"/>
        <v>0</v>
      </c>
      <c r="AH79" s="562">
        <f t="shared" si="92"/>
        <v>0</v>
      </c>
      <c r="AI79" s="562">
        <f t="shared" si="93"/>
        <v>0</v>
      </c>
      <c r="AJ79" s="562">
        <f t="shared" si="94"/>
        <v>0</v>
      </c>
      <c r="AK79" s="562">
        <f t="shared" si="95"/>
        <v>0</v>
      </c>
      <c r="AL79" s="562">
        <f t="shared" si="96"/>
        <v>0</v>
      </c>
      <c r="AM79" s="610">
        <f t="shared" si="97"/>
        <v>0</v>
      </c>
      <c r="AN79" s="575">
        <f t="shared" si="68"/>
        <v>0</v>
      </c>
      <c r="AO79" s="576">
        <f t="shared" si="69"/>
        <v>0</v>
      </c>
      <c r="AP79" s="575">
        <f t="shared" si="70"/>
        <v>0</v>
      </c>
      <c r="AQ79" s="577">
        <f t="shared" si="71"/>
        <v>0</v>
      </c>
      <c r="AR79" s="576">
        <f t="shared" si="72"/>
        <v>0</v>
      </c>
      <c r="AS79" s="578">
        <f t="shared" si="73"/>
        <v>0</v>
      </c>
      <c r="AT79" s="577">
        <f t="shared" si="74"/>
        <v>0</v>
      </c>
      <c r="AU79" s="576">
        <f t="shared" si="75"/>
        <v>0</v>
      </c>
      <c r="AV79" s="578">
        <f t="shared" si="76"/>
        <v>0</v>
      </c>
      <c r="AW79" s="592">
        <f t="shared" si="98"/>
        <v>0</v>
      </c>
      <c r="AX79" s="576">
        <f t="shared" si="99"/>
        <v>0</v>
      </c>
      <c r="AY79" s="593">
        <f t="shared" si="100"/>
        <v>0</v>
      </c>
      <c r="AZ79" s="592">
        <f t="shared" si="101"/>
        <v>0</v>
      </c>
      <c r="BA79" s="576">
        <f t="shared" si="102"/>
        <v>0</v>
      </c>
      <c r="BB79" s="593">
        <f t="shared" si="103"/>
        <v>0</v>
      </c>
      <c r="BC79" s="579">
        <f t="shared" si="80"/>
        <v>0</v>
      </c>
      <c r="BD79" s="579">
        <f t="shared" si="81"/>
        <v>0</v>
      </c>
      <c r="BE79" s="578">
        <f t="shared" si="82"/>
        <v>0</v>
      </c>
      <c r="BF79" s="579">
        <f t="shared" si="77"/>
        <v>0</v>
      </c>
      <c r="BG79" s="579">
        <f t="shared" si="78"/>
        <v>0</v>
      </c>
      <c r="BH79" s="575">
        <f t="shared" si="79"/>
        <v>0</v>
      </c>
      <c r="BI79" s="580">
        <f t="shared" si="104"/>
        <v>0</v>
      </c>
      <c r="BJ79" s="581"/>
      <c r="BK79" s="582">
        <f t="shared" si="105"/>
        <v>0</v>
      </c>
      <c r="BL79" s="580">
        <f t="shared" si="106"/>
        <v>0</v>
      </c>
      <c r="BM79" s="581"/>
      <c r="BN79" s="582">
        <f t="shared" si="107"/>
        <v>0</v>
      </c>
      <c r="BO79" s="580">
        <f t="shared" si="108"/>
        <v>0</v>
      </c>
      <c r="BP79" s="581"/>
      <c r="BQ79" s="582">
        <f t="shared" si="109"/>
        <v>0</v>
      </c>
      <c r="BR79" s="580">
        <f t="shared" si="110"/>
        <v>0</v>
      </c>
      <c r="BS79" s="581"/>
      <c r="BT79" s="582">
        <f t="shared" si="111"/>
        <v>0</v>
      </c>
      <c r="BU79" s="580">
        <f t="shared" si="112"/>
        <v>0</v>
      </c>
      <c r="BV79" s="581"/>
      <c r="BW79" s="582">
        <f t="shared" si="113"/>
        <v>0</v>
      </c>
      <c r="BX79" s="621">
        <f t="shared" si="114"/>
        <v>0</v>
      </c>
      <c r="BY79" s="621">
        <f t="shared" si="115"/>
        <v>0</v>
      </c>
      <c r="BZ79" s="621">
        <f t="shared" si="83"/>
        <v>0</v>
      </c>
      <c r="CA79" s="53">
        <f t="shared" si="116"/>
        <v>0</v>
      </c>
      <c r="CB79" s="53">
        <f t="shared" si="117"/>
        <v>0</v>
      </c>
      <c r="CC79" s="683"/>
      <c r="CD79" s="53">
        <f t="shared" si="118"/>
        <v>0</v>
      </c>
      <c r="CE79" s="53">
        <f t="shared" si="119"/>
        <v>0</v>
      </c>
      <c r="CF79" s="54"/>
      <c r="CG79" s="343">
        <f t="shared" si="120"/>
        <v>0</v>
      </c>
      <c r="CH79" s="51">
        <v>73</v>
      </c>
    </row>
    <row r="80" spans="1:86" hidden="1" x14ac:dyDescent="0.35">
      <c r="A80" s="253"/>
      <c r="B80" s="88">
        <v>74</v>
      </c>
      <c r="C80" s="91" t="e">
        <f>VLOOKUP(B:B,'START_LIST_JUN-ELI'!C:F,2,FALSE)</f>
        <v>#N/A</v>
      </c>
      <c r="D80" s="115" t="e">
        <f>VLOOKUP(B:B,'START_LIST_JUN-ELI'!C:F,4,FALSE)</f>
        <v>#N/A</v>
      </c>
      <c r="E80" s="80"/>
      <c r="F80" s="81"/>
      <c r="G80" s="425"/>
      <c r="H80" s="425"/>
      <c r="I80" s="425"/>
      <c r="J80" s="425"/>
      <c r="K80" s="426"/>
      <c r="L80" s="427"/>
      <c r="M80" s="425"/>
      <c r="N80" s="425"/>
      <c r="O80" s="425"/>
      <c r="P80" s="425"/>
      <c r="Q80" s="425"/>
      <c r="R80" s="426"/>
      <c r="S80" s="427"/>
      <c r="T80" s="425"/>
      <c r="U80" s="425"/>
      <c r="V80" s="425"/>
      <c r="W80" s="425"/>
      <c r="X80" s="425"/>
      <c r="Y80" s="426"/>
      <c r="Z80" s="609">
        <f t="shared" si="84"/>
        <v>0</v>
      </c>
      <c r="AA80" s="562">
        <f t="shared" si="85"/>
        <v>0</v>
      </c>
      <c r="AB80" s="562">
        <f t="shared" si="86"/>
        <v>0</v>
      </c>
      <c r="AC80" s="562">
        <f t="shared" si="87"/>
        <v>0</v>
      </c>
      <c r="AD80" s="562">
        <f t="shared" si="88"/>
        <v>0</v>
      </c>
      <c r="AE80" s="562">
        <f t="shared" si="89"/>
        <v>0</v>
      </c>
      <c r="AF80" s="610">
        <f t="shared" si="90"/>
        <v>0</v>
      </c>
      <c r="AG80" s="609">
        <f t="shared" si="91"/>
        <v>0</v>
      </c>
      <c r="AH80" s="562">
        <f t="shared" si="92"/>
        <v>0</v>
      </c>
      <c r="AI80" s="562">
        <f t="shared" si="93"/>
        <v>0</v>
      </c>
      <c r="AJ80" s="562">
        <f t="shared" si="94"/>
        <v>0</v>
      </c>
      <c r="AK80" s="562">
        <f t="shared" si="95"/>
        <v>0</v>
      </c>
      <c r="AL80" s="562">
        <f t="shared" si="96"/>
        <v>0</v>
      </c>
      <c r="AM80" s="610">
        <f t="shared" si="97"/>
        <v>0</v>
      </c>
      <c r="AN80" s="575">
        <f t="shared" si="68"/>
        <v>0</v>
      </c>
      <c r="AO80" s="576">
        <f t="shared" si="69"/>
        <v>0</v>
      </c>
      <c r="AP80" s="575">
        <f t="shared" si="70"/>
        <v>0</v>
      </c>
      <c r="AQ80" s="577">
        <f t="shared" si="71"/>
        <v>0</v>
      </c>
      <c r="AR80" s="576">
        <f t="shared" si="72"/>
        <v>0</v>
      </c>
      <c r="AS80" s="578">
        <f t="shared" si="73"/>
        <v>0</v>
      </c>
      <c r="AT80" s="577">
        <f t="shared" si="74"/>
        <v>0</v>
      </c>
      <c r="AU80" s="576">
        <f t="shared" si="75"/>
        <v>0</v>
      </c>
      <c r="AV80" s="578">
        <f t="shared" si="76"/>
        <v>0</v>
      </c>
      <c r="AW80" s="592">
        <f t="shared" si="98"/>
        <v>0</v>
      </c>
      <c r="AX80" s="576">
        <f t="shared" si="99"/>
        <v>0</v>
      </c>
      <c r="AY80" s="593">
        <f t="shared" si="100"/>
        <v>0</v>
      </c>
      <c r="AZ80" s="592">
        <f t="shared" si="101"/>
        <v>0</v>
      </c>
      <c r="BA80" s="576">
        <f t="shared" si="102"/>
        <v>0</v>
      </c>
      <c r="BB80" s="593">
        <f t="shared" si="103"/>
        <v>0</v>
      </c>
      <c r="BC80" s="579">
        <f t="shared" si="80"/>
        <v>0</v>
      </c>
      <c r="BD80" s="579">
        <f t="shared" si="81"/>
        <v>0</v>
      </c>
      <c r="BE80" s="578">
        <f t="shared" si="82"/>
        <v>0</v>
      </c>
      <c r="BF80" s="579">
        <f t="shared" si="77"/>
        <v>0</v>
      </c>
      <c r="BG80" s="579">
        <f t="shared" si="78"/>
        <v>0</v>
      </c>
      <c r="BH80" s="575">
        <f t="shared" si="79"/>
        <v>0</v>
      </c>
      <c r="BI80" s="580">
        <f t="shared" si="104"/>
        <v>0</v>
      </c>
      <c r="BJ80" s="581"/>
      <c r="BK80" s="582">
        <f t="shared" si="105"/>
        <v>0</v>
      </c>
      <c r="BL80" s="580">
        <f t="shared" si="106"/>
        <v>0</v>
      </c>
      <c r="BM80" s="581"/>
      <c r="BN80" s="582">
        <f t="shared" si="107"/>
        <v>0</v>
      </c>
      <c r="BO80" s="580">
        <f t="shared" si="108"/>
        <v>0</v>
      </c>
      <c r="BP80" s="581"/>
      <c r="BQ80" s="582">
        <f t="shared" si="109"/>
        <v>0</v>
      </c>
      <c r="BR80" s="580">
        <f t="shared" si="110"/>
        <v>0</v>
      </c>
      <c r="BS80" s="581"/>
      <c r="BT80" s="582">
        <f t="shared" si="111"/>
        <v>0</v>
      </c>
      <c r="BU80" s="580">
        <f t="shared" si="112"/>
        <v>0</v>
      </c>
      <c r="BV80" s="581"/>
      <c r="BW80" s="582">
        <f t="shared" si="113"/>
        <v>0</v>
      </c>
      <c r="BX80" s="621">
        <f t="shared" si="114"/>
        <v>0</v>
      </c>
      <c r="BY80" s="621">
        <f t="shared" si="115"/>
        <v>0</v>
      </c>
      <c r="BZ80" s="621">
        <f t="shared" si="83"/>
        <v>0</v>
      </c>
      <c r="CA80" s="53">
        <f t="shared" si="116"/>
        <v>0</v>
      </c>
      <c r="CB80" s="53">
        <f t="shared" si="117"/>
        <v>0</v>
      </c>
      <c r="CC80" s="683"/>
      <c r="CD80" s="53">
        <f t="shared" si="118"/>
        <v>0</v>
      </c>
      <c r="CE80" s="53">
        <f t="shared" si="119"/>
        <v>0</v>
      </c>
      <c r="CF80" s="54"/>
      <c r="CG80" s="343">
        <f t="shared" si="120"/>
        <v>0</v>
      </c>
      <c r="CH80" s="51">
        <v>74</v>
      </c>
    </row>
    <row r="81" spans="1:107" hidden="1" x14ac:dyDescent="0.35">
      <c r="A81" s="253"/>
      <c r="B81" s="88">
        <v>75</v>
      </c>
      <c r="C81" s="91" t="e">
        <f>VLOOKUP(B:B,'START_LIST_JUN-ELI'!C:F,2,FALSE)</f>
        <v>#N/A</v>
      </c>
      <c r="D81" s="115" t="e">
        <f>VLOOKUP(B:B,'START_LIST_JUN-ELI'!C:F,4,FALSE)</f>
        <v>#N/A</v>
      </c>
      <c r="E81" s="80"/>
      <c r="F81" s="81"/>
      <c r="G81" s="425"/>
      <c r="H81" s="425"/>
      <c r="I81" s="425"/>
      <c r="J81" s="425"/>
      <c r="K81" s="426"/>
      <c r="L81" s="427"/>
      <c r="M81" s="425"/>
      <c r="N81" s="425"/>
      <c r="O81" s="425"/>
      <c r="P81" s="425"/>
      <c r="Q81" s="425"/>
      <c r="R81" s="426"/>
      <c r="S81" s="427"/>
      <c r="T81" s="425"/>
      <c r="U81" s="425"/>
      <c r="V81" s="425"/>
      <c r="W81" s="425"/>
      <c r="X81" s="425"/>
      <c r="Y81" s="426"/>
      <c r="Z81" s="609">
        <f t="shared" si="84"/>
        <v>0</v>
      </c>
      <c r="AA81" s="562">
        <f t="shared" si="85"/>
        <v>0</v>
      </c>
      <c r="AB81" s="562">
        <f t="shared" si="86"/>
        <v>0</v>
      </c>
      <c r="AC81" s="562">
        <f t="shared" si="87"/>
        <v>0</v>
      </c>
      <c r="AD81" s="562">
        <f t="shared" si="88"/>
        <v>0</v>
      </c>
      <c r="AE81" s="562">
        <f t="shared" si="89"/>
        <v>0</v>
      </c>
      <c r="AF81" s="610">
        <f t="shared" si="90"/>
        <v>0</v>
      </c>
      <c r="AG81" s="609">
        <f t="shared" si="91"/>
        <v>0</v>
      </c>
      <c r="AH81" s="562">
        <f t="shared" si="92"/>
        <v>0</v>
      </c>
      <c r="AI81" s="562">
        <f t="shared" si="93"/>
        <v>0</v>
      </c>
      <c r="AJ81" s="562">
        <f t="shared" si="94"/>
        <v>0</v>
      </c>
      <c r="AK81" s="562">
        <f t="shared" si="95"/>
        <v>0</v>
      </c>
      <c r="AL81" s="562">
        <f t="shared" si="96"/>
        <v>0</v>
      </c>
      <c r="AM81" s="610">
        <f t="shared" si="97"/>
        <v>0</v>
      </c>
      <c r="AN81" s="575">
        <f t="shared" si="68"/>
        <v>0</v>
      </c>
      <c r="AO81" s="576">
        <f t="shared" si="69"/>
        <v>0</v>
      </c>
      <c r="AP81" s="575">
        <f t="shared" si="70"/>
        <v>0</v>
      </c>
      <c r="AQ81" s="577">
        <f t="shared" si="71"/>
        <v>0</v>
      </c>
      <c r="AR81" s="576">
        <f t="shared" si="72"/>
        <v>0</v>
      </c>
      <c r="AS81" s="578">
        <f t="shared" si="73"/>
        <v>0</v>
      </c>
      <c r="AT81" s="577">
        <f t="shared" si="74"/>
        <v>0</v>
      </c>
      <c r="AU81" s="576">
        <f t="shared" si="75"/>
        <v>0</v>
      </c>
      <c r="AV81" s="578">
        <f t="shared" si="76"/>
        <v>0</v>
      </c>
      <c r="AW81" s="592">
        <f t="shared" si="98"/>
        <v>0</v>
      </c>
      <c r="AX81" s="576">
        <f t="shared" si="99"/>
        <v>0</v>
      </c>
      <c r="AY81" s="593">
        <f t="shared" si="100"/>
        <v>0</v>
      </c>
      <c r="AZ81" s="592">
        <f t="shared" si="101"/>
        <v>0</v>
      </c>
      <c r="BA81" s="576">
        <f t="shared" si="102"/>
        <v>0</v>
      </c>
      <c r="BB81" s="593">
        <f t="shared" si="103"/>
        <v>0</v>
      </c>
      <c r="BC81" s="579">
        <f t="shared" si="80"/>
        <v>0</v>
      </c>
      <c r="BD81" s="579">
        <f t="shared" si="81"/>
        <v>0</v>
      </c>
      <c r="BE81" s="578">
        <f t="shared" si="82"/>
        <v>0</v>
      </c>
      <c r="BF81" s="579">
        <f t="shared" si="77"/>
        <v>0</v>
      </c>
      <c r="BG81" s="579">
        <f t="shared" si="78"/>
        <v>0</v>
      </c>
      <c r="BH81" s="575">
        <f t="shared" si="79"/>
        <v>0</v>
      </c>
      <c r="BI81" s="580">
        <f t="shared" si="104"/>
        <v>0</v>
      </c>
      <c r="BJ81" s="581"/>
      <c r="BK81" s="582">
        <f t="shared" si="105"/>
        <v>0</v>
      </c>
      <c r="BL81" s="580">
        <f t="shared" si="106"/>
        <v>0</v>
      </c>
      <c r="BM81" s="581"/>
      <c r="BN81" s="582">
        <f t="shared" si="107"/>
        <v>0</v>
      </c>
      <c r="BO81" s="580">
        <f t="shared" si="108"/>
        <v>0</v>
      </c>
      <c r="BP81" s="581"/>
      <c r="BQ81" s="582">
        <f t="shared" si="109"/>
        <v>0</v>
      </c>
      <c r="BR81" s="580">
        <f t="shared" si="110"/>
        <v>0</v>
      </c>
      <c r="BS81" s="581"/>
      <c r="BT81" s="582">
        <f t="shared" si="111"/>
        <v>0</v>
      </c>
      <c r="BU81" s="580">
        <f t="shared" si="112"/>
        <v>0</v>
      </c>
      <c r="BV81" s="581"/>
      <c r="BW81" s="582">
        <f t="shared" si="113"/>
        <v>0</v>
      </c>
      <c r="BX81" s="621">
        <f t="shared" si="114"/>
        <v>0</v>
      </c>
      <c r="BY81" s="621">
        <f t="shared" si="115"/>
        <v>0</v>
      </c>
      <c r="BZ81" s="621">
        <f t="shared" si="83"/>
        <v>0</v>
      </c>
      <c r="CA81" s="53">
        <f t="shared" si="116"/>
        <v>0</v>
      </c>
      <c r="CB81" s="53">
        <f t="shared" si="117"/>
        <v>0</v>
      </c>
      <c r="CC81" s="683"/>
      <c r="CD81" s="53">
        <f t="shared" si="118"/>
        <v>0</v>
      </c>
      <c r="CE81" s="53">
        <f t="shared" si="119"/>
        <v>0</v>
      </c>
      <c r="CF81" s="54"/>
      <c r="CG81" s="343">
        <f t="shared" si="120"/>
        <v>0</v>
      </c>
      <c r="CH81" s="51">
        <v>75</v>
      </c>
    </row>
    <row r="82" spans="1:107" hidden="1" x14ac:dyDescent="0.35">
      <c r="A82" s="253"/>
      <c r="B82" s="88">
        <v>76</v>
      </c>
      <c r="C82" s="91" t="e">
        <f>VLOOKUP(B:B,'START_LIST_JUN-ELI'!C:F,2,FALSE)</f>
        <v>#N/A</v>
      </c>
      <c r="D82" s="115" t="e">
        <f>VLOOKUP(B:B,'START_LIST_JUN-ELI'!C:F,4,FALSE)</f>
        <v>#N/A</v>
      </c>
      <c r="E82" s="80"/>
      <c r="F82" s="81"/>
      <c r="G82" s="425"/>
      <c r="H82" s="425"/>
      <c r="I82" s="425"/>
      <c r="J82" s="425"/>
      <c r="K82" s="426"/>
      <c r="L82" s="427"/>
      <c r="M82" s="425"/>
      <c r="N82" s="425"/>
      <c r="O82" s="425"/>
      <c r="P82" s="425"/>
      <c r="Q82" s="425"/>
      <c r="R82" s="426"/>
      <c r="S82" s="427"/>
      <c r="T82" s="425"/>
      <c r="U82" s="425"/>
      <c r="V82" s="425"/>
      <c r="W82" s="425"/>
      <c r="X82" s="425"/>
      <c r="Y82" s="426"/>
      <c r="Z82" s="609">
        <f t="shared" si="84"/>
        <v>0</v>
      </c>
      <c r="AA82" s="562">
        <f t="shared" si="85"/>
        <v>0</v>
      </c>
      <c r="AB82" s="562">
        <f t="shared" si="86"/>
        <v>0</v>
      </c>
      <c r="AC82" s="562">
        <f t="shared" si="87"/>
        <v>0</v>
      </c>
      <c r="AD82" s="562">
        <f t="shared" si="88"/>
        <v>0</v>
      </c>
      <c r="AE82" s="562">
        <f t="shared" si="89"/>
        <v>0</v>
      </c>
      <c r="AF82" s="610">
        <f t="shared" si="90"/>
        <v>0</v>
      </c>
      <c r="AG82" s="609">
        <f t="shared" si="91"/>
        <v>0</v>
      </c>
      <c r="AH82" s="562">
        <f t="shared" si="92"/>
        <v>0</v>
      </c>
      <c r="AI82" s="562">
        <f t="shared" si="93"/>
        <v>0</v>
      </c>
      <c r="AJ82" s="562">
        <f t="shared" si="94"/>
        <v>0</v>
      </c>
      <c r="AK82" s="562">
        <f t="shared" si="95"/>
        <v>0</v>
      </c>
      <c r="AL82" s="562">
        <f t="shared" si="96"/>
        <v>0</v>
      </c>
      <c r="AM82" s="610">
        <f t="shared" si="97"/>
        <v>0</v>
      </c>
      <c r="AN82" s="575">
        <f t="shared" si="68"/>
        <v>0</v>
      </c>
      <c r="AO82" s="576">
        <f t="shared" si="69"/>
        <v>0</v>
      </c>
      <c r="AP82" s="575">
        <f t="shared" si="70"/>
        <v>0</v>
      </c>
      <c r="AQ82" s="577">
        <f t="shared" si="71"/>
        <v>0</v>
      </c>
      <c r="AR82" s="576">
        <f t="shared" si="72"/>
        <v>0</v>
      </c>
      <c r="AS82" s="578">
        <f t="shared" si="73"/>
        <v>0</v>
      </c>
      <c r="AT82" s="577">
        <f t="shared" si="74"/>
        <v>0</v>
      </c>
      <c r="AU82" s="576">
        <f t="shared" si="75"/>
        <v>0</v>
      </c>
      <c r="AV82" s="578">
        <f t="shared" si="76"/>
        <v>0</v>
      </c>
      <c r="AW82" s="592">
        <f t="shared" si="98"/>
        <v>0</v>
      </c>
      <c r="AX82" s="576">
        <f t="shared" si="99"/>
        <v>0</v>
      </c>
      <c r="AY82" s="593">
        <f t="shared" si="100"/>
        <v>0</v>
      </c>
      <c r="AZ82" s="592">
        <f t="shared" si="101"/>
        <v>0</v>
      </c>
      <c r="BA82" s="576">
        <f t="shared" si="102"/>
        <v>0</v>
      </c>
      <c r="BB82" s="593">
        <f t="shared" si="103"/>
        <v>0</v>
      </c>
      <c r="BC82" s="579">
        <f t="shared" si="80"/>
        <v>0</v>
      </c>
      <c r="BD82" s="579">
        <f t="shared" si="81"/>
        <v>0</v>
      </c>
      <c r="BE82" s="578">
        <f t="shared" si="82"/>
        <v>0</v>
      </c>
      <c r="BF82" s="579">
        <f t="shared" si="77"/>
        <v>0</v>
      </c>
      <c r="BG82" s="579">
        <f t="shared" si="78"/>
        <v>0</v>
      </c>
      <c r="BH82" s="575">
        <f t="shared" si="79"/>
        <v>0</v>
      </c>
      <c r="BI82" s="580">
        <f t="shared" si="104"/>
        <v>0</v>
      </c>
      <c r="BJ82" s="581"/>
      <c r="BK82" s="582">
        <f t="shared" si="105"/>
        <v>0</v>
      </c>
      <c r="BL82" s="580">
        <f t="shared" si="106"/>
        <v>0</v>
      </c>
      <c r="BM82" s="581"/>
      <c r="BN82" s="582">
        <f t="shared" si="107"/>
        <v>0</v>
      </c>
      <c r="BO82" s="580">
        <f t="shared" si="108"/>
        <v>0</v>
      </c>
      <c r="BP82" s="581"/>
      <c r="BQ82" s="582">
        <f t="shared" si="109"/>
        <v>0</v>
      </c>
      <c r="BR82" s="580">
        <f t="shared" si="110"/>
        <v>0</v>
      </c>
      <c r="BS82" s="581"/>
      <c r="BT82" s="582">
        <f t="shared" si="111"/>
        <v>0</v>
      </c>
      <c r="BU82" s="580">
        <f t="shared" si="112"/>
        <v>0</v>
      </c>
      <c r="BV82" s="581"/>
      <c r="BW82" s="582">
        <f t="shared" si="113"/>
        <v>0</v>
      </c>
      <c r="BX82" s="621">
        <f t="shared" si="114"/>
        <v>0</v>
      </c>
      <c r="BY82" s="621">
        <f t="shared" si="115"/>
        <v>0</v>
      </c>
      <c r="BZ82" s="621">
        <f t="shared" si="83"/>
        <v>0</v>
      </c>
      <c r="CA82" s="53">
        <f t="shared" si="116"/>
        <v>0</v>
      </c>
      <c r="CB82" s="53">
        <f t="shared" si="117"/>
        <v>0</v>
      </c>
      <c r="CC82" s="683"/>
      <c r="CD82" s="53">
        <f t="shared" si="118"/>
        <v>0</v>
      </c>
      <c r="CE82" s="53">
        <f t="shared" si="119"/>
        <v>0</v>
      </c>
      <c r="CF82" s="54"/>
      <c r="CG82" s="343">
        <f t="shared" si="120"/>
        <v>0</v>
      </c>
      <c r="CH82" s="51">
        <v>76</v>
      </c>
    </row>
    <row r="83" spans="1:107" hidden="1" x14ac:dyDescent="0.35">
      <c r="A83" s="253"/>
      <c r="B83" s="88">
        <v>77</v>
      </c>
      <c r="C83" s="91" t="e">
        <f>VLOOKUP(B:B,'START_LIST_JUN-ELI'!C:F,2,FALSE)</f>
        <v>#N/A</v>
      </c>
      <c r="D83" s="115" t="e">
        <f>VLOOKUP(B:B,'START_LIST_JUN-ELI'!C:F,4,FALSE)</f>
        <v>#N/A</v>
      </c>
      <c r="E83" s="80"/>
      <c r="F83" s="81"/>
      <c r="G83" s="425"/>
      <c r="H83" s="425"/>
      <c r="I83" s="425"/>
      <c r="J83" s="425"/>
      <c r="K83" s="426"/>
      <c r="L83" s="427"/>
      <c r="M83" s="425"/>
      <c r="N83" s="425"/>
      <c r="O83" s="425"/>
      <c r="P83" s="425"/>
      <c r="Q83" s="425"/>
      <c r="R83" s="426"/>
      <c r="S83" s="427"/>
      <c r="T83" s="425"/>
      <c r="U83" s="425"/>
      <c r="V83" s="425"/>
      <c r="W83" s="425"/>
      <c r="X83" s="425"/>
      <c r="Y83" s="426"/>
      <c r="Z83" s="609">
        <f t="shared" si="84"/>
        <v>0</v>
      </c>
      <c r="AA83" s="562">
        <f t="shared" si="85"/>
        <v>0</v>
      </c>
      <c r="AB83" s="562">
        <f t="shared" si="86"/>
        <v>0</v>
      </c>
      <c r="AC83" s="562">
        <f t="shared" si="87"/>
        <v>0</v>
      </c>
      <c r="AD83" s="562">
        <f t="shared" si="88"/>
        <v>0</v>
      </c>
      <c r="AE83" s="562">
        <f t="shared" si="89"/>
        <v>0</v>
      </c>
      <c r="AF83" s="610">
        <f t="shared" si="90"/>
        <v>0</v>
      </c>
      <c r="AG83" s="609">
        <f t="shared" si="91"/>
        <v>0</v>
      </c>
      <c r="AH83" s="562">
        <f t="shared" si="92"/>
        <v>0</v>
      </c>
      <c r="AI83" s="562">
        <f t="shared" si="93"/>
        <v>0</v>
      </c>
      <c r="AJ83" s="562">
        <f t="shared" si="94"/>
        <v>0</v>
      </c>
      <c r="AK83" s="562">
        <f t="shared" si="95"/>
        <v>0</v>
      </c>
      <c r="AL83" s="562">
        <f t="shared" si="96"/>
        <v>0</v>
      </c>
      <c r="AM83" s="610">
        <f t="shared" si="97"/>
        <v>0</v>
      </c>
      <c r="AN83" s="575">
        <f t="shared" si="68"/>
        <v>0</v>
      </c>
      <c r="AO83" s="576">
        <f t="shared" si="69"/>
        <v>0</v>
      </c>
      <c r="AP83" s="575">
        <f t="shared" si="70"/>
        <v>0</v>
      </c>
      <c r="AQ83" s="577">
        <f t="shared" si="71"/>
        <v>0</v>
      </c>
      <c r="AR83" s="576">
        <f t="shared" si="72"/>
        <v>0</v>
      </c>
      <c r="AS83" s="578">
        <f t="shared" si="73"/>
        <v>0</v>
      </c>
      <c r="AT83" s="577">
        <f t="shared" si="74"/>
        <v>0</v>
      </c>
      <c r="AU83" s="576">
        <f t="shared" si="75"/>
        <v>0</v>
      </c>
      <c r="AV83" s="578">
        <f t="shared" si="76"/>
        <v>0</v>
      </c>
      <c r="AW83" s="592">
        <f t="shared" si="98"/>
        <v>0</v>
      </c>
      <c r="AX83" s="576">
        <f t="shared" si="99"/>
        <v>0</v>
      </c>
      <c r="AY83" s="593">
        <f t="shared" si="100"/>
        <v>0</v>
      </c>
      <c r="AZ83" s="592">
        <f t="shared" si="101"/>
        <v>0</v>
      </c>
      <c r="BA83" s="576">
        <f t="shared" si="102"/>
        <v>0</v>
      </c>
      <c r="BB83" s="593">
        <f t="shared" si="103"/>
        <v>0</v>
      </c>
      <c r="BC83" s="579">
        <f t="shared" si="80"/>
        <v>0</v>
      </c>
      <c r="BD83" s="579">
        <f t="shared" si="81"/>
        <v>0</v>
      </c>
      <c r="BE83" s="578">
        <f t="shared" si="82"/>
        <v>0</v>
      </c>
      <c r="BF83" s="579">
        <f t="shared" si="77"/>
        <v>0</v>
      </c>
      <c r="BG83" s="579">
        <f t="shared" si="78"/>
        <v>0</v>
      </c>
      <c r="BH83" s="575">
        <f t="shared" si="79"/>
        <v>0</v>
      </c>
      <c r="BI83" s="580">
        <f t="shared" si="104"/>
        <v>0</v>
      </c>
      <c r="BJ83" s="581"/>
      <c r="BK83" s="582">
        <f t="shared" si="105"/>
        <v>0</v>
      </c>
      <c r="BL83" s="580">
        <f t="shared" si="106"/>
        <v>0</v>
      </c>
      <c r="BM83" s="581"/>
      <c r="BN83" s="582">
        <f t="shared" si="107"/>
        <v>0</v>
      </c>
      <c r="BO83" s="580">
        <f t="shared" si="108"/>
        <v>0</v>
      </c>
      <c r="BP83" s="581"/>
      <c r="BQ83" s="582">
        <f t="shared" si="109"/>
        <v>0</v>
      </c>
      <c r="BR83" s="580">
        <f t="shared" si="110"/>
        <v>0</v>
      </c>
      <c r="BS83" s="581"/>
      <c r="BT83" s="582">
        <f t="shared" si="111"/>
        <v>0</v>
      </c>
      <c r="BU83" s="580">
        <f t="shared" si="112"/>
        <v>0</v>
      </c>
      <c r="BV83" s="581"/>
      <c r="BW83" s="582">
        <f t="shared" si="113"/>
        <v>0</v>
      </c>
      <c r="BX83" s="621">
        <f t="shared" si="114"/>
        <v>0</v>
      </c>
      <c r="BY83" s="621">
        <f t="shared" si="115"/>
        <v>0</v>
      </c>
      <c r="BZ83" s="621">
        <f t="shared" si="83"/>
        <v>0</v>
      </c>
      <c r="CA83" s="53">
        <f t="shared" si="116"/>
        <v>0</v>
      </c>
      <c r="CB83" s="53">
        <f t="shared" si="117"/>
        <v>0</v>
      </c>
      <c r="CC83" s="683"/>
      <c r="CD83" s="53">
        <f t="shared" si="118"/>
        <v>0</v>
      </c>
      <c r="CE83" s="53">
        <f t="shared" si="119"/>
        <v>0</v>
      </c>
      <c r="CF83" s="54"/>
      <c r="CG83" s="343">
        <f t="shared" si="120"/>
        <v>0</v>
      </c>
      <c r="CH83" s="51">
        <v>77</v>
      </c>
    </row>
    <row r="84" spans="1:107" hidden="1" x14ac:dyDescent="0.35">
      <c r="A84" s="253"/>
      <c r="B84" s="88">
        <v>78</v>
      </c>
      <c r="C84" s="91" t="e">
        <f>VLOOKUP(B:B,'START_LIST_JUN-ELI'!C:F,2,FALSE)</f>
        <v>#N/A</v>
      </c>
      <c r="D84" s="115" t="e">
        <f>VLOOKUP(B:B,'START_LIST_JUN-ELI'!C:F,4,FALSE)</f>
        <v>#N/A</v>
      </c>
      <c r="E84" s="80"/>
      <c r="F84" s="81"/>
      <c r="G84" s="425"/>
      <c r="H84" s="425"/>
      <c r="I84" s="425"/>
      <c r="J84" s="425"/>
      <c r="K84" s="426"/>
      <c r="L84" s="427"/>
      <c r="M84" s="425"/>
      <c r="N84" s="425"/>
      <c r="O84" s="425"/>
      <c r="P84" s="425"/>
      <c r="Q84" s="425"/>
      <c r="R84" s="426"/>
      <c r="S84" s="427"/>
      <c r="T84" s="425"/>
      <c r="U84" s="425"/>
      <c r="V84" s="425"/>
      <c r="W84" s="425"/>
      <c r="X84" s="425"/>
      <c r="Y84" s="426"/>
      <c r="Z84" s="609">
        <f t="shared" si="84"/>
        <v>0</v>
      </c>
      <c r="AA84" s="562">
        <f t="shared" si="85"/>
        <v>0</v>
      </c>
      <c r="AB84" s="562">
        <f t="shared" si="86"/>
        <v>0</v>
      </c>
      <c r="AC84" s="562">
        <f t="shared" si="87"/>
        <v>0</v>
      </c>
      <c r="AD84" s="562">
        <f t="shared" si="88"/>
        <v>0</v>
      </c>
      <c r="AE84" s="562">
        <f t="shared" si="89"/>
        <v>0</v>
      </c>
      <c r="AF84" s="610">
        <f t="shared" si="90"/>
        <v>0</v>
      </c>
      <c r="AG84" s="609">
        <f t="shared" si="91"/>
        <v>0</v>
      </c>
      <c r="AH84" s="562">
        <f t="shared" si="92"/>
        <v>0</v>
      </c>
      <c r="AI84" s="562">
        <f t="shared" si="93"/>
        <v>0</v>
      </c>
      <c r="AJ84" s="562">
        <f t="shared" si="94"/>
        <v>0</v>
      </c>
      <c r="AK84" s="562">
        <f t="shared" si="95"/>
        <v>0</v>
      </c>
      <c r="AL84" s="562">
        <f t="shared" si="96"/>
        <v>0</v>
      </c>
      <c r="AM84" s="610">
        <f t="shared" si="97"/>
        <v>0</v>
      </c>
      <c r="AN84" s="575">
        <f t="shared" si="68"/>
        <v>0</v>
      </c>
      <c r="AO84" s="576">
        <f t="shared" si="69"/>
        <v>0</v>
      </c>
      <c r="AP84" s="575">
        <f t="shared" si="70"/>
        <v>0</v>
      </c>
      <c r="AQ84" s="577">
        <f t="shared" si="71"/>
        <v>0</v>
      </c>
      <c r="AR84" s="576">
        <f t="shared" si="72"/>
        <v>0</v>
      </c>
      <c r="AS84" s="578">
        <f t="shared" si="73"/>
        <v>0</v>
      </c>
      <c r="AT84" s="577">
        <f t="shared" si="74"/>
        <v>0</v>
      </c>
      <c r="AU84" s="576">
        <f t="shared" si="75"/>
        <v>0</v>
      </c>
      <c r="AV84" s="578">
        <f t="shared" si="76"/>
        <v>0</v>
      </c>
      <c r="AW84" s="592">
        <f t="shared" si="98"/>
        <v>0</v>
      </c>
      <c r="AX84" s="576">
        <f t="shared" si="99"/>
        <v>0</v>
      </c>
      <c r="AY84" s="593">
        <f t="shared" si="100"/>
        <v>0</v>
      </c>
      <c r="AZ84" s="592">
        <f t="shared" si="101"/>
        <v>0</v>
      </c>
      <c r="BA84" s="576">
        <f t="shared" si="102"/>
        <v>0</v>
      </c>
      <c r="BB84" s="593">
        <f t="shared" si="103"/>
        <v>0</v>
      </c>
      <c r="BC84" s="579">
        <f t="shared" si="80"/>
        <v>0</v>
      </c>
      <c r="BD84" s="579">
        <f t="shared" si="81"/>
        <v>0</v>
      </c>
      <c r="BE84" s="578">
        <f t="shared" si="82"/>
        <v>0</v>
      </c>
      <c r="BF84" s="579">
        <f t="shared" si="77"/>
        <v>0</v>
      </c>
      <c r="BG84" s="579">
        <f t="shared" si="78"/>
        <v>0</v>
      </c>
      <c r="BH84" s="575">
        <f t="shared" si="79"/>
        <v>0</v>
      </c>
      <c r="BI84" s="580">
        <f t="shared" si="104"/>
        <v>0</v>
      </c>
      <c r="BJ84" s="581"/>
      <c r="BK84" s="582">
        <f t="shared" si="105"/>
        <v>0</v>
      </c>
      <c r="BL84" s="580">
        <f t="shared" si="106"/>
        <v>0</v>
      </c>
      <c r="BM84" s="581"/>
      <c r="BN84" s="582">
        <f t="shared" si="107"/>
        <v>0</v>
      </c>
      <c r="BO84" s="580">
        <f t="shared" si="108"/>
        <v>0</v>
      </c>
      <c r="BP84" s="581"/>
      <c r="BQ84" s="582">
        <f t="shared" si="109"/>
        <v>0</v>
      </c>
      <c r="BR84" s="580">
        <f t="shared" si="110"/>
        <v>0</v>
      </c>
      <c r="BS84" s="581"/>
      <c r="BT84" s="582">
        <f t="shared" si="111"/>
        <v>0</v>
      </c>
      <c r="BU84" s="580">
        <f t="shared" si="112"/>
        <v>0</v>
      </c>
      <c r="BV84" s="581"/>
      <c r="BW84" s="582">
        <f t="shared" si="113"/>
        <v>0</v>
      </c>
      <c r="BX84" s="621">
        <f t="shared" si="114"/>
        <v>0</v>
      </c>
      <c r="BY84" s="621">
        <f t="shared" si="115"/>
        <v>0</v>
      </c>
      <c r="BZ84" s="621">
        <f t="shared" si="83"/>
        <v>0</v>
      </c>
      <c r="CA84" s="53">
        <f t="shared" si="116"/>
        <v>0</v>
      </c>
      <c r="CB84" s="53">
        <f t="shared" si="117"/>
        <v>0</v>
      </c>
      <c r="CC84" s="683"/>
      <c r="CD84" s="53">
        <f t="shared" si="118"/>
        <v>0</v>
      </c>
      <c r="CE84" s="53">
        <f t="shared" si="119"/>
        <v>0</v>
      </c>
      <c r="CF84" s="54"/>
      <c r="CG84" s="343">
        <f t="shared" si="120"/>
        <v>0</v>
      </c>
      <c r="CH84" s="51">
        <v>78</v>
      </c>
    </row>
    <row r="85" spans="1:107" hidden="1" x14ac:dyDescent="0.35">
      <c r="A85" s="253"/>
      <c r="B85" s="88">
        <v>79</v>
      </c>
      <c r="C85" s="91" t="e">
        <f>VLOOKUP(B:B,'START_LIST_JUN-ELI'!C:F,2,FALSE)</f>
        <v>#N/A</v>
      </c>
      <c r="D85" s="115" t="e">
        <f>VLOOKUP(B:B,'START_LIST_JUN-ELI'!C:F,4,FALSE)</f>
        <v>#N/A</v>
      </c>
      <c r="E85" s="80"/>
      <c r="F85" s="81"/>
      <c r="G85" s="425"/>
      <c r="H85" s="425"/>
      <c r="I85" s="425"/>
      <c r="J85" s="425"/>
      <c r="K85" s="426"/>
      <c r="L85" s="427"/>
      <c r="M85" s="425"/>
      <c r="N85" s="425"/>
      <c r="O85" s="425"/>
      <c r="P85" s="425"/>
      <c r="Q85" s="425"/>
      <c r="R85" s="426"/>
      <c r="S85" s="427"/>
      <c r="T85" s="425"/>
      <c r="U85" s="425"/>
      <c r="V85" s="425"/>
      <c r="W85" s="425"/>
      <c r="X85" s="425"/>
      <c r="Y85" s="426"/>
      <c r="Z85" s="609">
        <f t="shared" si="84"/>
        <v>0</v>
      </c>
      <c r="AA85" s="562">
        <f t="shared" si="85"/>
        <v>0</v>
      </c>
      <c r="AB85" s="562">
        <f t="shared" si="86"/>
        <v>0</v>
      </c>
      <c r="AC85" s="562">
        <f t="shared" si="87"/>
        <v>0</v>
      </c>
      <c r="AD85" s="562">
        <f t="shared" si="88"/>
        <v>0</v>
      </c>
      <c r="AE85" s="562">
        <f t="shared" si="89"/>
        <v>0</v>
      </c>
      <c r="AF85" s="610">
        <f t="shared" si="90"/>
        <v>0</v>
      </c>
      <c r="AG85" s="609">
        <f t="shared" si="91"/>
        <v>0</v>
      </c>
      <c r="AH85" s="562">
        <f t="shared" si="92"/>
        <v>0</v>
      </c>
      <c r="AI85" s="562">
        <f t="shared" si="93"/>
        <v>0</v>
      </c>
      <c r="AJ85" s="562">
        <f t="shared" si="94"/>
        <v>0</v>
      </c>
      <c r="AK85" s="562">
        <f t="shared" si="95"/>
        <v>0</v>
      </c>
      <c r="AL85" s="562">
        <f t="shared" si="96"/>
        <v>0</v>
      </c>
      <c r="AM85" s="610">
        <f t="shared" si="97"/>
        <v>0</v>
      </c>
      <c r="AN85" s="575">
        <f t="shared" si="68"/>
        <v>0</v>
      </c>
      <c r="AO85" s="576">
        <f t="shared" si="69"/>
        <v>0</v>
      </c>
      <c r="AP85" s="575">
        <f t="shared" si="70"/>
        <v>0</v>
      </c>
      <c r="AQ85" s="577">
        <f t="shared" si="71"/>
        <v>0</v>
      </c>
      <c r="AR85" s="576">
        <f t="shared" si="72"/>
        <v>0</v>
      </c>
      <c r="AS85" s="578">
        <f t="shared" si="73"/>
        <v>0</v>
      </c>
      <c r="AT85" s="577">
        <f t="shared" si="74"/>
        <v>0</v>
      </c>
      <c r="AU85" s="576">
        <f t="shared" si="75"/>
        <v>0</v>
      </c>
      <c r="AV85" s="578">
        <f t="shared" si="76"/>
        <v>0</v>
      </c>
      <c r="AW85" s="592">
        <f t="shared" si="98"/>
        <v>0</v>
      </c>
      <c r="AX85" s="576">
        <f t="shared" si="99"/>
        <v>0</v>
      </c>
      <c r="AY85" s="593">
        <f t="shared" si="100"/>
        <v>0</v>
      </c>
      <c r="AZ85" s="592">
        <f t="shared" si="101"/>
        <v>0</v>
      </c>
      <c r="BA85" s="576">
        <f t="shared" si="102"/>
        <v>0</v>
      </c>
      <c r="BB85" s="593">
        <f t="shared" si="103"/>
        <v>0</v>
      </c>
      <c r="BC85" s="579">
        <f t="shared" si="80"/>
        <v>0</v>
      </c>
      <c r="BD85" s="579">
        <f t="shared" si="81"/>
        <v>0</v>
      </c>
      <c r="BE85" s="578">
        <f t="shared" si="82"/>
        <v>0</v>
      </c>
      <c r="BF85" s="579">
        <f t="shared" si="77"/>
        <v>0</v>
      </c>
      <c r="BG85" s="579">
        <f t="shared" si="78"/>
        <v>0</v>
      </c>
      <c r="BH85" s="575">
        <f t="shared" si="79"/>
        <v>0</v>
      </c>
      <c r="BI85" s="580">
        <f t="shared" si="104"/>
        <v>0</v>
      </c>
      <c r="BJ85" s="581"/>
      <c r="BK85" s="582">
        <f t="shared" si="105"/>
        <v>0</v>
      </c>
      <c r="BL85" s="580">
        <f t="shared" si="106"/>
        <v>0</v>
      </c>
      <c r="BM85" s="581"/>
      <c r="BN85" s="582">
        <f t="shared" si="107"/>
        <v>0</v>
      </c>
      <c r="BO85" s="580">
        <f t="shared" si="108"/>
        <v>0</v>
      </c>
      <c r="BP85" s="581"/>
      <c r="BQ85" s="582">
        <f t="shared" si="109"/>
        <v>0</v>
      </c>
      <c r="BR85" s="580">
        <f t="shared" si="110"/>
        <v>0</v>
      </c>
      <c r="BS85" s="581"/>
      <c r="BT85" s="582">
        <f t="shared" si="111"/>
        <v>0</v>
      </c>
      <c r="BU85" s="580">
        <f t="shared" si="112"/>
        <v>0</v>
      </c>
      <c r="BV85" s="581"/>
      <c r="BW85" s="582">
        <f t="shared" si="113"/>
        <v>0</v>
      </c>
      <c r="BX85" s="621">
        <f t="shared" si="114"/>
        <v>0</v>
      </c>
      <c r="BY85" s="621">
        <f t="shared" si="115"/>
        <v>0</v>
      </c>
      <c r="BZ85" s="621">
        <f t="shared" si="83"/>
        <v>0</v>
      </c>
      <c r="CA85" s="53">
        <f t="shared" si="116"/>
        <v>0</v>
      </c>
      <c r="CB85" s="53">
        <f t="shared" si="117"/>
        <v>0</v>
      </c>
      <c r="CC85" s="683"/>
      <c r="CD85" s="53">
        <f t="shared" si="118"/>
        <v>0</v>
      </c>
      <c r="CE85" s="53">
        <f t="shared" si="119"/>
        <v>0</v>
      </c>
      <c r="CF85" s="54"/>
      <c r="CG85" s="343">
        <f t="shared" si="120"/>
        <v>0</v>
      </c>
      <c r="CH85" s="51">
        <v>79</v>
      </c>
    </row>
    <row r="86" spans="1:107" hidden="1" x14ac:dyDescent="0.35">
      <c r="A86" s="253"/>
      <c r="B86" s="88">
        <v>80</v>
      </c>
      <c r="C86" s="91" t="e">
        <f>VLOOKUP(B:B,'START_LIST_JUN-ELI'!C:F,2,FALSE)</f>
        <v>#N/A</v>
      </c>
      <c r="D86" s="115" t="e">
        <f>VLOOKUP(B:B,'START_LIST_JUN-ELI'!C:F,4,FALSE)</f>
        <v>#N/A</v>
      </c>
      <c r="E86" s="80"/>
      <c r="F86" s="81"/>
      <c r="G86" s="425"/>
      <c r="H86" s="425"/>
      <c r="I86" s="425"/>
      <c r="J86" s="425"/>
      <c r="K86" s="426"/>
      <c r="L86" s="427"/>
      <c r="M86" s="425"/>
      <c r="N86" s="425"/>
      <c r="O86" s="425"/>
      <c r="P86" s="425"/>
      <c r="Q86" s="425"/>
      <c r="R86" s="426"/>
      <c r="S86" s="427"/>
      <c r="T86" s="425"/>
      <c r="U86" s="425"/>
      <c r="V86" s="425"/>
      <c r="W86" s="425"/>
      <c r="X86" s="425"/>
      <c r="Y86" s="426"/>
      <c r="Z86" s="609">
        <f t="shared" si="84"/>
        <v>0</v>
      </c>
      <c r="AA86" s="562">
        <f t="shared" si="85"/>
        <v>0</v>
      </c>
      <c r="AB86" s="562">
        <f t="shared" si="86"/>
        <v>0</v>
      </c>
      <c r="AC86" s="562">
        <f t="shared" si="87"/>
        <v>0</v>
      </c>
      <c r="AD86" s="562">
        <f t="shared" si="88"/>
        <v>0</v>
      </c>
      <c r="AE86" s="562">
        <f t="shared" si="89"/>
        <v>0</v>
      </c>
      <c r="AF86" s="610">
        <f t="shared" si="90"/>
        <v>0</v>
      </c>
      <c r="AG86" s="609">
        <f t="shared" si="91"/>
        <v>0</v>
      </c>
      <c r="AH86" s="562">
        <f t="shared" si="92"/>
        <v>0</v>
      </c>
      <c r="AI86" s="562">
        <f t="shared" si="93"/>
        <v>0</v>
      </c>
      <c r="AJ86" s="562">
        <f t="shared" si="94"/>
        <v>0</v>
      </c>
      <c r="AK86" s="562">
        <f t="shared" si="95"/>
        <v>0</v>
      </c>
      <c r="AL86" s="562">
        <f t="shared" si="96"/>
        <v>0</v>
      </c>
      <c r="AM86" s="610">
        <f t="shared" si="97"/>
        <v>0</v>
      </c>
      <c r="AN86" s="575">
        <f t="shared" si="68"/>
        <v>0</v>
      </c>
      <c r="AO86" s="576">
        <f t="shared" si="69"/>
        <v>0</v>
      </c>
      <c r="AP86" s="575">
        <f t="shared" si="70"/>
        <v>0</v>
      </c>
      <c r="AQ86" s="577">
        <f t="shared" si="71"/>
        <v>0</v>
      </c>
      <c r="AR86" s="576">
        <f t="shared" si="72"/>
        <v>0</v>
      </c>
      <c r="AS86" s="578">
        <f t="shared" si="73"/>
        <v>0</v>
      </c>
      <c r="AT86" s="577">
        <f t="shared" si="74"/>
        <v>0</v>
      </c>
      <c r="AU86" s="576">
        <f t="shared" si="75"/>
        <v>0</v>
      </c>
      <c r="AV86" s="578">
        <f t="shared" si="76"/>
        <v>0</v>
      </c>
      <c r="AW86" s="592">
        <f t="shared" si="98"/>
        <v>0</v>
      </c>
      <c r="AX86" s="576">
        <f t="shared" si="99"/>
        <v>0</v>
      </c>
      <c r="AY86" s="593">
        <f t="shared" si="100"/>
        <v>0</v>
      </c>
      <c r="AZ86" s="592">
        <f t="shared" si="101"/>
        <v>0</v>
      </c>
      <c r="BA86" s="576">
        <f t="shared" si="102"/>
        <v>0</v>
      </c>
      <c r="BB86" s="593">
        <f t="shared" si="103"/>
        <v>0</v>
      </c>
      <c r="BC86" s="579">
        <f t="shared" si="80"/>
        <v>0</v>
      </c>
      <c r="BD86" s="579">
        <f t="shared" si="81"/>
        <v>0</v>
      </c>
      <c r="BE86" s="578">
        <f t="shared" si="82"/>
        <v>0</v>
      </c>
      <c r="BF86" s="579">
        <f t="shared" si="77"/>
        <v>0</v>
      </c>
      <c r="BG86" s="579">
        <f t="shared" si="78"/>
        <v>0</v>
      </c>
      <c r="BH86" s="575">
        <f t="shared" si="79"/>
        <v>0</v>
      </c>
      <c r="BI86" s="580">
        <f t="shared" si="104"/>
        <v>0</v>
      </c>
      <c r="BJ86" s="581"/>
      <c r="BK86" s="582">
        <f t="shared" si="105"/>
        <v>0</v>
      </c>
      <c r="BL86" s="580">
        <f t="shared" si="106"/>
        <v>0</v>
      </c>
      <c r="BM86" s="581"/>
      <c r="BN86" s="582">
        <f t="shared" si="107"/>
        <v>0</v>
      </c>
      <c r="BO86" s="580">
        <f t="shared" si="108"/>
        <v>0</v>
      </c>
      <c r="BP86" s="581"/>
      <c r="BQ86" s="582">
        <f t="shared" si="109"/>
        <v>0</v>
      </c>
      <c r="BR86" s="580">
        <f t="shared" si="110"/>
        <v>0</v>
      </c>
      <c r="BS86" s="581"/>
      <c r="BT86" s="582">
        <f t="shared" si="111"/>
        <v>0</v>
      </c>
      <c r="BU86" s="580">
        <f t="shared" si="112"/>
        <v>0</v>
      </c>
      <c r="BV86" s="581"/>
      <c r="BW86" s="582">
        <f t="shared" si="113"/>
        <v>0</v>
      </c>
      <c r="BX86" s="621">
        <f t="shared" si="114"/>
        <v>0</v>
      </c>
      <c r="BY86" s="621">
        <f t="shared" si="115"/>
        <v>0</v>
      </c>
      <c r="BZ86" s="621">
        <f t="shared" si="83"/>
        <v>0</v>
      </c>
      <c r="CA86" s="53">
        <f t="shared" si="116"/>
        <v>0</v>
      </c>
      <c r="CB86" s="53">
        <f t="shared" si="117"/>
        <v>0</v>
      </c>
      <c r="CC86" s="683"/>
      <c r="CD86" s="53">
        <f t="shared" si="118"/>
        <v>0</v>
      </c>
      <c r="CE86" s="53">
        <f t="shared" si="119"/>
        <v>0</v>
      </c>
      <c r="CF86" s="54"/>
      <c r="CG86" s="343">
        <f t="shared" si="120"/>
        <v>0</v>
      </c>
      <c r="CH86" s="51">
        <v>80</v>
      </c>
    </row>
    <row r="87" spans="1:107" hidden="1" x14ac:dyDescent="0.35">
      <c r="A87" s="253"/>
      <c r="B87" s="88">
        <v>81</v>
      </c>
      <c r="C87" s="91" t="e">
        <f>VLOOKUP(B:B,'START_LIST_JUN-ELI'!C:F,2,FALSE)</f>
        <v>#N/A</v>
      </c>
      <c r="D87" s="115" t="e">
        <f>VLOOKUP(B:B,'START_LIST_JUN-ELI'!C:F,4,FALSE)</f>
        <v>#N/A</v>
      </c>
      <c r="E87" s="80"/>
      <c r="F87" s="81"/>
      <c r="G87" s="425"/>
      <c r="H87" s="425"/>
      <c r="I87" s="425"/>
      <c r="J87" s="425"/>
      <c r="K87" s="426"/>
      <c r="L87" s="427"/>
      <c r="M87" s="425"/>
      <c r="N87" s="425"/>
      <c r="O87" s="425"/>
      <c r="P87" s="425"/>
      <c r="Q87" s="425"/>
      <c r="R87" s="426"/>
      <c r="S87" s="427"/>
      <c r="T87" s="425"/>
      <c r="U87" s="425"/>
      <c r="V87" s="425"/>
      <c r="W87" s="425"/>
      <c r="X87" s="425"/>
      <c r="Y87" s="426"/>
      <c r="Z87" s="609">
        <f t="shared" si="84"/>
        <v>0</v>
      </c>
      <c r="AA87" s="562">
        <f t="shared" si="85"/>
        <v>0</v>
      </c>
      <c r="AB87" s="562">
        <f t="shared" si="86"/>
        <v>0</v>
      </c>
      <c r="AC87" s="562">
        <f t="shared" si="87"/>
        <v>0</v>
      </c>
      <c r="AD87" s="562">
        <f t="shared" si="88"/>
        <v>0</v>
      </c>
      <c r="AE87" s="562">
        <f t="shared" si="89"/>
        <v>0</v>
      </c>
      <c r="AF87" s="610">
        <f t="shared" si="90"/>
        <v>0</v>
      </c>
      <c r="AG87" s="609">
        <f t="shared" si="91"/>
        <v>0</v>
      </c>
      <c r="AH87" s="562">
        <f t="shared" si="92"/>
        <v>0</v>
      </c>
      <c r="AI87" s="562">
        <f t="shared" si="93"/>
        <v>0</v>
      </c>
      <c r="AJ87" s="562">
        <f t="shared" si="94"/>
        <v>0</v>
      </c>
      <c r="AK87" s="562">
        <f t="shared" si="95"/>
        <v>0</v>
      </c>
      <c r="AL87" s="562">
        <f t="shared" si="96"/>
        <v>0</v>
      </c>
      <c r="AM87" s="610">
        <f t="shared" si="97"/>
        <v>0</v>
      </c>
      <c r="AN87" s="575">
        <f t="shared" si="68"/>
        <v>0</v>
      </c>
      <c r="AO87" s="576">
        <f t="shared" si="69"/>
        <v>0</v>
      </c>
      <c r="AP87" s="575">
        <f t="shared" si="70"/>
        <v>0</v>
      </c>
      <c r="AQ87" s="577">
        <f t="shared" si="71"/>
        <v>0</v>
      </c>
      <c r="AR87" s="576">
        <f t="shared" si="72"/>
        <v>0</v>
      </c>
      <c r="AS87" s="578">
        <f t="shared" si="73"/>
        <v>0</v>
      </c>
      <c r="AT87" s="577">
        <f t="shared" si="74"/>
        <v>0</v>
      </c>
      <c r="AU87" s="576">
        <f t="shared" si="75"/>
        <v>0</v>
      </c>
      <c r="AV87" s="578">
        <f t="shared" si="76"/>
        <v>0</v>
      </c>
      <c r="AW87" s="592">
        <f t="shared" si="98"/>
        <v>0</v>
      </c>
      <c r="AX87" s="576">
        <f t="shared" si="99"/>
        <v>0</v>
      </c>
      <c r="AY87" s="593">
        <f t="shared" si="100"/>
        <v>0</v>
      </c>
      <c r="AZ87" s="592">
        <f t="shared" si="101"/>
        <v>0</v>
      </c>
      <c r="BA87" s="576">
        <f t="shared" si="102"/>
        <v>0</v>
      </c>
      <c r="BB87" s="593">
        <f t="shared" si="103"/>
        <v>0</v>
      </c>
      <c r="BC87" s="579">
        <f t="shared" si="80"/>
        <v>0</v>
      </c>
      <c r="BD87" s="579">
        <f t="shared" si="81"/>
        <v>0</v>
      </c>
      <c r="BE87" s="578">
        <f t="shared" si="82"/>
        <v>0</v>
      </c>
      <c r="BF87" s="579">
        <f t="shared" si="77"/>
        <v>0</v>
      </c>
      <c r="BG87" s="579">
        <f t="shared" si="78"/>
        <v>0</v>
      </c>
      <c r="BH87" s="575">
        <f t="shared" si="79"/>
        <v>0</v>
      </c>
      <c r="BI87" s="580">
        <f t="shared" si="104"/>
        <v>0</v>
      </c>
      <c r="BJ87" s="581"/>
      <c r="BK87" s="582">
        <f t="shared" si="105"/>
        <v>0</v>
      </c>
      <c r="BL87" s="580">
        <f t="shared" si="106"/>
        <v>0</v>
      </c>
      <c r="BM87" s="581"/>
      <c r="BN87" s="582">
        <f t="shared" si="107"/>
        <v>0</v>
      </c>
      <c r="BO87" s="580">
        <f t="shared" si="108"/>
        <v>0</v>
      </c>
      <c r="BP87" s="581"/>
      <c r="BQ87" s="582">
        <f t="shared" si="109"/>
        <v>0</v>
      </c>
      <c r="BR87" s="580">
        <f t="shared" si="110"/>
        <v>0</v>
      </c>
      <c r="BS87" s="581"/>
      <c r="BT87" s="582">
        <f t="shared" si="111"/>
        <v>0</v>
      </c>
      <c r="BU87" s="580">
        <f t="shared" si="112"/>
        <v>0</v>
      </c>
      <c r="BV87" s="581"/>
      <c r="BW87" s="582">
        <f t="shared" si="113"/>
        <v>0</v>
      </c>
      <c r="BX87" s="621">
        <f t="shared" si="114"/>
        <v>0</v>
      </c>
      <c r="BY87" s="621">
        <f t="shared" si="115"/>
        <v>0</v>
      </c>
      <c r="BZ87" s="621">
        <f t="shared" si="83"/>
        <v>0</v>
      </c>
      <c r="CA87" s="53">
        <f t="shared" si="116"/>
        <v>0</v>
      </c>
      <c r="CB87" s="53">
        <f t="shared" si="117"/>
        <v>0</v>
      </c>
      <c r="CC87" s="683"/>
      <c r="CD87" s="53">
        <f t="shared" si="118"/>
        <v>0</v>
      </c>
      <c r="CE87" s="53">
        <f t="shared" si="119"/>
        <v>0</v>
      </c>
      <c r="CF87" s="54"/>
      <c r="CG87" s="343">
        <f t="shared" si="120"/>
        <v>0</v>
      </c>
      <c r="CH87" s="51">
        <v>81</v>
      </c>
    </row>
    <row r="88" spans="1:107" hidden="1" x14ac:dyDescent="0.35">
      <c r="A88" s="253"/>
      <c r="B88" s="88">
        <v>82</v>
      </c>
      <c r="C88" s="91" t="e">
        <f>VLOOKUP(B:B,'START_LIST_JUN-ELI'!C:F,2,FALSE)</f>
        <v>#N/A</v>
      </c>
      <c r="D88" s="115" t="e">
        <f>VLOOKUP(B:B,'START_LIST_JUN-ELI'!C:F,4,FALSE)</f>
        <v>#N/A</v>
      </c>
      <c r="E88" s="80"/>
      <c r="F88" s="81"/>
      <c r="G88" s="425"/>
      <c r="H88" s="425"/>
      <c r="I88" s="425"/>
      <c r="J88" s="425"/>
      <c r="K88" s="426"/>
      <c r="L88" s="427"/>
      <c r="M88" s="425"/>
      <c r="N88" s="425"/>
      <c r="O88" s="425"/>
      <c r="P88" s="425"/>
      <c r="Q88" s="425"/>
      <c r="R88" s="426"/>
      <c r="S88" s="427"/>
      <c r="T88" s="425"/>
      <c r="U88" s="425"/>
      <c r="V88" s="425"/>
      <c r="W88" s="425"/>
      <c r="X88" s="425"/>
      <c r="Y88" s="426"/>
      <c r="Z88" s="609">
        <f t="shared" si="84"/>
        <v>0</v>
      </c>
      <c r="AA88" s="562">
        <f t="shared" si="85"/>
        <v>0</v>
      </c>
      <c r="AB88" s="562">
        <f t="shared" si="86"/>
        <v>0</v>
      </c>
      <c r="AC88" s="562">
        <f t="shared" si="87"/>
        <v>0</v>
      </c>
      <c r="AD88" s="562">
        <f t="shared" si="88"/>
        <v>0</v>
      </c>
      <c r="AE88" s="562">
        <f t="shared" si="89"/>
        <v>0</v>
      </c>
      <c r="AF88" s="610">
        <f t="shared" si="90"/>
        <v>0</v>
      </c>
      <c r="AG88" s="609">
        <f t="shared" si="91"/>
        <v>0</v>
      </c>
      <c r="AH88" s="562">
        <f t="shared" si="92"/>
        <v>0</v>
      </c>
      <c r="AI88" s="562">
        <f t="shared" si="93"/>
        <v>0</v>
      </c>
      <c r="AJ88" s="562">
        <f t="shared" si="94"/>
        <v>0</v>
      </c>
      <c r="AK88" s="562">
        <f t="shared" si="95"/>
        <v>0</v>
      </c>
      <c r="AL88" s="562">
        <f t="shared" si="96"/>
        <v>0</v>
      </c>
      <c r="AM88" s="610">
        <f t="shared" si="97"/>
        <v>0</v>
      </c>
      <c r="AN88" s="575">
        <f t="shared" si="68"/>
        <v>0</v>
      </c>
      <c r="AO88" s="576">
        <f t="shared" si="69"/>
        <v>0</v>
      </c>
      <c r="AP88" s="575">
        <f t="shared" si="70"/>
        <v>0</v>
      </c>
      <c r="AQ88" s="577">
        <f t="shared" si="71"/>
        <v>0</v>
      </c>
      <c r="AR88" s="576">
        <f t="shared" si="72"/>
        <v>0</v>
      </c>
      <c r="AS88" s="578">
        <f t="shared" si="73"/>
        <v>0</v>
      </c>
      <c r="AT88" s="577">
        <f t="shared" si="74"/>
        <v>0</v>
      </c>
      <c r="AU88" s="576">
        <f t="shared" si="75"/>
        <v>0</v>
      </c>
      <c r="AV88" s="578">
        <f t="shared" si="76"/>
        <v>0</v>
      </c>
      <c r="AW88" s="592">
        <f t="shared" si="98"/>
        <v>0</v>
      </c>
      <c r="AX88" s="576">
        <f t="shared" si="99"/>
        <v>0</v>
      </c>
      <c r="AY88" s="593">
        <f t="shared" si="100"/>
        <v>0</v>
      </c>
      <c r="AZ88" s="592">
        <f t="shared" si="101"/>
        <v>0</v>
      </c>
      <c r="BA88" s="576">
        <f t="shared" si="102"/>
        <v>0</v>
      </c>
      <c r="BB88" s="593">
        <f t="shared" si="103"/>
        <v>0</v>
      </c>
      <c r="BC88" s="579">
        <f t="shared" si="80"/>
        <v>0</v>
      </c>
      <c r="BD88" s="579">
        <f t="shared" si="81"/>
        <v>0</v>
      </c>
      <c r="BE88" s="578">
        <f t="shared" si="82"/>
        <v>0</v>
      </c>
      <c r="BF88" s="579">
        <f t="shared" si="77"/>
        <v>0</v>
      </c>
      <c r="BG88" s="579">
        <f t="shared" si="78"/>
        <v>0</v>
      </c>
      <c r="BH88" s="575">
        <f t="shared" si="79"/>
        <v>0</v>
      </c>
      <c r="BI88" s="580">
        <f t="shared" si="104"/>
        <v>0</v>
      </c>
      <c r="BJ88" s="581"/>
      <c r="BK88" s="582">
        <f t="shared" si="105"/>
        <v>0</v>
      </c>
      <c r="BL88" s="580">
        <f t="shared" si="106"/>
        <v>0</v>
      </c>
      <c r="BM88" s="581"/>
      <c r="BN88" s="582">
        <f t="shared" si="107"/>
        <v>0</v>
      </c>
      <c r="BO88" s="580">
        <f t="shared" si="108"/>
        <v>0</v>
      </c>
      <c r="BP88" s="581"/>
      <c r="BQ88" s="582">
        <f t="shared" si="109"/>
        <v>0</v>
      </c>
      <c r="BR88" s="580">
        <f t="shared" si="110"/>
        <v>0</v>
      </c>
      <c r="BS88" s="581"/>
      <c r="BT88" s="582">
        <f t="shared" si="111"/>
        <v>0</v>
      </c>
      <c r="BU88" s="580">
        <f t="shared" si="112"/>
        <v>0</v>
      </c>
      <c r="BV88" s="581"/>
      <c r="BW88" s="582">
        <f t="shared" si="113"/>
        <v>0</v>
      </c>
      <c r="BX88" s="621">
        <f t="shared" si="114"/>
        <v>0</v>
      </c>
      <c r="BY88" s="621">
        <f t="shared" si="115"/>
        <v>0</v>
      </c>
      <c r="BZ88" s="621">
        <f t="shared" si="83"/>
        <v>0</v>
      </c>
      <c r="CA88" s="53">
        <f t="shared" si="116"/>
        <v>0</v>
      </c>
      <c r="CB88" s="53">
        <f t="shared" si="117"/>
        <v>0</v>
      </c>
      <c r="CC88" s="683"/>
      <c r="CD88" s="53">
        <f t="shared" si="118"/>
        <v>0</v>
      </c>
      <c r="CE88" s="53">
        <f t="shared" si="119"/>
        <v>0</v>
      </c>
      <c r="CF88" s="54"/>
      <c r="CG88" s="343">
        <f t="shared" si="120"/>
        <v>0</v>
      </c>
      <c r="CH88" s="51">
        <v>82</v>
      </c>
    </row>
    <row r="89" spans="1:107" s="55" customFormat="1" ht="18.75" hidden="1" customHeight="1" x14ac:dyDescent="0.35">
      <c r="A89" s="253"/>
      <c r="B89" s="88">
        <v>83</v>
      </c>
      <c r="C89" s="91" t="e">
        <f>VLOOKUP(B:B,'START_LIST_JUN-ELI'!C:F,2,FALSE)</f>
        <v>#N/A</v>
      </c>
      <c r="D89" s="115" t="e">
        <f>VLOOKUP(B:B,'START_LIST_JUN-ELI'!C:F,4,FALSE)</f>
        <v>#N/A</v>
      </c>
      <c r="E89" s="80"/>
      <c r="F89" s="81"/>
      <c r="G89" s="425"/>
      <c r="H89" s="425"/>
      <c r="I89" s="425"/>
      <c r="J89" s="425"/>
      <c r="K89" s="426"/>
      <c r="L89" s="427"/>
      <c r="M89" s="425"/>
      <c r="N89" s="425"/>
      <c r="O89" s="425"/>
      <c r="P89" s="425"/>
      <c r="Q89" s="425"/>
      <c r="R89" s="426"/>
      <c r="S89" s="427"/>
      <c r="T89" s="425"/>
      <c r="U89" s="425"/>
      <c r="V89" s="425"/>
      <c r="W89" s="425"/>
      <c r="X89" s="425"/>
      <c r="Y89" s="426"/>
      <c r="Z89" s="609">
        <f t="shared" si="84"/>
        <v>0</v>
      </c>
      <c r="AA89" s="562">
        <f t="shared" si="85"/>
        <v>0</v>
      </c>
      <c r="AB89" s="562">
        <f t="shared" si="86"/>
        <v>0</v>
      </c>
      <c r="AC89" s="562">
        <f t="shared" si="87"/>
        <v>0</v>
      </c>
      <c r="AD89" s="562">
        <f t="shared" si="88"/>
        <v>0</v>
      </c>
      <c r="AE89" s="562">
        <f t="shared" si="89"/>
        <v>0</v>
      </c>
      <c r="AF89" s="610">
        <f t="shared" si="90"/>
        <v>0</v>
      </c>
      <c r="AG89" s="609">
        <f t="shared" si="91"/>
        <v>0</v>
      </c>
      <c r="AH89" s="562">
        <f t="shared" si="92"/>
        <v>0</v>
      </c>
      <c r="AI89" s="562">
        <f t="shared" si="93"/>
        <v>0</v>
      </c>
      <c r="AJ89" s="562">
        <f t="shared" si="94"/>
        <v>0</v>
      </c>
      <c r="AK89" s="562">
        <f t="shared" si="95"/>
        <v>0</v>
      </c>
      <c r="AL89" s="562">
        <f t="shared" si="96"/>
        <v>0</v>
      </c>
      <c r="AM89" s="610">
        <f t="shared" si="97"/>
        <v>0</v>
      </c>
      <c r="AN89" s="575">
        <f t="shared" si="68"/>
        <v>0</v>
      </c>
      <c r="AO89" s="576">
        <f t="shared" si="69"/>
        <v>0</v>
      </c>
      <c r="AP89" s="575">
        <f t="shared" si="70"/>
        <v>0</v>
      </c>
      <c r="AQ89" s="577">
        <f t="shared" si="71"/>
        <v>0</v>
      </c>
      <c r="AR89" s="576">
        <f t="shared" si="72"/>
        <v>0</v>
      </c>
      <c r="AS89" s="578">
        <f t="shared" si="73"/>
        <v>0</v>
      </c>
      <c r="AT89" s="577">
        <f t="shared" si="74"/>
        <v>0</v>
      </c>
      <c r="AU89" s="576">
        <f t="shared" si="75"/>
        <v>0</v>
      </c>
      <c r="AV89" s="578">
        <f t="shared" si="76"/>
        <v>0</v>
      </c>
      <c r="AW89" s="592">
        <f t="shared" si="98"/>
        <v>0</v>
      </c>
      <c r="AX89" s="576">
        <f t="shared" si="99"/>
        <v>0</v>
      </c>
      <c r="AY89" s="593">
        <f t="shared" si="100"/>
        <v>0</v>
      </c>
      <c r="AZ89" s="592">
        <f t="shared" si="101"/>
        <v>0</v>
      </c>
      <c r="BA89" s="576">
        <f t="shared" si="102"/>
        <v>0</v>
      </c>
      <c r="BB89" s="593">
        <f t="shared" si="103"/>
        <v>0</v>
      </c>
      <c r="BC89" s="579">
        <f t="shared" si="80"/>
        <v>0</v>
      </c>
      <c r="BD89" s="579">
        <f t="shared" si="81"/>
        <v>0</v>
      </c>
      <c r="BE89" s="578">
        <f t="shared" si="82"/>
        <v>0</v>
      </c>
      <c r="BF89" s="579">
        <f t="shared" si="77"/>
        <v>0</v>
      </c>
      <c r="BG89" s="579">
        <f t="shared" si="78"/>
        <v>0</v>
      </c>
      <c r="BH89" s="575">
        <f t="shared" si="79"/>
        <v>0</v>
      </c>
      <c r="BI89" s="580">
        <f t="shared" si="104"/>
        <v>0</v>
      </c>
      <c r="BJ89" s="581"/>
      <c r="BK89" s="582">
        <f t="shared" si="105"/>
        <v>0</v>
      </c>
      <c r="BL89" s="580">
        <f t="shared" si="106"/>
        <v>0</v>
      </c>
      <c r="BM89" s="581"/>
      <c r="BN89" s="582">
        <f t="shared" si="107"/>
        <v>0</v>
      </c>
      <c r="BO89" s="580">
        <f t="shared" si="108"/>
        <v>0</v>
      </c>
      <c r="BP89" s="581"/>
      <c r="BQ89" s="582">
        <f t="shared" si="109"/>
        <v>0</v>
      </c>
      <c r="BR89" s="580">
        <f t="shared" si="110"/>
        <v>0</v>
      </c>
      <c r="BS89" s="581"/>
      <c r="BT89" s="582">
        <f t="shared" si="111"/>
        <v>0</v>
      </c>
      <c r="BU89" s="580">
        <f t="shared" si="112"/>
        <v>0</v>
      </c>
      <c r="BV89" s="581"/>
      <c r="BW89" s="582">
        <f t="shared" si="113"/>
        <v>0</v>
      </c>
      <c r="BX89" s="621">
        <f t="shared" si="114"/>
        <v>0</v>
      </c>
      <c r="BY89" s="621">
        <f t="shared" si="115"/>
        <v>0</v>
      </c>
      <c r="BZ89" s="621">
        <f t="shared" si="83"/>
        <v>0</v>
      </c>
      <c r="CA89" s="53">
        <f t="shared" si="116"/>
        <v>0</v>
      </c>
      <c r="CB89" s="53">
        <f t="shared" si="117"/>
        <v>0</v>
      </c>
      <c r="CC89" s="683"/>
      <c r="CD89" s="53">
        <f t="shared" si="118"/>
        <v>0</v>
      </c>
      <c r="CE89" s="53">
        <f t="shared" si="119"/>
        <v>0</v>
      </c>
      <c r="CF89" s="54"/>
      <c r="CG89" s="343">
        <f t="shared" si="120"/>
        <v>0</v>
      </c>
      <c r="CH89" s="51">
        <v>83</v>
      </c>
      <c r="CI89" s="45"/>
      <c r="CJ89" s="45"/>
      <c r="CK89" s="45"/>
      <c r="CL89" s="45"/>
      <c r="CM89" s="45"/>
      <c r="CN89" s="45"/>
      <c r="CO89" s="45"/>
      <c r="CP89" s="45"/>
      <c r="CQ89" s="45"/>
      <c r="CR89" s="45"/>
      <c r="CS89" s="45"/>
      <c r="CT89" s="45"/>
      <c r="CU89" s="45"/>
      <c r="CV89" s="45"/>
      <c r="CW89" s="45"/>
      <c r="CX89" s="45"/>
      <c r="CY89" s="45"/>
      <c r="CZ89" s="45"/>
      <c r="DA89" s="45"/>
      <c r="DB89" s="45"/>
      <c r="DC89" s="45"/>
    </row>
    <row r="90" spans="1:107" hidden="1" x14ac:dyDescent="0.35">
      <c r="A90" s="253"/>
      <c r="B90" s="88">
        <v>84</v>
      </c>
      <c r="C90" s="91" t="e">
        <f>VLOOKUP(B:B,'START_LIST_JUN-ELI'!C:F,2,FALSE)</f>
        <v>#N/A</v>
      </c>
      <c r="D90" s="115" t="e">
        <f>VLOOKUP(B:B,'START_LIST_JUN-ELI'!C:F,4,FALSE)</f>
        <v>#N/A</v>
      </c>
      <c r="E90" s="80"/>
      <c r="F90" s="81"/>
      <c r="G90" s="425"/>
      <c r="H90" s="425"/>
      <c r="I90" s="425"/>
      <c r="J90" s="425"/>
      <c r="K90" s="426"/>
      <c r="L90" s="427"/>
      <c r="M90" s="425"/>
      <c r="N90" s="425"/>
      <c r="O90" s="425"/>
      <c r="P90" s="425"/>
      <c r="Q90" s="425"/>
      <c r="R90" s="426"/>
      <c r="S90" s="427"/>
      <c r="T90" s="425"/>
      <c r="U90" s="425"/>
      <c r="V90" s="425"/>
      <c r="W90" s="425"/>
      <c r="X90" s="425"/>
      <c r="Y90" s="426"/>
      <c r="Z90" s="609">
        <f t="shared" si="84"/>
        <v>0</v>
      </c>
      <c r="AA90" s="562">
        <f t="shared" si="85"/>
        <v>0</v>
      </c>
      <c r="AB90" s="562">
        <f t="shared" si="86"/>
        <v>0</v>
      </c>
      <c r="AC90" s="562">
        <f t="shared" si="87"/>
        <v>0</v>
      </c>
      <c r="AD90" s="562">
        <f t="shared" si="88"/>
        <v>0</v>
      </c>
      <c r="AE90" s="562">
        <f t="shared" si="89"/>
        <v>0</v>
      </c>
      <c r="AF90" s="610">
        <f t="shared" si="90"/>
        <v>0</v>
      </c>
      <c r="AG90" s="609">
        <f t="shared" si="91"/>
        <v>0</v>
      </c>
      <c r="AH90" s="562">
        <f t="shared" si="92"/>
        <v>0</v>
      </c>
      <c r="AI90" s="562">
        <f t="shared" si="93"/>
        <v>0</v>
      </c>
      <c r="AJ90" s="562">
        <f t="shared" si="94"/>
        <v>0</v>
      </c>
      <c r="AK90" s="562">
        <f t="shared" si="95"/>
        <v>0</v>
      </c>
      <c r="AL90" s="562">
        <f t="shared" si="96"/>
        <v>0</v>
      </c>
      <c r="AM90" s="610">
        <f t="shared" si="97"/>
        <v>0</v>
      </c>
      <c r="AN90" s="575">
        <f t="shared" si="68"/>
        <v>0</v>
      </c>
      <c r="AO90" s="576">
        <f t="shared" si="69"/>
        <v>0</v>
      </c>
      <c r="AP90" s="575">
        <f t="shared" si="70"/>
        <v>0</v>
      </c>
      <c r="AQ90" s="577">
        <f t="shared" si="71"/>
        <v>0</v>
      </c>
      <c r="AR90" s="576">
        <f t="shared" si="72"/>
        <v>0</v>
      </c>
      <c r="AS90" s="578">
        <f t="shared" si="73"/>
        <v>0</v>
      </c>
      <c r="AT90" s="577">
        <f t="shared" si="74"/>
        <v>0</v>
      </c>
      <c r="AU90" s="576">
        <f t="shared" si="75"/>
        <v>0</v>
      </c>
      <c r="AV90" s="578">
        <f t="shared" si="76"/>
        <v>0</v>
      </c>
      <c r="AW90" s="592">
        <f t="shared" si="98"/>
        <v>0</v>
      </c>
      <c r="AX90" s="576">
        <f t="shared" si="99"/>
        <v>0</v>
      </c>
      <c r="AY90" s="593">
        <f t="shared" si="100"/>
        <v>0</v>
      </c>
      <c r="AZ90" s="592">
        <f t="shared" si="101"/>
        <v>0</v>
      </c>
      <c r="BA90" s="576">
        <f t="shared" si="102"/>
        <v>0</v>
      </c>
      <c r="BB90" s="593">
        <f t="shared" si="103"/>
        <v>0</v>
      </c>
      <c r="BC90" s="579">
        <f t="shared" si="80"/>
        <v>0</v>
      </c>
      <c r="BD90" s="579">
        <f t="shared" si="81"/>
        <v>0</v>
      </c>
      <c r="BE90" s="578">
        <f t="shared" si="82"/>
        <v>0</v>
      </c>
      <c r="BF90" s="579">
        <f t="shared" si="77"/>
        <v>0</v>
      </c>
      <c r="BG90" s="579">
        <f t="shared" si="78"/>
        <v>0</v>
      </c>
      <c r="BH90" s="575">
        <f t="shared" si="79"/>
        <v>0</v>
      </c>
      <c r="BI90" s="580">
        <f t="shared" si="104"/>
        <v>0</v>
      </c>
      <c r="BJ90" s="581"/>
      <c r="BK90" s="582">
        <f t="shared" si="105"/>
        <v>0</v>
      </c>
      <c r="BL90" s="580">
        <f t="shared" si="106"/>
        <v>0</v>
      </c>
      <c r="BM90" s="581"/>
      <c r="BN90" s="582">
        <f t="shared" si="107"/>
        <v>0</v>
      </c>
      <c r="BO90" s="580">
        <f t="shared" si="108"/>
        <v>0</v>
      </c>
      <c r="BP90" s="581"/>
      <c r="BQ90" s="582">
        <f t="shared" si="109"/>
        <v>0</v>
      </c>
      <c r="BR90" s="580">
        <f t="shared" si="110"/>
        <v>0</v>
      </c>
      <c r="BS90" s="581"/>
      <c r="BT90" s="582">
        <f t="shared" si="111"/>
        <v>0</v>
      </c>
      <c r="BU90" s="580">
        <f t="shared" si="112"/>
        <v>0</v>
      </c>
      <c r="BV90" s="581"/>
      <c r="BW90" s="582">
        <f t="shared" si="113"/>
        <v>0</v>
      </c>
      <c r="BX90" s="621">
        <f t="shared" si="114"/>
        <v>0</v>
      </c>
      <c r="BY90" s="621">
        <f t="shared" si="115"/>
        <v>0</v>
      </c>
      <c r="BZ90" s="621">
        <f t="shared" si="83"/>
        <v>0</v>
      </c>
      <c r="CA90" s="53">
        <f t="shared" si="116"/>
        <v>0</v>
      </c>
      <c r="CB90" s="53">
        <f t="shared" si="117"/>
        <v>0</v>
      </c>
      <c r="CC90" s="683"/>
      <c r="CD90" s="53">
        <f t="shared" si="118"/>
        <v>0</v>
      </c>
      <c r="CE90" s="53">
        <f t="shared" si="119"/>
        <v>0</v>
      </c>
      <c r="CF90" s="54"/>
      <c r="CG90" s="343">
        <f t="shared" si="120"/>
        <v>0</v>
      </c>
      <c r="CH90" s="56">
        <v>84</v>
      </c>
    </row>
    <row r="91" spans="1:107" hidden="1" x14ac:dyDescent="0.35">
      <c r="A91" s="253"/>
      <c r="B91" s="88">
        <v>85</v>
      </c>
      <c r="C91" s="91" t="e">
        <f>VLOOKUP(B:B,'START_LIST_JUN-ELI'!C:F,2,FALSE)</f>
        <v>#N/A</v>
      </c>
      <c r="D91" s="115" t="e">
        <f>VLOOKUP(B:B,'START_LIST_JUN-ELI'!C:F,4,FALSE)</f>
        <v>#N/A</v>
      </c>
      <c r="E91" s="80"/>
      <c r="F91" s="81"/>
      <c r="G91" s="425"/>
      <c r="H91" s="425"/>
      <c r="I91" s="425"/>
      <c r="J91" s="425"/>
      <c r="K91" s="426"/>
      <c r="L91" s="427"/>
      <c r="M91" s="425"/>
      <c r="N91" s="425"/>
      <c r="O91" s="425"/>
      <c r="P91" s="425"/>
      <c r="Q91" s="425"/>
      <c r="R91" s="426"/>
      <c r="S91" s="427"/>
      <c r="T91" s="425"/>
      <c r="U91" s="425"/>
      <c r="V91" s="425"/>
      <c r="W91" s="425"/>
      <c r="X91" s="425"/>
      <c r="Y91" s="426"/>
      <c r="Z91" s="609">
        <f t="shared" si="84"/>
        <v>0</v>
      </c>
      <c r="AA91" s="562">
        <f t="shared" si="85"/>
        <v>0</v>
      </c>
      <c r="AB91" s="562">
        <f t="shared" si="86"/>
        <v>0</v>
      </c>
      <c r="AC91" s="562">
        <f t="shared" si="87"/>
        <v>0</v>
      </c>
      <c r="AD91" s="562">
        <f t="shared" si="88"/>
        <v>0</v>
      </c>
      <c r="AE91" s="562">
        <f t="shared" si="89"/>
        <v>0</v>
      </c>
      <c r="AF91" s="610">
        <f t="shared" si="90"/>
        <v>0</v>
      </c>
      <c r="AG91" s="609">
        <f t="shared" si="91"/>
        <v>0</v>
      </c>
      <c r="AH91" s="562">
        <f t="shared" si="92"/>
        <v>0</v>
      </c>
      <c r="AI91" s="562">
        <f t="shared" si="93"/>
        <v>0</v>
      </c>
      <c r="AJ91" s="562">
        <f t="shared" si="94"/>
        <v>0</v>
      </c>
      <c r="AK91" s="562">
        <f t="shared" si="95"/>
        <v>0</v>
      </c>
      <c r="AL91" s="562">
        <f t="shared" si="96"/>
        <v>0</v>
      </c>
      <c r="AM91" s="610">
        <f t="shared" si="97"/>
        <v>0</v>
      </c>
      <c r="AN91" s="575">
        <f t="shared" si="68"/>
        <v>0</v>
      </c>
      <c r="AO91" s="576">
        <f t="shared" si="69"/>
        <v>0</v>
      </c>
      <c r="AP91" s="575">
        <f t="shared" si="70"/>
        <v>0</v>
      </c>
      <c r="AQ91" s="577">
        <f t="shared" si="71"/>
        <v>0</v>
      </c>
      <c r="AR91" s="576">
        <f t="shared" si="72"/>
        <v>0</v>
      </c>
      <c r="AS91" s="578">
        <f t="shared" si="73"/>
        <v>0</v>
      </c>
      <c r="AT91" s="577">
        <f t="shared" si="74"/>
        <v>0</v>
      </c>
      <c r="AU91" s="576">
        <f t="shared" si="75"/>
        <v>0</v>
      </c>
      <c r="AV91" s="578">
        <f t="shared" si="76"/>
        <v>0</v>
      </c>
      <c r="AW91" s="592">
        <f t="shared" si="98"/>
        <v>0</v>
      </c>
      <c r="AX91" s="576">
        <f t="shared" si="99"/>
        <v>0</v>
      </c>
      <c r="AY91" s="593">
        <f t="shared" si="100"/>
        <v>0</v>
      </c>
      <c r="AZ91" s="592">
        <f t="shared" si="101"/>
        <v>0</v>
      </c>
      <c r="BA91" s="576">
        <f t="shared" si="102"/>
        <v>0</v>
      </c>
      <c r="BB91" s="593">
        <f t="shared" si="103"/>
        <v>0</v>
      </c>
      <c r="BC91" s="579">
        <f t="shared" si="80"/>
        <v>0</v>
      </c>
      <c r="BD91" s="579">
        <f t="shared" si="81"/>
        <v>0</v>
      </c>
      <c r="BE91" s="578">
        <f t="shared" si="82"/>
        <v>0</v>
      </c>
      <c r="BF91" s="579">
        <f t="shared" si="77"/>
        <v>0</v>
      </c>
      <c r="BG91" s="579">
        <f t="shared" si="78"/>
        <v>0</v>
      </c>
      <c r="BH91" s="575">
        <f t="shared" si="79"/>
        <v>0</v>
      </c>
      <c r="BI91" s="580">
        <f t="shared" si="104"/>
        <v>0</v>
      </c>
      <c r="BJ91" s="581"/>
      <c r="BK91" s="582">
        <f t="shared" si="105"/>
        <v>0</v>
      </c>
      <c r="BL91" s="580">
        <f t="shared" si="106"/>
        <v>0</v>
      </c>
      <c r="BM91" s="581"/>
      <c r="BN91" s="582">
        <f t="shared" si="107"/>
        <v>0</v>
      </c>
      <c r="BO91" s="580">
        <f t="shared" si="108"/>
        <v>0</v>
      </c>
      <c r="BP91" s="581"/>
      <c r="BQ91" s="582">
        <f t="shared" si="109"/>
        <v>0</v>
      </c>
      <c r="BR91" s="580">
        <f t="shared" si="110"/>
        <v>0</v>
      </c>
      <c r="BS91" s="581"/>
      <c r="BT91" s="582">
        <f t="shared" si="111"/>
        <v>0</v>
      </c>
      <c r="BU91" s="580">
        <f t="shared" si="112"/>
        <v>0</v>
      </c>
      <c r="BV91" s="581"/>
      <c r="BW91" s="582">
        <f t="shared" si="113"/>
        <v>0</v>
      </c>
      <c r="BX91" s="621">
        <f t="shared" si="114"/>
        <v>0</v>
      </c>
      <c r="BY91" s="621">
        <f t="shared" si="115"/>
        <v>0</v>
      </c>
      <c r="BZ91" s="621">
        <f t="shared" si="83"/>
        <v>0</v>
      </c>
      <c r="CA91" s="53">
        <f t="shared" si="116"/>
        <v>0</v>
      </c>
      <c r="CB91" s="53">
        <f t="shared" si="117"/>
        <v>0</v>
      </c>
      <c r="CC91" s="683"/>
      <c r="CD91" s="53">
        <f t="shared" si="118"/>
        <v>0</v>
      </c>
      <c r="CE91" s="53">
        <f t="shared" si="119"/>
        <v>0</v>
      </c>
      <c r="CF91" s="54"/>
      <c r="CG91" s="343">
        <f t="shared" si="120"/>
        <v>0</v>
      </c>
      <c r="CH91" s="51">
        <v>85</v>
      </c>
    </row>
    <row r="92" spans="1:107" hidden="1" x14ac:dyDescent="0.35">
      <c r="A92" s="253"/>
      <c r="B92" s="88">
        <v>86</v>
      </c>
      <c r="C92" s="91" t="e">
        <f>VLOOKUP(B:B,'START_LIST_JUN-ELI'!C:F,2,FALSE)</f>
        <v>#N/A</v>
      </c>
      <c r="D92" s="115" t="e">
        <f>VLOOKUP(B:B,'START_LIST_JUN-ELI'!C:F,4,FALSE)</f>
        <v>#N/A</v>
      </c>
      <c r="E92" s="80"/>
      <c r="F92" s="81"/>
      <c r="G92" s="425"/>
      <c r="H92" s="425"/>
      <c r="I92" s="425"/>
      <c r="J92" s="425"/>
      <c r="K92" s="426"/>
      <c r="L92" s="427"/>
      <c r="M92" s="425"/>
      <c r="N92" s="425"/>
      <c r="O92" s="425"/>
      <c r="P92" s="425"/>
      <c r="Q92" s="425"/>
      <c r="R92" s="426"/>
      <c r="S92" s="427"/>
      <c r="T92" s="425"/>
      <c r="U92" s="425"/>
      <c r="V92" s="425"/>
      <c r="W92" s="425"/>
      <c r="X92" s="425"/>
      <c r="Y92" s="426"/>
      <c r="Z92" s="609">
        <f t="shared" si="84"/>
        <v>0</v>
      </c>
      <c r="AA92" s="562">
        <f t="shared" si="85"/>
        <v>0</v>
      </c>
      <c r="AB92" s="562">
        <f t="shared" si="86"/>
        <v>0</v>
      </c>
      <c r="AC92" s="562">
        <f t="shared" si="87"/>
        <v>0</v>
      </c>
      <c r="AD92" s="562">
        <f t="shared" si="88"/>
        <v>0</v>
      </c>
      <c r="AE92" s="562">
        <f t="shared" si="89"/>
        <v>0</v>
      </c>
      <c r="AF92" s="610">
        <f t="shared" si="90"/>
        <v>0</v>
      </c>
      <c r="AG92" s="609">
        <f t="shared" si="91"/>
        <v>0</v>
      </c>
      <c r="AH92" s="562">
        <f t="shared" si="92"/>
        <v>0</v>
      </c>
      <c r="AI92" s="562">
        <f t="shared" si="93"/>
        <v>0</v>
      </c>
      <c r="AJ92" s="562">
        <f t="shared" si="94"/>
        <v>0</v>
      </c>
      <c r="AK92" s="562">
        <f t="shared" si="95"/>
        <v>0</v>
      </c>
      <c r="AL92" s="562">
        <f t="shared" si="96"/>
        <v>0</v>
      </c>
      <c r="AM92" s="610">
        <f t="shared" si="97"/>
        <v>0</v>
      </c>
      <c r="AN92" s="575">
        <f t="shared" si="68"/>
        <v>0</v>
      </c>
      <c r="AO92" s="576">
        <f t="shared" si="69"/>
        <v>0</v>
      </c>
      <c r="AP92" s="575">
        <f t="shared" si="70"/>
        <v>0</v>
      </c>
      <c r="AQ92" s="577">
        <f t="shared" si="71"/>
        <v>0</v>
      </c>
      <c r="AR92" s="576">
        <f t="shared" si="72"/>
        <v>0</v>
      </c>
      <c r="AS92" s="578">
        <f t="shared" si="73"/>
        <v>0</v>
      </c>
      <c r="AT92" s="577">
        <f t="shared" si="74"/>
        <v>0</v>
      </c>
      <c r="AU92" s="576">
        <f t="shared" si="75"/>
        <v>0</v>
      </c>
      <c r="AV92" s="578">
        <f t="shared" si="76"/>
        <v>0</v>
      </c>
      <c r="AW92" s="592">
        <f t="shared" si="98"/>
        <v>0</v>
      </c>
      <c r="AX92" s="576">
        <f t="shared" si="99"/>
        <v>0</v>
      </c>
      <c r="AY92" s="593">
        <f t="shared" si="100"/>
        <v>0</v>
      </c>
      <c r="AZ92" s="592">
        <f t="shared" si="101"/>
        <v>0</v>
      </c>
      <c r="BA92" s="576">
        <f t="shared" si="102"/>
        <v>0</v>
      </c>
      <c r="BB92" s="593">
        <f t="shared" si="103"/>
        <v>0</v>
      </c>
      <c r="BC92" s="579">
        <f t="shared" si="80"/>
        <v>0</v>
      </c>
      <c r="BD92" s="579">
        <f t="shared" si="81"/>
        <v>0</v>
      </c>
      <c r="BE92" s="578">
        <f t="shared" si="82"/>
        <v>0</v>
      </c>
      <c r="BF92" s="579">
        <f t="shared" si="77"/>
        <v>0</v>
      </c>
      <c r="BG92" s="579">
        <f t="shared" si="78"/>
        <v>0</v>
      </c>
      <c r="BH92" s="575">
        <f t="shared" si="79"/>
        <v>0</v>
      </c>
      <c r="BI92" s="580">
        <f t="shared" si="104"/>
        <v>0</v>
      </c>
      <c r="BJ92" s="581"/>
      <c r="BK92" s="582">
        <f t="shared" si="105"/>
        <v>0</v>
      </c>
      <c r="BL92" s="580">
        <f t="shared" si="106"/>
        <v>0</v>
      </c>
      <c r="BM92" s="581"/>
      <c r="BN92" s="582">
        <f t="shared" si="107"/>
        <v>0</v>
      </c>
      <c r="BO92" s="580">
        <f t="shared" si="108"/>
        <v>0</v>
      </c>
      <c r="BP92" s="581"/>
      <c r="BQ92" s="582">
        <f t="shared" si="109"/>
        <v>0</v>
      </c>
      <c r="BR92" s="580">
        <f t="shared" si="110"/>
        <v>0</v>
      </c>
      <c r="BS92" s="581"/>
      <c r="BT92" s="582">
        <f t="shared" si="111"/>
        <v>0</v>
      </c>
      <c r="BU92" s="580">
        <f t="shared" si="112"/>
        <v>0</v>
      </c>
      <c r="BV92" s="581"/>
      <c r="BW92" s="582">
        <f t="shared" si="113"/>
        <v>0</v>
      </c>
      <c r="BX92" s="621">
        <f t="shared" si="114"/>
        <v>0</v>
      </c>
      <c r="BY92" s="621">
        <f t="shared" si="115"/>
        <v>0</v>
      </c>
      <c r="BZ92" s="621">
        <f t="shared" si="83"/>
        <v>0</v>
      </c>
      <c r="CA92" s="53">
        <f t="shared" si="116"/>
        <v>0</v>
      </c>
      <c r="CB92" s="53">
        <f t="shared" si="117"/>
        <v>0</v>
      </c>
      <c r="CC92" s="683"/>
      <c r="CD92" s="53">
        <f t="shared" si="118"/>
        <v>0</v>
      </c>
      <c r="CE92" s="53">
        <f t="shared" si="119"/>
        <v>0</v>
      </c>
      <c r="CF92" s="54"/>
      <c r="CG92" s="343">
        <f t="shared" si="120"/>
        <v>0</v>
      </c>
      <c r="CH92" s="56">
        <v>86</v>
      </c>
    </row>
    <row r="93" spans="1:107" hidden="1" x14ac:dyDescent="0.35">
      <c r="A93" s="253"/>
      <c r="B93" s="88">
        <v>87</v>
      </c>
      <c r="C93" s="91" t="e">
        <f>VLOOKUP(B:B,'START_LIST_JUN-ELI'!C:F,2,FALSE)</f>
        <v>#N/A</v>
      </c>
      <c r="D93" s="115" t="e">
        <f>VLOOKUP(B:B,'START_LIST_JUN-ELI'!C:F,4,FALSE)</f>
        <v>#N/A</v>
      </c>
      <c r="E93" s="80"/>
      <c r="F93" s="81"/>
      <c r="G93" s="425"/>
      <c r="H93" s="425"/>
      <c r="I93" s="425"/>
      <c r="J93" s="425"/>
      <c r="K93" s="426"/>
      <c r="L93" s="427"/>
      <c r="M93" s="425"/>
      <c r="N93" s="425"/>
      <c r="O93" s="425"/>
      <c r="P93" s="425"/>
      <c r="Q93" s="425"/>
      <c r="R93" s="426"/>
      <c r="S93" s="427"/>
      <c r="T93" s="425"/>
      <c r="U93" s="425"/>
      <c r="V93" s="425"/>
      <c r="W93" s="425"/>
      <c r="X93" s="425"/>
      <c r="Y93" s="426"/>
      <c r="Z93" s="609">
        <f t="shared" si="84"/>
        <v>0</v>
      </c>
      <c r="AA93" s="562">
        <f t="shared" si="85"/>
        <v>0</v>
      </c>
      <c r="AB93" s="562">
        <f t="shared" si="86"/>
        <v>0</v>
      </c>
      <c r="AC93" s="562">
        <f t="shared" si="87"/>
        <v>0</v>
      </c>
      <c r="AD93" s="562">
        <f t="shared" si="88"/>
        <v>0</v>
      </c>
      <c r="AE93" s="562">
        <f t="shared" si="89"/>
        <v>0</v>
      </c>
      <c r="AF93" s="610">
        <f t="shared" si="90"/>
        <v>0</v>
      </c>
      <c r="AG93" s="609">
        <f t="shared" si="91"/>
        <v>0</v>
      </c>
      <c r="AH93" s="562">
        <f t="shared" si="92"/>
        <v>0</v>
      </c>
      <c r="AI93" s="562">
        <f t="shared" si="93"/>
        <v>0</v>
      </c>
      <c r="AJ93" s="562">
        <f t="shared" si="94"/>
        <v>0</v>
      </c>
      <c r="AK93" s="562">
        <f t="shared" si="95"/>
        <v>0</v>
      </c>
      <c r="AL93" s="562">
        <f t="shared" si="96"/>
        <v>0</v>
      </c>
      <c r="AM93" s="610">
        <f t="shared" si="97"/>
        <v>0</v>
      </c>
      <c r="AN93" s="575">
        <f t="shared" si="68"/>
        <v>0</v>
      </c>
      <c r="AO93" s="576">
        <f t="shared" si="69"/>
        <v>0</v>
      </c>
      <c r="AP93" s="575">
        <f t="shared" si="70"/>
        <v>0</v>
      </c>
      <c r="AQ93" s="577">
        <f t="shared" si="71"/>
        <v>0</v>
      </c>
      <c r="AR93" s="576">
        <f t="shared" si="72"/>
        <v>0</v>
      </c>
      <c r="AS93" s="578">
        <f t="shared" si="73"/>
        <v>0</v>
      </c>
      <c r="AT93" s="577">
        <f t="shared" si="74"/>
        <v>0</v>
      </c>
      <c r="AU93" s="576">
        <f t="shared" si="75"/>
        <v>0</v>
      </c>
      <c r="AV93" s="578">
        <f t="shared" si="76"/>
        <v>0</v>
      </c>
      <c r="AW93" s="592">
        <f t="shared" si="98"/>
        <v>0</v>
      </c>
      <c r="AX93" s="576">
        <f t="shared" si="99"/>
        <v>0</v>
      </c>
      <c r="AY93" s="593">
        <f t="shared" si="100"/>
        <v>0</v>
      </c>
      <c r="AZ93" s="592">
        <f t="shared" si="101"/>
        <v>0</v>
      </c>
      <c r="BA93" s="576">
        <f t="shared" si="102"/>
        <v>0</v>
      </c>
      <c r="BB93" s="593">
        <f t="shared" si="103"/>
        <v>0</v>
      </c>
      <c r="BC93" s="579">
        <f t="shared" si="80"/>
        <v>0</v>
      </c>
      <c r="BD93" s="579">
        <f t="shared" si="81"/>
        <v>0</v>
      </c>
      <c r="BE93" s="578">
        <f t="shared" si="82"/>
        <v>0</v>
      </c>
      <c r="BF93" s="579">
        <f t="shared" si="77"/>
        <v>0</v>
      </c>
      <c r="BG93" s="579">
        <f t="shared" si="78"/>
        <v>0</v>
      </c>
      <c r="BH93" s="575">
        <f t="shared" si="79"/>
        <v>0</v>
      </c>
      <c r="BI93" s="580">
        <f t="shared" si="104"/>
        <v>0</v>
      </c>
      <c r="BJ93" s="581"/>
      <c r="BK93" s="582">
        <f t="shared" si="105"/>
        <v>0</v>
      </c>
      <c r="BL93" s="580">
        <f t="shared" si="106"/>
        <v>0</v>
      </c>
      <c r="BM93" s="581"/>
      <c r="BN93" s="582">
        <f t="shared" si="107"/>
        <v>0</v>
      </c>
      <c r="BO93" s="580">
        <f t="shared" si="108"/>
        <v>0</v>
      </c>
      <c r="BP93" s="581"/>
      <c r="BQ93" s="582">
        <f t="shared" si="109"/>
        <v>0</v>
      </c>
      <c r="BR93" s="580">
        <f t="shared" si="110"/>
        <v>0</v>
      </c>
      <c r="BS93" s="581"/>
      <c r="BT93" s="582">
        <f t="shared" si="111"/>
        <v>0</v>
      </c>
      <c r="BU93" s="580">
        <f t="shared" si="112"/>
        <v>0</v>
      </c>
      <c r="BV93" s="581"/>
      <c r="BW93" s="582">
        <f t="shared" si="113"/>
        <v>0</v>
      </c>
      <c r="BX93" s="621">
        <f t="shared" si="114"/>
        <v>0</v>
      </c>
      <c r="BY93" s="621">
        <f t="shared" si="115"/>
        <v>0</v>
      </c>
      <c r="BZ93" s="621">
        <f t="shared" si="83"/>
        <v>0</v>
      </c>
      <c r="CA93" s="53">
        <f t="shared" si="116"/>
        <v>0</v>
      </c>
      <c r="CB93" s="53">
        <f t="shared" si="117"/>
        <v>0</v>
      </c>
      <c r="CC93" s="683"/>
      <c r="CD93" s="53">
        <f t="shared" si="118"/>
        <v>0</v>
      </c>
      <c r="CE93" s="53">
        <f t="shared" si="119"/>
        <v>0</v>
      </c>
      <c r="CF93" s="54"/>
      <c r="CG93" s="343">
        <f t="shared" si="120"/>
        <v>0</v>
      </c>
      <c r="CH93" s="51">
        <v>87</v>
      </c>
    </row>
    <row r="94" spans="1:107" hidden="1" x14ac:dyDescent="0.35">
      <c r="A94" s="253"/>
      <c r="B94" s="88">
        <v>88</v>
      </c>
      <c r="C94" s="91" t="e">
        <f>VLOOKUP(B:B,'START_LIST_JUN-ELI'!C:F,2,FALSE)</f>
        <v>#N/A</v>
      </c>
      <c r="D94" s="115" t="e">
        <f>VLOOKUP(B:B,'START_LIST_JUN-ELI'!C:F,4,FALSE)</f>
        <v>#N/A</v>
      </c>
      <c r="E94" s="80"/>
      <c r="F94" s="81"/>
      <c r="G94" s="425"/>
      <c r="H94" s="425"/>
      <c r="I94" s="425"/>
      <c r="J94" s="425"/>
      <c r="K94" s="426"/>
      <c r="L94" s="427"/>
      <c r="M94" s="425"/>
      <c r="N94" s="425"/>
      <c r="O94" s="425"/>
      <c r="P94" s="425"/>
      <c r="Q94" s="425"/>
      <c r="R94" s="426"/>
      <c r="S94" s="427"/>
      <c r="T94" s="425"/>
      <c r="U94" s="425"/>
      <c r="V94" s="425"/>
      <c r="W94" s="425"/>
      <c r="X94" s="425"/>
      <c r="Y94" s="426"/>
      <c r="Z94" s="609">
        <f t="shared" si="84"/>
        <v>0</v>
      </c>
      <c r="AA94" s="562">
        <f t="shared" si="85"/>
        <v>0</v>
      </c>
      <c r="AB94" s="562">
        <f t="shared" si="86"/>
        <v>0</v>
      </c>
      <c r="AC94" s="562">
        <f t="shared" si="87"/>
        <v>0</v>
      </c>
      <c r="AD94" s="562">
        <f t="shared" si="88"/>
        <v>0</v>
      </c>
      <c r="AE94" s="562">
        <f t="shared" si="89"/>
        <v>0</v>
      </c>
      <c r="AF94" s="610">
        <f t="shared" si="90"/>
        <v>0</v>
      </c>
      <c r="AG94" s="609">
        <f t="shared" si="91"/>
        <v>0</v>
      </c>
      <c r="AH94" s="562">
        <f t="shared" si="92"/>
        <v>0</v>
      </c>
      <c r="AI94" s="562">
        <f t="shared" si="93"/>
        <v>0</v>
      </c>
      <c r="AJ94" s="562">
        <f t="shared" si="94"/>
        <v>0</v>
      </c>
      <c r="AK94" s="562">
        <f t="shared" si="95"/>
        <v>0</v>
      </c>
      <c r="AL94" s="562">
        <f t="shared" si="96"/>
        <v>0</v>
      </c>
      <c r="AM94" s="610">
        <f t="shared" si="97"/>
        <v>0</v>
      </c>
      <c r="AN94" s="575">
        <f t="shared" si="68"/>
        <v>0</v>
      </c>
      <c r="AO94" s="576">
        <f t="shared" si="69"/>
        <v>0</v>
      </c>
      <c r="AP94" s="575">
        <f t="shared" si="70"/>
        <v>0</v>
      </c>
      <c r="AQ94" s="577">
        <f t="shared" si="71"/>
        <v>0</v>
      </c>
      <c r="AR94" s="576">
        <f t="shared" si="72"/>
        <v>0</v>
      </c>
      <c r="AS94" s="578">
        <f t="shared" si="73"/>
        <v>0</v>
      </c>
      <c r="AT94" s="577">
        <f t="shared" si="74"/>
        <v>0</v>
      </c>
      <c r="AU94" s="576">
        <f t="shared" si="75"/>
        <v>0</v>
      </c>
      <c r="AV94" s="578">
        <f t="shared" si="76"/>
        <v>0</v>
      </c>
      <c r="AW94" s="592">
        <f t="shared" si="98"/>
        <v>0</v>
      </c>
      <c r="AX94" s="576">
        <f t="shared" si="99"/>
        <v>0</v>
      </c>
      <c r="AY94" s="593">
        <f t="shared" si="100"/>
        <v>0</v>
      </c>
      <c r="AZ94" s="592">
        <f t="shared" si="101"/>
        <v>0</v>
      </c>
      <c r="BA94" s="576">
        <f t="shared" si="102"/>
        <v>0</v>
      </c>
      <c r="BB94" s="593">
        <f t="shared" si="103"/>
        <v>0</v>
      </c>
      <c r="BC94" s="579">
        <f t="shared" si="80"/>
        <v>0</v>
      </c>
      <c r="BD94" s="579">
        <f t="shared" si="81"/>
        <v>0</v>
      </c>
      <c r="BE94" s="578">
        <f t="shared" si="82"/>
        <v>0</v>
      </c>
      <c r="BF94" s="579">
        <f t="shared" si="77"/>
        <v>0</v>
      </c>
      <c r="BG94" s="579">
        <f t="shared" si="78"/>
        <v>0</v>
      </c>
      <c r="BH94" s="575">
        <f t="shared" si="79"/>
        <v>0</v>
      </c>
      <c r="BI94" s="580">
        <f t="shared" si="104"/>
        <v>0</v>
      </c>
      <c r="BJ94" s="581"/>
      <c r="BK94" s="582">
        <f t="shared" si="105"/>
        <v>0</v>
      </c>
      <c r="BL94" s="580">
        <f t="shared" si="106"/>
        <v>0</v>
      </c>
      <c r="BM94" s="581"/>
      <c r="BN94" s="582">
        <f t="shared" si="107"/>
        <v>0</v>
      </c>
      <c r="BO94" s="580">
        <f t="shared" si="108"/>
        <v>0</v>
      </c>
      <c r="BP94" s="581"/>
      <c r="BQ94" s="582">
        <f t="shared" si="109"/>
        <v>0</v>
      </c>
      <c r="BR94" s="580">
        <f t="shared" si="110"/>
        <v>0</v>
      </c>
      <c r="BS94" s="581"/>
      <c r="BT94" s="582">
        <f t="shared" si="111"/>
        <v>0</v>
      </c>
      <c r="BU94" s="580">
        <f t="shared" si="112"/>
        <v>0</v>
      </c>
      <c r="BV94" s="581"/>
      <c r="BW94" s="582">
        <f t="shared" si="113"/>
        <v>0</v>
      </c>
      <c r="BX94" s="621">
        <f t="shared" si="114"/>
        <v>0</v>
      </c>
      <c r="BY94" s="621">
        <f t="shared" si="115"/>
        <v>0</v>
      </c>
      <c r="BZ94" s="621">
        <f t="shared" si="83"/>
        <v>0</v>
      </c>
      <c r="CA94" s="53">
        <f t="shared" si="116"/>
        <v>0</v>
      </c>
      <c r="CB94" s="53">
        <f t="shared" si="117"/>
        <v>0</v>
      </c>
      <c r="CC94" s="683"/>
      <c r="CD94" s="53">
        <f t="shared" si="118"/>
        <v>0</v>
      </c>
      <c r="CE94" s="53">
        <f t="shared" si="119"/>
        <v>0</v>
      </c>
      <c r="CF94" s="54"/>
      <c r="CG94" s="343">
        <f t="shared" si="120"/>
        <v>0</v>
      </c>
      <c r="CH94" s="56">
        <v>88</v>
      </c>
    </row>
    <row r="95" spans="1:107" hidden="1" x14ac:dyDescent="0.35">
      <c r="A95" s="253"/>
      <c r="B95" s="88">
        <v>89</v>
      </c>
      <c r="C95" s="91" t="e">
        <f>VLOOKUP(B:B,'START_LIST_JUN-ELI'!C:F,2,FALSE)</f>
        <v>#N/A</v>
      </c>
      <c r="D95" s="115" t="e">
        <f>VLOOKUP(B:B,'START_LIST_JUN-ELI'!C:F,4,FALSE)</f>
        <v>#N/A</v>
      </c>
      <c r="E95" s="80"/>
      <c r="F95" s="81"/>
      <c r="G95" s="425"/>
      <c r="H95" s="425"/>
      <c r="I95" s="425"/>
      <c r="J95" s="425"/>
      <c r="K95" s="426"/>
      <c r="L95" s="427"/>
      <c r="M95" s="425"/>
      <c r="N95" s="425"/>
      <c r="O95" s="425"/>
      <c r="P95" s="425"/>
      <c r="Q95" s="425"/>
      <c r="R95" s="426"/>
      <c r="S95" s="427"/>
      <c r="T95" s="425"/>
      <c r="U95" s="425"/>
      <c r="V95" s="425"/>
      <c r="W95" s="425"/>
      <c r="X95" s="425"/>
      <c r="Y95" s="426"/>
      <c r="Z95" s="609">
        <f t="shared" si="84"/>
        <v>0</v>
      </c>
      <c r="AA95" s="562">
        <f t="shared" si="85"/>
        <v>0</v>
      </c>
      <c r="AB95" s="562">
        <f t="shared" si="86"/>
        <v>0</v>
      </c>
      <c r="AC95" s="562">
        <f t="shared" si="87"/>
        <v>0</v>
      </c>
      <c r="AD95" s="562">
        <f t="shared" si="88"/>
        <v>0</v>
      </c>
      <c r="AE95" s="562">
        <f t="shared" si="89"/>
        <v>0</v>
      </c>
      <c r="AF95" s="610">
        <f t="shared" si="90"/>
        <v>0</v>
      </c>
      <c r="AG95" s="609">
        <f t="shared" si="91"/>
        <v>0</v>
      </c>
      <c r="AH95" s="562">
        <f t="shared" si="92"/>
        <v>0</v>
      </c>
      <c r="AI95" s="562">
        <f t="shared" si="93"/>
        <v>0</v>
      </c>
      <c r="AJ95" s="562">
        <f t="shared" si="94"/>
        <v>0</v>
      </c>
      <c r="AK95" s="562">
        <f t="shared" si="95"/>
        <v>0</v>
      </c>
      <c r="AL95" s="562">
        <f t="shared" si="96"/>
        <v>0</v>
      </c>
      <c r="AM95" s="610">
        <f t="shared" si="97"/>
        <v>0</v>
      </c>
      <c r="AN95" s="575">
        <f t="shared" si="68"/>
        <v>0</v>
      </c>
      <c r="AO95" s="576">
        <f t="shared" si="69"/>
        <v>0</v>
      </c>
      <c r="AP95" s="575">
        <f t="shared" si="70"/>
        <v>0</v>
      </c>
      <c r="AQ95" s="577">
        <f t="shared" si="71"/>
        <v>0</v>
      </c>
      <c r="AR95" s="576">
        <f t="shared" si="72"/>
        <v>0</v>
      </c>
      <c r="AS95" s="578">
        <f t="shared" si="73"/>
        <v>0</v>
      </c>
      <c r="AT95" s="577">
        <f t="shared" si="74"/>
        <v>0</v>
      </c>
      <c r="AU95" s="576">
        <f t="shared" si="75"/>
        <v>0</v>
      </c>
      <c r="AV95" s="578">
        <f t="shared" si="76"/>
        <v>0</v>
      </c>
      <c r="AW95" s="592">
        <f t="shared" si="98"/>
        <v>0</v>
      </c>
      <c r="AX95" s="576">
        <f t="shared" si="99"/>
        <v>0</v>
      </c>
      <c r="AY95" s="593">
        <f t="shared" si="100"/>
        <v>0</v>
      </c>
      <c r="AZ95" s="592">
        <f t="shared" si="101"/>
        <v>0</v>
      </c>
      <c r="BA95" s="576">
        <f t="shared" si="102"/>
        <v>0</v>
      </c>
      <c r="BB95" s="593">
        <f t="shared" si="103"/>
        <v>0</v>
      </c>
      <c r="BC95" s="579">
        <f t="shared" si="80"/>
        <v>0</v>
      </c>
      <c r="BD95" s="579">
        <f t="shared" si="81"/>
        <v>0</v>
      </c>
      <c r="BE95" s="578">
        <f t="shared" si="82"/>
        <v>0</v>
      </c>
      <c r="BF95" s="579">
        <f t="shared" si="77"/>
        <v>0</v>
      </c>
      <c r="BG95" s="579">
        <f t="shared" si="78"/>
        <v>0</v>
      </c>
      <c r="BH95" s="575">
        <f t="shared" si="79"/>
        <v>0</v>
      </c>
      <c r="BI95" s="580">
        <f t="shared" si="104"/>
        <v>0</v>
      </c>
      <c r="BJ95" s="581"/>
      <c r="BK95" s="582">
        <f t="shared" si="105"/>
        <v>0</v>
      </c>
      <c r="BL95" s="580">
        <f t="shared" si="106"/>
        <v>0</v>
      </c>
      <c r="BM95" s="581"/>
      <c r="BN95" s="582">
        <f t="shared" si="107"/>
        <v>0</v>
      </c>
      <c r="BO95" s="580">
        <f t="shared" si="108"/>
        <v>0</v>
      </c>
      <c r="BP95" s="581"/>
      <c r="BQ95" s="582">
        <f t="shared" si="109"/>
        <v>0</v>
      </c>
      <c r="BR95" s="580">
        <f t="shared" si="110"/>
        <v>0</v>
      </c>
      <c r="BS95" s="581"/>
      <c r="BT95" s="582">
        <f t="shared" si="111"/>
        <v>0</v>
      </c>
      <c r="BU95" s="580">
        <f t="shared" si="112"/>
        <v>0</v>
      </c>
      <c r="BV95" s="581"/>
      <c r="BW95" s="582">
        <f t="shared" si="113"/>
        <v>0</v>
      </c>
      <c r="BX95" s="621">
        <f t="shared" si="114"/>
        <v>0</v>
      </c>
      <c r="BY95" s="621">
        <f t="shared" si="115"/>
        <v>0</v>
      </c>
      <c r="BZ95" s="621">
        <f t="shared" si="83"/>
        <v>0</v>
      </c>
      <c r="CA95" s="53">
        <f t="shared" si="116"/>
        <v>0</v>
      </c>
      <c r="CB95" s="53">
        <f t="shared" si="117"/>
        <v>0</v>
      </c>
      <c r="CC95" s="683"/>
      <c r="CD95" s="53">
        <f t="shared" si="118"/>
        <v>0</v>
      </c>
      <c r="CE95" s="53">
        <f t="shared" si="119"/>
        <v>0</v>
      </c>
      <c r="CF95" s="54"/>
      <c r="CG95" s="343">
        <f t="shared" si="120"/>
        <v>0</v>
      </c>
      <c r="CH95" s="51">
        <v>89</v>
      </c>
    </row>
    <row r="96" spans="1:107" hidden="1" x14ac:dyDescent="0.35">
      <c r="A96" s="253"/>
      <c r="B96" s="88">
        <v>90</v>
      </c>
      <c r="C96" s="91" t="e">
        <f>VLOOKUP(B:B,'START_LIST_JUN-ELI'!C:F,2,FALSE)</f>
        <v>#N/A</v>
      </c>
      <c r="D96" s="115" t="e">
        <f>VLOOKUP(B:B,'START_LIST_JUN-ELI'!C:F,4,FALSE)</f>
        <v>#N/A</v>
      </c>
      <c r="E96" s="80"/>
      <c r="F96" s="81"/>
      <c r="G96" s="425"/>
      <c r="H96" s="425"/>
      <c r="I96" s="425"/>
      <c r="J96" s="425"/>
      <c r="K96" s="426"/>
      <c r="L96" s="427"/>
      <c r="M96" s="425"/>
      <c r="N96" s="425"/>
      <c r="O96" s="425"/>
      <c r="P96" s="425"/>
      <c r="Q96" s="425"/>
      <c r="R96" s="426"/>
      <c r="S96" s="427"/>
      <c r="T96" s="425"/>
      <c r="U96" s="425"/>
      <c r="V96" s="425"/>
      <c r="W96" s="425"/>
      <c r="X96" s="425"/>
      <c r="Y96" s="426"/>
      <c r="Z96" s="609">
        <f t="shared" si="84"/>
        <v>0</v>
      </c>
      <c r="AA96" s="562">
        <f t="shared" si="85"/>
        <v>0</v>
      </c>
      <c r="AB96" s="562">
        <f t="shared" si="86"/>
        <v>0</v>
      </c>
      <c r="AC96" s="562">
        <f t="shared" si="87"/>
        <v>0</v>
      </c>
      <c r="AD96" s="562">
        <f t="shared" si="88"/>
        <v>0</v>
      </c>
      <c r="AE96" s="562">
        <f t="shared" si="89"/>
        <v>0</v>
      </c>
      <c r="AF96" s="610">
        <f t="shared" si="90"/>
        <v>0</v>
      </c>
      <c r="AG96" s="609">
        <f t="shared" si="91"/>
        <v>0</v>
      </c>
      <c r="AH96" s="562">
        <f t="shared" si="92"/>
        <v>0</v>
      </c>
      <c r="AI96" s="562">
        <f t="shared" si="93"/>
        <v>0</v>
      </c>
      <c r="AJ96" s="562">
        <f t="shared" si="94"/>
        <v>0</v>
      </c>
      <c r="AK96" s="562">
        <f t="shared" si="95"/>
        <v>0</v>
      </c>
      <c r="AL96" s="562">
        <f t="shared" si="96"/>
        <v>0</v>
      </c>
      <c r="AM96" s="610">
        <f t="shared" si="97"/>
        <v>0</v>
      </c>
      <c r="AN96" s="575">
        <f t="shared" si="68"/>
        <v>0</v>
      </c>
      <c r="AO96" s="576">
        <f t="shared" si="69"/>
        <v>0</v>
      </c>
      <c r="AP96" s="575">
        <f t="shared" si="70"/>
        <v>0</v>
      </c>
      <c r="AQ96" s="577">
        <f t="shared" si="71"/>
        <v>0</v>
      </c>
      <c r="AR96" s="576">
        <f t="shared" si="72"/>
        <v>0</v>
      </c>
      <c r="AS96" s="578">
        <f t="shared" si="73"/>
        <v>0</v>
      </c>
      <c r="AT96" s="577">
        <f t="shared" si="74"/>
        <v>0</v>
      </c>
      <c r="AU96" s="576">
        <f t="shared" si="75"/>
        <v>0</v>
      </c>
      <c r="AV96" s="578">
        <f t="shared" si="76"/>
        <v>0</v>
      </c>
      <c r="AW96" s="592">
        <f t="shared" si="98"/>
        <v>0</v>
      </c>
      <c r="AX96" s="576">
        <f t="shared" si="99"/>
        <v>0</v>
      </c>
      <c r="AY96" s="593">
        <f t="shared" si="100"/>
        <v>0</v>
      </c>
      <c r="AZ96" s="592">
        <f t="shared" si="101"/>
        <v>0</v>
      </c>
      <c r="BA96" s="576">
        <f t="shared" si="102"/>
        <v>0</v>
      </c>
      <c r="BB96" s="593">
        <f t="shared" si="103"/>
        <v>0</v>
      </c>
      <c r="BC96" s="579">
        <f t="shared" si="80"/>
        <v>0</v>
      </c>
      <c r="BD96" s="579">
        <f t="shared" si="81"/>
        <v>0</v>
      </c>
      <c r="BE96" s="578">
        <f t="shared" si="82"/>
        <v>0</v>
      </c>
      <c r="BF96" s="579">
        <f t="shared" si="77"/>
        <v>0</v>
      </c>
      <c r="BG96" s="579">
        <f t="shared" si="78"/>
        <v>0</v>
      </c>
      <c r="BH96" s="575">
        <f t="shared" si="79"/>
        <v>0</v>
      </c>
      <c r="BI96" s="580">
        <f t="shared" si="104"/>
        <v>0</v>
      </c>
      <c r="BJ96" s="581"/>
      <c r="BK96" s="582">
        <f t="shared" si="105"/>
        <v>0</v>
      </c>
      <c r="BL96" s="580">
        <f t="shared" si="106"/>
        <v>0</v>
      </c>
      <c r="BM96" s="581"/>
      <c r="BN96" s="582">
        <f t="shared" si="107"/>
        <v>0</v>
      </c>
      <c r="BO96" s="580">
        <f t="shared" si="108"/>
        <v>0</v>
      </c>
      <c r="BP96" s="581"/>
      <c r="BQ96" s="582">
        <f t="shared" si="109"/>
        <v>0</v>
      </c>
      <c r="BR96" s="580">
        <f t="shared" si="110"/>
        <v>0</v>
      </c>
      <c r="BS96" s="581"/>
      <c r="BT96" s="582">
        <f t="shared" si="111"/>
        <v>0</v>
      </c>
      <c r="BU96" s="580">
        <f t="shared" si="112"/>
        <v>0</v>
      </c>
      <c r="BV96" s="581"/>
      <c r="BW96" s="582">
        <f t="shared" si="113"/>
        <v>0</v>
      </c>
      <c r="BX96" s="621">
        <f t="shared" si="114"/>
        <v>0</v>
      </c>
      <c r="BY96" s="621">
        <f t="shared" si="115"/>
        <v>0</v>
      </c>
      <c r="BZ96" s="621">
        <f t="shared" si="83"/>
        <v>0</v>
      </c>
      <c r="CA96" s="53">
        <f t="shared" si="116"/>
        <v>0</v>
      </c>
      <c r="CB96" s="53">
        <f t="shared" si="117"/>
        <v>0</v>
      </c>
      <c r="CC96" s="683"/>
      <c r="CD96" s="53">
        <f t="shared" si="118"/>
        <v>0</v>
      </c>
      <c r="CE96" s="53">
        <f t="shared" si="119"/>
        <v>0</v>
      </c>
      <c r="CF96" s="54"/>
      <c r="CG96" s="343">
        <f t="shared" si="120"/>
        <v>0</v>
      </c>
      <c r="CH96" s="56">
        <v>90</v>
      </c>
    </row>
    <row r="97" spans="1:86" hidden="1" x14ac:dyDescent="0.35">
      <c r="A97" s="253"/>
      <c r="B97" s="88">
        <v>91</v>
      </c>
      <c r="C97" s="91" t="e">
        <f>VLOOKUP(B:B,'START_LIST_JUN-ELI'!C:F,2,FALSE)</f>
        <v>#N/A</v>
      </c>
      <c r="D97" s="115" t="e">
        <f>VLOOKUP(B:B,'START_LIST_JUN-ELI'!C:F,4,FALSE)</f>
        <v>#N/A</v>
      </c>
      <c r="E97" s="80"/>
      <c r="F97" s="81"/>
      <c r="G97" s="425"/>
      <c r="H97" s="425"/>
      <c r="I97" s="425"/>
      <c r="J97" s="425"/>
      <c r="K97" s="426"/>
      <c r="L97" s="427"/>
      <c r="M97" s="425"/>
      <c r="N97" s="425"/>
      <c r="O97" s="425"/>
      <c r="P97" s="425"/>
      <c r="Q97" s="425"/>
      <c r="R97" s="426"/>
      <c r="S97" s="427"/>
      <c r="T97" s="425"/>
      <c r="U97" s="425"/>
      <c r="V97" s="425"/>
      <c r="W97" s="425"/>
      <c r="X97" s="425"/>
      <c r="Y97" s="426"/>
      <c r="Z97" s="609">
        <f t="shared" si="84"/>
        <v>0</v>
      </c>
      <c r="AA97" s="562">
        <f t="shared" si="85"/>
        <v>0</v>
      </c>
      <c r="AB97" s="562">
        <f t="shared" si="86"/>
        <v>0</v>
      </c>
      <c r="AC97" s="562">
        <f t="shared" si="87"/>
        <v>0</v>
      </c>
      <c r="AD97" s="562">
        <f t="shared" si="88"/>
        <v>0</v>
      </c>
      <c r="AE97" s="562">
        <f t="shared" si="89"/>
        <v>0</v>
      </c>
      <c r="AF97" s="610">
        <f t="shared" si="90"/>
        <v>0</v>
      </c>
      <c r="AG97" s="609">
        <f t="shared" si="91"/>
        <v>0</v>
      </c>
      <c r="AH97" s="562">
        <f t="shared" si="92"/>
        <v>0</v>
      </c>
      <c r="AI97" s="562">
        <f t="shared" si="93"/>
        <v>0</v>
      </c>
      <c r="AJ97" s="562">
        <f t="shared" si="94"/>
        <v>0</v>
      </c>
      <c r="AK97" s="562">
        <f t="shared" si="95"/>
        <v>0</v>
      </c>
      <c r="AL97" s="562">
        <f t="shared" si="96"/>
        <v>0</v>
      </c>
      <c r="AM97" s="610">
        <f t="shared" si="97"/>
        <v>0</v>
      </c>
      <c r="AN97" s="575">
        <f t="shared" si="68"/>
        <v>0</v>
      </c>
      <c r="AO97" s="576">
        <f t="shared" si="69"/>
        <v>0</v>
      </c>
      <c r="AP97" s="575">
        <f t="shared" si="70"/>
        <v>0</v>
      </c>
      <c r="AQ97" s="577">
        <f t="shared" si="71"/>
        <v>0</v>
      </c>
      <c r="AR97" s="576">
        <f t="shared" si="72"/>
        <v>0</v>
      </c>
      <c r="AS97" s="578">
        <f t="shared" si="73"/>
        <v>0</v>
      </c>
      <c r="AT97" s="577">
        <f t="shared" si="74"/>
        <v>0</v>
      </c>
      <c r="AU97" s="576">
        <f t="shared" si="75"/>
        <v>0</v>
      </c>
      <c r="AV97" s="578">
        <f t="shared" si="76"/>
        <v>0</v>
      </c>
      <c r="AW97" s="592">
        <f t="shared" si="98"/>
        <v>0</v>
      </c>
      <c r="AX97" s="576">
        <f t="shared" si="99"/>
        <v>0</v>
      </c>
      <c r="AY97" s="593">
        <f t="shared" si="100"/>
        <v>0</v>
      </c>
      <c r="AZ97" s="592">
        <f t="shared" si="101"/>
        <v>0</v>
      </c>
      <c r="BA97" s="576">
        <f t="shared" si="102"/>
        <v>0</v>
      </c>
      <c r="BB97" s="593">
        <f t="shared" si="103"/>
        <v>0</v>
      </c>
      <c r="BC97" s="579">
        <f t="shared" si="80"/>
        <v>0</v>
      </c>
      <c r="BD97" s="579">
        <f t="shared" si="81"/>
        <v>0</v>
      </c>
      <c r="BE97" s="578">
        <f t="shared" si="82"/>
        <v>0</v>
      </c>
      <c r="BF97" s="579">
        <f t="shared" si="77"/>
        <v>0</v>
      </c>
      <c r="BG97" s="579">
        <f t="shared" si="78"/>
        <v>0</v>
      </c>
      <c r="BH97" s="575">
        <f t="shared" si="79"/>
        <v>0</v>
      </c>
      <c r="BI97" s="580">
        <f t="shared" si="104"/>
        <v>0</v>
      </c>
      <c r="BJ97" s="581"/>
      <c r="BK97" s="582">
        <f t="shared" si="105"/>
        <v>0</v>
      </c>
      <c r="BL97" s="580">
        <f t="shared" si="106"/>
        <v>0</v>
      </c>
      <c r="BM97" s="581"/>
      <c r="BN97" s="582">
        <f t="shared" si="107"/>
        <v>0</v>
      </c>
      <c r="BO97" s="580">
        <f t="shared" si="108"/>
        <v>0</v>
      </c>
      <c r="BP97" s="581"/>
      <c r="BQ97" s="582">
        <f t="shared" si="109"/>
        <v>0</v>
      </c>
      <c r="BR97" s="580">
        <f t="shared" si="110"/>
        <v>0</v>
      </c>
      <c r="BS97" s="581"/>
      <c r="BT97" s="582">
        <f t="shared" si="111"/>
        <v>0</v>
      </c>
      <c r="BU97" s="580">
        <f t="shared" si="112"/>
        <v>0</v>
      </c>
      <c r="BV97" s="581"/>
      <c r="BW97" s="582">
        <f t="shared" si="113"/>
        <v>0</v>
      </c>
      <c r="BX97" s="621">
        <f t="shared" si="114"/>
        <v>0</v>
      </c>
      <c r="BY97" s="621">
        <f t="shared" si="115"/>
        <v>0</v>
      </c>
      <c r="BZ97" s="621">
        <f t="shared" si="83"/>
        <v>0</v>
      </c>
      <c r="CA97" s="53">
        <f t="shared" si="116"/>
        <v>0</v>
      </c>
      <c r="CB97" s="53">
        <f t="shared" si="117"/>
        <v>0</v>
      </c>
      <c r="CC97" s="683"/>
      <c r="CD97" s="53">
        <f t="shared" si="118"/>
        <v>0</v>
      </c>
      <c r="CE97" s="53">
        <f t="shared" si="119"/>
        <v>0</v>
      </c>
      <c r="CF97" s="54"/>
      <c r="CG97" s="343">
        <f t="shared" si="120"/>
        <v>0</v>
      </c>
      <c r="CH97" s="51">
        <v>91</v>
      </c>
    </row>
    <row r="98" spans="1:86" hidden="1" x14ac:dyDescent="0.35">
      <c r="A98" s="253"/>
      <c r="B98" s="88">
        <v>92</v>
      </c>
      <c r="C98" s="91" t="e">
        <f>VLOOKUP(B:B,'START_LIST_JUN-ELI'!C:F,2,FALSE)</f>
        <v>#N/A</v>
      </c>
      <c r="D98" s="115" t="e">
        <f>VLOOKUP(B:B,'START_LIST_JUN-ELI'!C:F,4,FALSE)</f>
        <v>#N/A</v>
      </c>
      <c r="E98" s="80"/>
      <c r="F98" s="81"/>
      <c r="G98" s="425"/>
      <c r="H98" s="425"/>
      <c r="I98" s="425"/>
      <c r="J98" s="425"/>
      <c r="K98" s="426"/>
      <c r="L98" s="427"/>
      <c r="M98" s="425"/>
      <c r="N98" s="425"/>
      <c r="O98" s="425"/>
      <c r="P98" s="425"/>
      <c r="Q98" s="425"/>
      <c r="R98" s="426"/>
      <c r="S98" s="427"/>
      <c r="T98" s="425"/>
      <c r="U98" s="425"/>
      <c r="V98" s="425"/>
      <c r="W98" s="425"/>
      <c r="X98" s="425"/>
      <c r="Y98" s="426"/>
      <c r="Z98" s="609">
        <f t="shared" si="84"/>
        <v>0</v>
      </c>
      <c r="AA98" s="562">
        <f t="shared" si="85"/>
        <v>0</v>
      </c>
      <c r="AB98" s="562">
        <f t="shared" si="86"/>
        <v>0</v>
      </c>
      <c r="AC98" s="562">
        <f t="shared" si="87"/>
        <v>0</v>
      </c>
      <c r="AD98" s="562">
        <f t="shared" si="88"/>
        <v>0</v>
      </c>
      <c r="AE98" s="562">
        <f t="shared" si="89"/>
        <v>0</v>
      </c>
      <c r="AF98" s="610">
        <f t="shared" si="90"/>
        <v>0</v>
      </c>
      <c r="AG98" s="609">
        <f t="shared" si="91"/>
        <v>0</v>
      </c>
      <c r="AH98" s="562">
        <f t="shared" si="92"/>
        <v>0</v>
      </c>
      <c r="AI98" s="562">
        <f t="shared" si="93"/>
        <v>0</v>
      </c>
      <c r="AJ98" s="562">
        <f t="shared" si="94"/>
        <v>0</v>
      </c>
      <c r="AK98" s="562">
        <f t="shared" si="95"/>
        <v>0</v>
      </c>
      <c r="AL98" s="562">
        <f t="shared" si="96"/>
        <v>0</v>
      </c>
      <c r="AM98" s="610">
        <f t="shared" si="97"/>
        <v>0</v>
      </c>
      <c r="AN98" s="575">
        <f t="shared" si="68"/>
        <v>0</v>
      </c>
      <c r="AO98" s="576">
        <f t="shared" si="69"/>
        <v>0</v>
      </c>
      <c r="AP98" s="575">
        <f t="shared" si="70"/>
        <v>0</v>
      </c>
      <c r="AQ98" s="577">
        <f t="shared" si="71"/>
        <v>0</v>
      </c>
      <c r="AR98" s="576">
        <f t="shared" si="72"/>
        <v>0</v>
      </c>
      <c r="AS98" s="578">
        <f t="shared" si="73"/>
        <v>0</v>
      </c>
      <c r="AT98" s="577">
        <f t="shared" si="74"/>
        <v>0</v>
      </c>
      <c r="AU98" s="576">
        <f t="shared" si="75"/>
        <v>0</v>
      </c>
      <c r="AV98" s="578">
        <f t="shared" si="76"/>
        <v>0</v>
      </c>
      <c r="AW98" s="592">
        <f t="shared" si="98"/>
        <v>0</v>
      </c>
      <c r="AX98" s="576">
        <f t="shared" si="99"/>
        <v>0</v>
      </c>
      <c r="AY98" s="593">
        <f t="shared" si="100"/>
        <v>0</v>
      </c>
      <c r="AZ98" s="592">
        <f t="shared" si="101"/>
        <v>0</v>
      </c>
      <c r="BA98" s="576">
        <f t="shared" si="102"/>
        <v>0</v>
      </c>
      <c r="BB98" s="593">
        <f t="shared" si="103"/>
        <v>0</v>
      </c>
      <c r="BC98" s="579">
        <f t="shared" si="80"/>
        <v>0</v>
      </c>
      <c r="BD98" s="579">
        <f t="shared" si="81"/>
        <v>0</v>
      </c>
      <c r="BE98" s="578">
        <f t="shared" si="82"/>
        <v>0</v>
      </c>
      <c r="BF98" s="579">
        <f t="shared" si="77"/>
        <v>0</v>
      </c>
      <c r="BG98" s="579">
        <f t="shared" si="78"/>
        <v>0</v>
      </c>
      <c r="BH98" s="575">
        <f t="shared" si="79"/>
        <v>0</v>
      </c>
      <c r="BI98" s="580">
        <f t="shared" si="104"/>
        <v>0</v>
      </c>
      <c r="BJ98" s="581"/>
      <c r="BK98" s="582">
        <f t="shared" si="105"/>
        <v>0</v>
      </c>
      <c r="BL98" s="580">
        <f t="shared" si="106"/>
        <v>0</v>
      </c>
      <c r="BM98" s="581"/>
      <c r="BN98" s="582">
        <f t="shared" si="107"/>
        <v>0</v>
      </c>
      <c r="BO98" s="580">
        <f t="shared" si="108"/>
        <v>0</v>
      </c>
      <c r="BP98" s="581"/>
      <c r="BQ98" s="582">
        <f t="shared" si="109"/>
        <v>0</v>
      </c>
      <c r="BR98" s="580">
        <f t="shared" si="110"/>
        <v>0</v>
      </c>
      <c r="BS98" s="581"/>
      <c r="BT98" s="582">
        <f t="shared" si="111"/>
        <v>0</v>
      </c>
      <c r="BU98" s="580">
        <f t="shared" si="112"/>
        <v>0</v>
      </c>
      <c r="BV98" s="581"/>
      <c r="BW98" s="582">
        <f t="shared" si="113"/>
        <v>0</v>
      </c>
      <c r="BX98" s="621">
        <f t="shared" si="114"/>
        <v>0</v>
      </c>
      <c r="BY98" s="621">
        <f t="shared" si="115"/>
        <v>0</v>
      </c>
      <c r="BZ98" s="621">
        <f t="shared" si="83"/>
        <v>0</v>
      </c>
      <c r="CA98" s="53">
        <f t="shared" si="116"/>
        <v>0</v>
      </c>
      <c r="CB98" s="53">
        <f t="shared" si="117"/>
        <v>0</v>
      </c>
      <c r="CC98" s="683"/>
      <c r="CD98" s="53">
        <f t="shared" si="118"/>
        <v>0</v>
      </c>
      <c r="CE98" s="53">
        <f t="shared" si="119"/>
        <v>0</v>
      </c>
      <c r="CF98" s="54"/>
      <c r="CG98" s="343">
        <f t="shared" si="120"/>
        <v>0</v>
      </c>
      <c r="CH98" s="56">
        <v>92</v>
      </c>
    </row>
    <row r="99" spans="1:86" hidden="1" x14ac:dyDescent="0.35">
      <c r="A99" s="253"/>
      <c r="B99" s="88">
        <v>93</v>
      </c>
      <c r="C99" s="91" t="e">
        <f>VLOOKUP(B:B,'START_LIST_JUN-ELI'!C:F,2,FALSE)</f>
        <v>#N/A</v>
      </c>
      <c r="D99" s="115" t="e">
        <f>VLOOKUP(B:B,'START_LIST_JUN-ELI'!C:F,4,FALSE)</f>
        <v>#N/A</v>
      </c>
      <c r="E99" s="80"/>
      <c r="F99" s="81"/>
      <c r="G99" s="425"/>
      <c r="H99" s="425"/>
      <c r="I99" s="425"/>
      <c r="J99" s="425"/>
      <c r="K99" s="426"/>
      <c r="L99" s="427"/>
      <c r="M99" s="425"/>
      <c r="N99" s="425"/>
      <c r="O99" s="425"/>
      <c r="P99" s="425"/>
      <c r="Q99" s="425"/>
      <c r="R99" s="426"/>
      <c r="S99" s="427"/>
      <c r="T99" s="425"/>
      <c r="U99" s="425"/>
      <c r="V99" s="425"/>
      <c r="W99" s="425"/>
      <c r="X99" s="425"/>
      <c r="Y99" s="426"/>
      <c r="Z99" s="609">
        <f t="shared" si="84"/>
        <v>0</v>
      </c>
      <c r="AA99" s="562">
        <f t="shared" si="85"/>
        <v>0</v>
      </c>
      <c r="AB99" s="562">
        <f t="shared" si="86"/>
        <v>0</v>
      </c>
      <c r="AC99" s="562">
        <f t="shared" si="87"/>
        <v>0</v>
      </c>
      <c r="AD99" s="562">
        <f t="shared" si="88"/>
        <v>0</v>
      </c>
      <c r="AE99" s="562">
        <f t="shared" si="89"/>
        <v>0</v>
      </c>
      <c r="AF99" s="610">
        <f t="shared" si="90"/>
        <v>0</v>
      </c>
      <c r="AG99" s="609">
        <f t="shared" si="91"/>
        <v>0</v>
      </c>
      <c r="AH99" s="562">
        <f t="shared" si="92"/>
        <v>0</v>
      </c>
      <c r="AI99" s="562">
        <f t="shared" si="93"/>
        <v>0</v>
      </c>
      <c r="AJ99" s="562">
        <f t="shared" si="94"/>
        <v>0</v>
      </c>
      <c r="AK99" s="562">
        <f t="shared" si="95"/>
        <v>0</v>
      </c>
      <c r="AL99" s="562">
        <f t="shared" si="96"/>
        <v>0</v>
      </c>
      <c r="AM99" s="610">
        <f t="shared" si="97"/>
        <v>0</v>
      </c>
      <c r="AN99" s="575">
        <f t="shared" si="68"/>
        <v>0</v>
      </c>
      <c r="AO99" s="576">
        <f t="shared" si="69"/>
        <v>0</v>
      </c>
      <c r="AP99" s="575">
        <f t="shared" si="70"/>
        <v>0</v>
      </c>
      <c r="AQ99" s="577">
        <f t="shared" si="71"/>
        <v>0</v>
      </c>
      <c r="AR99" s="576">
        <f t="shared" si="72"/>
        <v>0</v>
      </c>
      <c r="AS99" s="578">
        <f t="shared" si="73"/>
        <v>0</v>
      </c>
      <c r="AT99" s="577">
        <f t="shared" si="74"/>
        <v>0</v>
      </c>
      <c r="AU99" s="576">
        <f t="shared" si="75"/>
        <v>0</v>
      </c>
      <c r="AV99" s="578">
        <f t="shared" si="76"/>
        <v>0</v>
      </c>
      <c r="AW99" s="592">
        <f t="shared" si="98"/>
        <v>0</v>
      </c>
      <c r="AX99" s="576">
        <f t="shared" si="99"/>
        <v>0</v>
      </c>
      <c r="AY99" s="593">
        <f t="shared" si="100"/>
        <v>0</v>
      </c>
      <c r="AZ99" s="592">
        <f t="shared" si="101"/>
        <v>0</v>
      </c>
      <c r="BA99" s="576">
        <f t="shared" si="102"/>
        <v>0</v>
      </c>
      <c r="BB99" s="593">
        <f t="shared" si="103"/>
        <v>0</v>
      </c>
      <c r="BC99" s="579">
        <f t="shared" si="80"/>
        <v>0</v>
      </c>
      <c r="BD99" s="579">
        <f t="shared" si="81"/>
        <v>0</v>
      </c>
      <c r="BE99" s="578">
        <f t="shared" si="82"/>
        <v>0</v>
      </c>
      <c r="BF99" s="579">
        <f t="shared" si="77"/>
        <v>0</v>
      </c>
      <c r="BG99" s="579">
        <f t="shared" si="78"/>
        <v>0</v>
      </c>
      <c r="BH99" s="575">
        <f t="shared" si="79"/>
        <v>0</v>
      </c>
      <c r="BI99" s="580">
        <f t="shared" si="104"/>
        <v>0</v>
      </c>
      <c r="BJ99" s="581"/>
      <c r="BK99" s="582">
        <f t="shared" si="105"/>
        <v>0</v>
      </c>
      <c r="BL99" s="580">
        <f t="shared" si="106"/>
        <v>0</v>
      </c>
      <c r="BM99" s="581"/>
      <c r="BN99" s="582">
        <f t="shared" si="107"/>
        <v>0</v>
      </c>
      <c r="BO99" s="580">
        <f t="shared" si="108"/>
        <v>0</v>
      </c>
      <c r="BP99" s="581"/>
      <c r="BQ99" s="582">
        <f t="shared" si="109"/>
        <v>0</v>
      </c>
      <c r="BR99" s="580">
        <f t="shared" si="110"/>
        <v>0</v>
      </c>
      <c r="BS99" s="581"/>
      <c r="BT99" s="582">
        <f t="shared" si="111"/>
        <v>0</v>
      </c>
      <c r="BU99" s="580">
        <f t="shared" si="112"/>
        <v>0</v>
      </c>
      <c r="BV99" s="581"/>
      <c r="BW99" s="582">
        <f t="shared" si="113"/>
        <v>0</v>
      </c>
      <c r="BX99" s="621">
        <f t="shared" si="114"/>
        <v>0</v>
      </c>
      <c r="BY99" s="621">
        <f t="shared" si="115"/>
        <v>0</v>
      </c>
      <c r="BZ99" s="621">
        <f t="shared" si="83"/>
        <v>0</v>
      </c>
      <c r="CA99" s="53">
        <f t="shared" si="116"/>
        <v>0</v>
      </c>
      <c r="CB99" s="53">
        <f t="shared" si="117"/>
        <v>0</v>
      </c>
      <c r="CC99" s="683"/>
      <c r="CD99" s="53">
        <f t="shared" si="118"/>
        <v>0</v>
      </c>
      <c r="CE99" s="53">
        <f t="shared" si="119"/>
        <v>0</v>
      </c>
      <c r="CF99" s="54"/>
      <c r="CG99" s="343">
        <f t="shared" si="120"/>
        <v>0</v>
      </c>
      <c r="CH99" s="51">
        <v>93</v>
      </c>
    </row>
    <row r="100" spans="1:86" hidden="1" x14ac:dyDescent="0.35">
      <c r="A100" s="253"/>
      <c r="B100" s="88">
        <v>94</v>
      </c>
      <c r="C100" s="91" t="e">
        <f>VLOOKUP(B:B,'START_LIST_JUN-ELI'!C:F,2,FALSE)</f>
        <v>#N/A</v>
      </c>
      <c r="D100" s="115" t="e">
        <f>VLOOKUP(B:B,'START_LIST_JUN-ELI'!C:F,4,FALSE)</f>
        <v>#N/A</v>
      </c>
      <c r="E100" s="80"/>
      <c r="F100" s="81"/>
      <c r="G100" s="425"/>
      <c r="H100" s="425"/>
      <c r="I100" s="425"/>
      <c r="J100" s="425"/>
      <c r="K100" s="426"/>
      <c r="L100" s="427"/>
      <c r="M100" s="425"/>
      <c r="N100" s="425"/>
      <c r="O100" s="425"/>
      <c r="P100" s="425"/>
      <c r="Q100" s="425"/>
      <c r="R100" s="426"/>
      <c r="S100" s="427"/>
      <c r="T100" s="425"/>
      <c r="U100" s="425"/>
      <c r="V100" s="425"/>
      <c r="W100" s="425"/>
      <c r="X100" s="425"/>
      <c r="Y100" s="426"/>
      <c r="Z100" s="609">
        <f t="shared" si="84"/>
        <v>0</v>
      </c>
      <c r="AA100" s="562">
        <f t="shared" si="85"/>
        <v>0</v>
      </c>
      <c r="AB100" s="562">
        <f t="shared" si="86"/>
        <v>0</v>
      </c>
      <c r="AC100" s="562">
        <f t="shared" si="87"/>
        <v>0</v>
      </c>
      <c r="AD100" s="562">
        <f t="shared" si="88"/>
        <v>0</v>
      </c>
      <c r="AE100" s="562">
        <f t="shared" si="89"/>
        <v>0</v>
      </c>
      <c r="AF100" s="610">
        <f t="shared" si="90"/>
        <v>0</v>
      </c>
      <c r="AG100" s="609">
        <f t="shared" si="91"/>
        <v>0</v>
      </c>
      <c r="AH100" s="562">
        <f t="shared" si="92"/>
        <v>0</v>
      </c>
      <c r="AI100" s="562">
        <f t="shared" si="93"/>
        <v>0</v>
      </c>
      <c r="AJ100" s="562">
        <f t="shared" si="94"/>
        <v>0</v>
      </c>
      <c r="AK100" s="562">
        <f t="shared" si="95"/>
        <v>0</v>
      </c>
      <c r="AL100" s="562">
        <f t="shared" si="96"/>
        <v>0</v>
      </c>
      <c r="AM100" s="610">
        <f t="shared" si="97"/>
        <v>0</v>
      </c>
      <c r="AN100" s="575">
        <f t="shared" si="68"/>
        <v>0</v>
      </c>
      <c r="AO100" s="576">
        <f t="shared" si="69"/>
        <v>0</v>
      </c>
      <c r="AP100" s="575">
        <f t="shared" si="70"/>
        <v>0</v>
      </c>
      <c r="AQ100" s="577">
        <f t="shared" si="71"/>
        <v>0</v>
      </c>
      <c r="AR100" s="576">
        <f t="shared" si="72"/>
        <v>0</v>
      </c>
      <c r="AS100" s="578">
        <f t="shared" si="73"/>
        <v>0</v>
      </c>
      <c r="AT100" s="577">
        <f t="shared" si="74"/>
        <v>0</v>
      </c>
      <c r="AU100" s="576">
        <f t="shared" si="75"/>
        <v>0</v>
      </c>
      <c r="AV100" s="578">
        <f t="shared" si="76"/>
        <v>0</v>
      </c>
      <c r="AW100" s="592">
        <f t="shared" si="98"/>
        <v>0</v>
      </c>
      <c r="AX100" s="576">
        <f t="shared" si="99"/>
        <v>0</v>
      </c>
      <c r="AY100" s="593">
        <f t="shared" si="100"/>
        <v>0</v>
      </c>
      <c r="AZ100" s="592">
        <f t="shared" si="101"/>
        <v>0</v>
      </c>
      <c r="BA100" s="576">
        <f t="shared" si="102"/>
        <v>0</v>
      </c>
      <c r="BB100" s="593">
        <f t="shared" si="103"/>
        <v>0</v>
      </c>
      <c r="BC100" s="579">
        <f t="shared" si="80"/>
        <v>0</v>
      </c>
      <c r="BD100" s="579">
        <f t="shared" si="81"/>
        <v>0</v>
      </c>
      <c r="BE100" s="578">
        <f t="shared" si="82"/>
        <v>0</v>
      </c>
      <c r="BF100" s="579">
        <f t="shared" si="77"/>
        <v>0</v>
      </c>
      <c r="BG100" s="579">
        <f t="shared" si="78"/>
        <v>0</v>
      </c>
      <c r="BH100" s="575">
        <f t="shared" si="79"/>
        <v>0</v>
      </c>
      <c r="BI100" s="580">
        <f t="shared" si="104"/>
        <v>0</v>
      </c>
      <c r="BJ100" s="581"/>
      <c r="BK100" s="582">
        <f t="shared" si="105"/>
        <v>0</v>
      </c>
      <c r="BL100" s="580">
        <f t="shared" si="106"/>
        <v>0</v>
      </c>
      <c r="BM100" s="581"/>
      <c r="BN100" s="582">
        <f t="shared" si="107"/>
        <v>0</v>
      </c>
      <c r="BO100" s="580">
        <f t="shared" si="108"/>
        <v>0</v>
      </c>
      <c r="BP100" s="581"/>
      <c r="BQ100" s="582">
        <f t="shared" si="109"/>
        <v>0</v>
      </c>
      <c r="BR100" s="580">
        <f t="shared" si="110"/>
        <v>0</v>
      </c>
      <c r="BS100" s="581"/>
      <c r="BT100" s="582">
        <f t="shared" si="111"/>
        <v>0</v>
      </c>
      <c r="BU100" s="580">
        <f t="shared" si="112"/>
        <v>0</v>
      </c>
      <c r="BV100" s="581"/>
      <c r="BW100" s="582">
        <f t="shared" si="113"/>
        <v>0</v>
      </c>
      <c r="BX100" s="621">
        <f t="shared" si="114"/>
        <v>0</v>
      </c>
      <c r="BY100" s="621">
        <f t="shared" si="115"/>
        <v>0</v>
      </c>
      <c r="BZ100" s="621">
        <f t="shared" si="83"/>
        <v>0</v>
      </c>
      <c r="CA100" s="53">
        <f t="shared" si="116"/>
        <v>0</v>
      </c>
      <c r="CB100" s="53">
        <f t="shared" si="117"/>
        <v>0</v>
      </c>
      <c r="CC100" s="683"/>
      <c r="CD100" s="53">
        <f t="shared" si="118"/>
        <v>0</v>
      </c>
      <c r="CE100" s="53">
        <f t="shared" si="119"/>
        <v>0</v>
      </c>
      <c r="CF100" s="54"/>
      <c r="CG100" s="343">
        <f t="shared" si="120"/>
        <v>0</v>
      </c>
      <c r="CH100" s="56">
        <v>94</v>
      </c>
    </row>
    <row r="101" spans="1:86" hidden="1" x14ac:dyDescent="0.35">
      <c r="A101" s="253"/>
      <c r="B101" s="88">
        <v>95</v>
      </c>
      <c r="C101" s="91" t="e">
        <f>VLOOKUP(B:B,'START_LIST_JUN-ELI'!C:F,2,FALSE)</f>
        <v>#N/A</v>
      </c>
      <c r="D101" s="115" t="e">
        <f>VLOOKUP(B:B,'START_LIST_JUN-ELI'!C:F,4,FALSE)</f>
        <v>#N/A</v>
      </c>
      <c r="E101" s="80"/>
      <c r="F101" s="81"/>
      <c r="G101" s="425"/>
      <c r="H101" s="425"/>
      <c r="I101" s="425"/>
      <c r="J101" s="425"/>
      <c r="K101" s="426"/>
      <c r="L101" s="427"/>
      <c r="M101" s="425"/>
      <c r="N101" s="425"/>
      <c r="O101" s="425"/>
      <c r="P101" s="425"/>
      <c r="Q101" s="425"/>
      <c r="R101" s="426"/>
      <c r="S101" s="427"/>
      <c r="T101" s="425"/>
      <c r="U101" s="425"/>
      <c r="V101" s="425"/>
      <c r="W101" s="425"/>
      <c r="X101" s="425"/>
      <c r="Y101" s="426"/>
      <c r="Z101" s="609">
        <f t="shared" si="84"/>
        <v>0</v>
      </c>
      <c r="AA101" s="562">
        <f t="shared" si="85"/>
        <v>0</v>
      </c>
      <c r="AB101" s="562">
        <f t="shared" si="86"/>
        <v>0</v>
      </c>
      <c r="AC101" s="562">
        <f t="shared" si="87"/>
        <v>0</v>
      </c>
      <c r="AD101" s="562">
        <f t="shared" si="88"/>
        <v>0</v>
      </c>
      <c r="AE101" s="562">
        <f t="shared" si="89"/>
        <v>0</v>
      </c>
      <c r="AF101" s="610">
        <f t="shared" si="90"/>
        <v>0</v>
      </c>
      <c r="AG101" s="609">
        <f t="shared" si="91"/>
        <v>0</v>
      </c>
      <c r="AH101" s="562">
        <f t="shared" si="92"/>
        <v>0</v>
      </c>
      <c r="AI101" s="562">
        <f t="shared" si="93"/>
        <v>0</v>
      </c>
      <c r="AJ101" s="562">
        <f t="shared" si="94"/>
        <v>0</v>
      </c>
      <c r="AK101" s="562">
        <f t="shared" si="95"/>
        <v>0</v>
      </c>
      <c r="AL101" s="562">
        <f t="shared" si="96"/>
        <v>0</v>
      </c>
      <c r="AM101" s="610">
        <f t="shared" si="97"/>
        <v>0</v>
      </c>
      <c r="AN101" s="575">
        <f t="shared" si="68"/>
        <v>0</v>
      </c>
      <c r="AO101" s="576">
        <f t="shared" si="69"/>
        <v>0</v>
      </c>
      <c r="AP101" s="575">
        <f t="shared" si="70"/>
        <v>0</v>
      </c>
      <c r="AQ101" s="577">
        <f t="shared" si="71"/>
        <v>0</v>
      </c>
      <c r="AR101" s="576">
        <f t="shared" si="72"/>
        <v>0</v>
      </c>
      <c r="AS101" s="578">
        <f t="shared" si="73"/>
        <v>0</v>
      </c>
      <c r="AT101" s="577">
        <f t="shared" si="74"/>
        <v>0</v>
      </c>
      <c r="AU101" s="576">
        <f t="shared" si="75"/>
        <v>0</v>
      </c>
      <c r="AV101" s="578">
        <f t="shared" si="76"/>
        <v>0</v>
      </c>
      <c r="AW101" s="592">
        <f t="shared" si="98"/>
        <v>0</v>
      </c>
      <c r="AX101" s="576">
        <f t="shared" si="99"/>
        <v>0</v>
      </c>
      <c r="AY101" s="593">
        <f t="shared" si="100"/>
        <v>0</v>
      </c>
      <c r="AZ101" s="592">
        <f t="shared" si="101"/>
        <v>0</v>
      </c>
      <c r="BA101" s="576">
        <f t="shared" si="102"/>
        <v>0</v>
      </c>
      <c r="BB101" s="593">
        <f t="shared" si="103"/>
        <v>0</v>
      </c>
      <c r="BC101" s="579">
        <f t="shared" si="80"/>
        <v>0</v>
      </c>
      <c r="BD101" s="579">
        <f t="shared" si="81"/>
        <v>0</v>
      </c>
      <c r="BE101" s="578">
        <f t="shared" si="82"/>
        <v>0</v>
      </c>
      <c r="BF101" s="579">
        <f t="shared" si="77"/>
        <v>0</v>
      </c>
      <c r="BG101" s="579">
        <f t="shared" si="78"/>
        <v>0</v>
      </c>
      <c r="BH101" s="575">
        <f t="shared" si="79"/>
        <v>0</v>
      </c>
      <c r="BI101" s="580">
        <f t="shared" si="104"/>
        <v>0</v>
      </c>
      <c r="BJ101" s="581"/>
      <c r="BK101" s="582">
        <f t="shared" si="105"/>
        <v>0</v>
      </c>
      <c r="BL101" s="580">
        <f t="shared" si="106"/>
        <v>0</v>
      </c>
      <c r="BM101" s="581"/>
      <c r="BN101" s="582">
        <f t="shared" si="107"/>
        <v>0</v>
      </c>
      <c r="BO101" s="580">
        <f t="shared" si="108"/>
        <v>0</v>
      </c>
      <c r="BP101" s="581"/>
      <c r="BQ101" s="582">
        <f t="shared" si="109"/>
        <v>0</v>
      </c>
      <c r="BR101" s="580">
        <f t="shared" si="110"/>
        <v>0</v>
      </c>
      <c r="BS101" s="581"/>
      <c r="BT101" s="582">
        <f t="shared" si="111"/>
        <v>0</v>
      </c>
      <c r="BU101" s="580">
        <f t="shared" si="112"/>
        <v>0</v>
      </c>
      <c r="BV101" s="581"/>
      <c r="BW101" s="582">
        <f t="shared" si="113"/>
        <v>0</v>
      </c>
      <c r="BX101" s="621">
        <f t="shared" si="114"/>
        <v>0</v>
      </c>
      <c r="BY101" s="621">
        <f t="shared" si="115"/>
        <v>0</v>
      </c>
      <c r="BZ101" s="621">
        <f t="shared" si="83"/>
        <v>0</v>
      </c>
      <c r="CA101" s="53">
        <f t="shared" si="116"/>
        <v>0</v>
      </c>
      <c r="CB101" s="53">
        <f t="shared" si="117"/>
        <v>0</v>
      </c>
      <c r="CC101" s="683"/>
      <c r="CD101" s="53">
        <f t="shared" si="118"/>
        <v>0</v>
      </c>
      <c r="CE101" s="53">
        <f t="shared" si="119"/>
        <v>0</v>
      </c>
      <c r="CF101" s="54"/>
      <c r="CG101" s="343">
        <f t="shared" si="120"/>
        <v>0</v>
      </c>
      <c r="CH101" s="51">
        <v>95</v>
      </c>
    </row>
    <row r="102" spans="1:86" hidden="1" x14ac:dyDescent="0.35">
      <c r="A102" s="253"/>
      <c r="B102" s="88">
        <v>96</v>
      </c>
      <c r="C102" s="91" t="e">
        <f>VLOOKUP(B:B,'START_LIST_JUN-ELI'!C:F,2,FALSE)</f>
        <v>#N/A</v>
      </c>
      <c r="D102" s="115" t="e">
        <f>VLOOKUP(B:B,'START_LIST_JUN-ELI'!C:F,4,FALSE)</f>
        <v>#N/A</v>
      </c>
      <c r="E102" s="80"/>
      <c r="F102" s="81"/>
      <c r="G102" s="425"/>
      <c r="H102" s="425"/>
      <c r="I102" s="425"/>
      <c r="J102" s="425"/>
      <c r="K102" s="426"/>
      <c r="L102" s="427"/>
      <c r="M102" s="425"/>
      <c r="N102" s="425"/>
      <c r="O102" s="425"/>
      <c r="P102" s="425"/>
      <c r="Q102" s="425"/>
      <c r="R102" s="426"/>
      <c r="S102" s="427"/>
      <c r="T102" s="425"/>
      <c r="U102" s="425"/>
      <c r="V102" s="425"/>
      <c r="W102" s="425"/>
      <c r="X102" s="425"/>
      <c r="Y102" s="426"/>
      <c r="Z102" s="609">
        <f t="shared" si="84"/>
        <v>0</v>
      </c>
      <c r="AA102" s="562">
        <f t="shared" si="85"/>
        <v>0</v>
      </c>
      <c r="AB102" s="562">
        <f t="shared" si="86"/>
        <v>0</v>
      </c>
      <c r="AC102" s="562">
        <f t="shared" si="87"/>
        <v>0</v>
      </c>
      <c r="AD102" s="562">
        <f t="shared" si="88"/>
        <v>0</v>
      </c>
      <c r="AE102" s="562">
        <f t="shared" si="89"/>
        <v>0</v>
      </c>
      <c r="AF102" s="610">
        <f t="shared" si="90"/>
        <v>0</v>
      </c>
      <c r="AG102" s="609">
        <f t="shared" si="91"/>
        <v>0</v>
      </c>
      <c r="AH102" s="562">
        <f t="shared" si="92"/>
        <v>0</v>
      </c>
      <c r="AI102" s="562">
        <f t="shared" si="93"/>
        <v>0</v>
      </c>
      <c r="AJ102" s="562">
        <f t="shared" si="94"/>
        <v>0</v>
      </c>
      <c r="AK102" s="562">
        <f t="shared" si="95"/>
        <v>0</v>
      </c>
      <c r="AL102" s="562">
        <f t="shared" si="96"/>
        <v>0</v>
      </c>
      <c r="AM102" s="610">
        <f t="shared" si="97"/>
        <v>0</v>
      </c>
      <c r="AN102" s="575">
        <f t="shared" si="68"/>
        <v>0</v>
      </c>
      <c r="AO102" s="576">
        <f t="shared" si="69"/>
        <v>0</v>
      </c>
      <c r="AP102" s="575">
        <f t="shared" si="70"/>
        <v>0</v>
      </c>
      <c r="AQ102" s="577">
        <f t="shared" si="71"/>
        <v>0</v>
      </c>
      <c r="AR102" s="576">
        <f t="shared" si="72"/>
        <v>0</v>
      </c>
      <c r="AS102" s="578">
        <f t="shared" si="73"/>
        <v>0</v>
      </c>
      <c r="AT102" s="577">
        <f t="shared" si="74"/>
        <v>0</v>
      </c>
      <c r="AU102" s="576">
        <f t="shared" si="75"/>
        <v>0</v>
      </c>
      <c r="AV102" s="578">
        <f t="shared" si="76"/>
        <v>0</v>
      </c>
      <c r="AW102" s="592">
        <f t="shared" si="98"/>
        <v>0</v>
      </c>
      <c r="AX102" s="576">
        <f t="shared" si="99"/>
        <v>0</v>
      </c>
      <c r="AY102" s="593">
        <f t="shared" si="100"/>
        <v>0</v>
      </c>
      <c r="AZ102" s="592">
        <f t="shared" si="101"/>
        <v>0</v>
      </c>
      <c r="BA102" s="576">
        <f t="shared" si="102"/>
        <v>0</v>
      </c>
      <c r="BB102" s="593">
        <f t="shared" si="103"/>
        <v>0</v>
      </c>
      <c r="BC102" s="579">
        <f t="shared" si="80"/>
        <v>0</v>
      </c>
      <c r="BD102" s="579">
        <f t="shared" si="81"/>
        <v>0</v>
      </c>
      <c r="BE102" s="578">
        <f t="shared" si="82"/>
        <v>0</v>
      </c>
      <c r="BF102" s="579">
        <f t="shared" si="77"/>
        <v>0</v>
      </c>
      <c r="BG102" s="579">
        <f t="shared" si="78"/>
        <v>0</v>
      </c>
      <c r="BH102" s="575">
        <f t="shared" si="79"/>
        <v>0</v>
      </c>
      <c r="BI102" s="580">
        <f t="shared" si="104"/>
        <v>0</v>
      </c>
      <c r="BJ102" s="581"/>
      <c r="BK102" s="582">
        <f t="shared" si="105"/>
        <v>0</v>
      </c>
      <c r="BL102" s="580">
        <f t="shared" si="106"/>
        <v>0</v>
      </c>
      <c r="BM102" s="581"/>
      <c r="BN102" s="582">
        <f t="shared" si="107"/>
        <v>0</v>
      </c>
      <c r="BO102" s="580">
        <f t="shared" si="108"/>
        <v>0</v>
      </c>
      <c r="BP102" s="581"/>
      <c r="BQ102" s="582">
        <f t="shared" si="109"/>
        <v>0</v>
      </c>
      <c r="BR102" s="580">
        <f t="shared" si="110"/>
        <v>0</v>
      </c>
      <c r="BS102" s="581"/>
      <c r="BT102" s="582">
        <f t="shared" si="111"/>
        <v>0</v>
      </c>
      <c r="BU102" s="580">
        <f t="shared" si="112"/>
        <v>0</v>
      </c>
      <c r="BV102" s="581"/>
      <c r="BW102" s="582">
        <f t="shared" si="113"/>
        <v>0</v>
      </c>
      <c r="BX102" s="621">
        <f t="shared" si="114"/>
        <v>0</v>
      </c>
      <c r="BY102" s="621">
        <f t="shared" si="115"/>
        <v>0</v>
      </c>
      <c r="BZ102" s="621">
        <f t="shared" si="83"/>
        <v>0</v>
      </c>
      <c r="CA102" s="53">
        <f t="shared" si="116"/>
        <v>0</v>
      </c>
      <c r="CB102" s="53">
        <f t="shared" si="117"/>
        <v>0</v>
      </c>
      <c r="CC102" s="683"/>
      <c r="CD102" s="53">
        <f t="shared" si="118"/>
        <v>0</v>
      </c>
      <c r="CE102" s="53">
        <f t="shared" si="119"/>
        <v>0</v>
      </c>
      <c r="CF102" s="54"/>
      <c r="CG102" s="343">
        <f t="shared" si="120"/>
        <v>0</v>
      </c>
      <c r="CH102" s="56">
        <v>96</v>
      </c>
    </row>
    <row r="103" spans="1:86" hidden="1" x14ac:dyDescent="0.35">
      <c r="A103" s="253"/>
      <c r="B103" s="88">
        <v>97</v>
      </c>
      <c r="C103" s="91" t="e">
        <f>VLOOKUP(B:B,'START_LIST_JUN-ELI'!C:F,2,FALSE)</f>
        <v>#N/A</v>
      </c>
      <c r="D103" s="115" t="e">
        <f>VLOOKUP(B:B,'START_LIST_JUN-ELI'!C:F,4,FALSE)</f>
        <v>#N/A</v>
      </c>
      <c r="E103" s="80"/>
      <c r="F103" s="81"/>
      <c r="G103" s="425"/>
      <c r="H103" s="425"/>
      <c r="I103" s="425"/>
      <c r="J103" s="425"/>
      <c r="K103" s="426"/>
      <c r="L103" s="427"/>
      <c r="M103" s="425"/>
      <c r="N103" s="425"/>
      <c r="O103" s="425"/>
      <c r="P103" s="425"/>
      <c r="Q103" s="425"/>
      <c r="R103" s="426"/>
      <c r="S103" s="427"/>
      <c r="T103" s="425"/>
      <c r="U103" s="425"/>
      <c r="V103" s="425"/>
      <c r="W103" s="425"/>
      <c r="X103" s="425"/>
      <c r="Y103" s="426"/>
      <c r="Z103" s="609">
        <f t="shared" si="84"/>
        <v>0</v>
      </c>
      <c r="AA103" s="562">
        <f t="shared" si="85"/>
        <v>0</v>
      </c>
      <c r="AB103" s="562">
        <f t="shared" si="86"/>
        <v>0</v>
      </c>
      <c r="AC103" s="562">
        <f t="shared" si="87"/>
        <v>0</v>
      </c>
      <c r="AD103" s="562">
        <f t="shared" si="88"/>
        <v>0</v>
      </c>
      <c r="AE103" s="562">
        <f t="shared" si="89"/>
        <v>0</v>
      </c>
      <c r="AF103" s="610">
        <f t="shared" si="90"/>
        <v>0</v>
      </c>
      <c r="AG103" s="609">
        <f t="shared" si="91"/>
        <v>0</v>
      </c>
      <c r="AH103" s="562">
        <f t="shared" si="92"/>
        <v>0</v>
      </c>
      <c r="AI103" s="562">
        <f t="shared" si="93"/>
        <v>0</v>
      </c>
      <c r="AJ103" s="562">
        <f t="shared" si="94"/>
        <v>0</v>
      </c>
      <c r="AK103" s="562">
        <f t="shared" si="95"/>
        <v>0</v>
      </c>
      <c r="AL103" s="562">
        <f t="shared" si="96"/>
        <v>0</v>
      </c>
      <c r="AM103" s="610">
        <f t="shared" si="97"/>
        <v>0</v>
      </c>
      <c r="AN103" s="575">
        <f t="shared" ref="AN103:AN134" si="121">MAX(E103,L103,S103,Z103,AG103)</f>
        <v>0</v>
      </c>
      <c r="AO103" s="576">
        <f t="shared" ref="AO103:AO134" si="122">MIN(E103,L103,S103,Z103,AG103)</f>
        <v>0</v>
      </c>
      <c r="AP103" s="575">
        <f t="shared" ref="AP103:AP134" si="123">(SUM(E103,L103,S103,Z103,AG103)-AN103-AO103)/3</f>
        <v>0</v>
      </c>
      <c r="AQ103" s="577">
        <f t="shared" ref="AQ103:AQ134" si="124">MAX(F103,M103,T103,AA103,AH103)</f>
        <v>0</v>
      </c>
      <c r="AR103" s="576">
        <f t="shared" ref="AR103:AR134" si="125">MIN(F103,M103,T103,AA103,AH103)</f>
        <v>0</v>
      </c>
      <c r="AS103" s="578">
        <f t="shared" ref="AS103:AS134" si="126">(SUM(F103,M103,T103,AA103,AH103)-AQ103-AR103)/3</f>
        <v>0</v>
      </c>
      <c r="AT103" s="577">
        <f t="shared" ref="AT103:AT134" si="127">MAX(G103,N103,U103,AB103,AI103)</f>
        <v>0</v>
      </c>
      <c r="AU103" s="576">
        <f t="shared" ref="AU103:AU134" si="128">MIN(G103,N103,U103,AB103,AI103)</f>
        <v>0</v>
      </c>
      <c r="AV103" s="578">
        <f t="shared" ref="AV103:AV134" si="129">(SUM(G103,N103,U103,AB103,AI103)-AT103-AU103)/3</f>
        <v>0</v>
      </c>
      <c r="AW103" s="592">
        <f t="shared" si="98"/>
        <v>0</v>
      </c>
      <c r="AX103" s="576">
        <f t="shared" si="99"/>
        <v>0</v>
      </c>
      <c r="AY103" s="593">
        <f t="shared" si="100"/>
        <v>0</v>
      </c>
      <c r="AZ103" s="592">
        <f t="shared" si="101"/>
        <v>0</v>
      </c>
      <c r="BA103" s="576">
        <f t="shared" si="102"/>
        <v>0</v>
      </c>
      <c r="BB103" s="593">
        <f t="shared" si="103"/>
        <v>0</v>
      </c>
      <c r="BC103" s="579">
        <f t="shared" si="80"/>
        <v>0</v>
      </c>
      <c r="BD103" s="579">
        <f t="shared" si="81"/>
        <v>0</v>
      </c>
      <c r="BE103" s="578">
        <f t="shared" si="82"/>
        <v>0</v>
      </c>
      <c r="BF103" s="579">
        <f t="shared" ref="BF103:BF134" si="130">MAX(K103,R103,Y103,AF103,AM103)</f>
        <v>0</v>
      </c>
      <c r="BG103" s="579">
        <f t="shared" ref="BG103:BG134" si="131">MIN(K103,R103,Y103,AF103,AM103)</f>
        <v>0</v>
      </c>
      <c r="BH103" s="575">
        <f t="shared" ref="BH103:BH134" si="132">(SUM(K103,R103,Y103,AF103,AM103)-BF103-BG103)/3</f>
        <v>0</v>
      </c>
      <c r="BI103" s="580">
        <f t="shared" si="104"/>
        <v>0</v>
      </c>
      <c r="BJ103" s="581"/>
      <c r="BK103" s="582">
        <f t="shared" si="105"/>
        <v>0</v>
      </c>
      <c r="BL103" s="580">
        <f t="shared" si="106"/>
        <v>0</v>
      </c>
      <c r="BM103" s="581"/>
      <c r="BN103" s="582">
        <f t="shared" si="107"/>
        <v>0</v>
      </c>
      <c r="BO103" s="580">
        <f t="shared" si="108"/>
        <v>0</v>
      </c>
      <c r="BP103" s="581"/>
      <c r="BQ103" s="582">
        <f t="shared" si="109"/>
        <v>0</v>
      </c>
      <c r="BR103" s="580">
        <f t="shared" si="110"/>
        <v>0</v>
      </c>
      <c r="BS103" s="581"/>
      <c r="BT103" s="582">
        <f t="shared" si="111"/>
        <v>0</v>
      </c>
      <c r="BU103" s="580">
        <f t="shared" si="112"/>
        <v>0</v>
      </c>
      <c r="BV103" s="581"/>
      <c r="BW103" s="582">
        <f t="shared" si="113"/>
        <v>0</v>
      </c>
      <c r="BX103" s="621">
        <f t="shared" si="114"/>
        <v>0</v>
      </c>
      <c r="BY103" s="621">
        <f t="shared" si="115"/>
        <v>0</v>
      </c>
      <c r="BZ103" s="621">
        <f t="shared" si="83"/>
        <v>0</v>
      </c>
      <c r="CA103" s="53">
        <f t="shared" si="116"/>
        <v>0</v>
      </c>
      <c r="CB103" s="53">
        <f t="shared" si="117"/>
        <v>0</v>
      </c>
      <c r="CC103" s="683"/>
      <c r="CD103" s="53">
        <f t="shared" si="118"/>
        <v>0</v>
      </c>
      <c r="CE103" s="53">
        <f t="shared" si="119"/>
        <v>0</v>
      </c>
      <c r="CF103" s="54"/>
      <c r="CG103" s="343">
        <f t="shared" si="120"/>
        <v>0</v>
      </c>
      <c r="CH103" s="51">
        <v>97</v>
      </c>
    </row>
    <row r="104" spans="1:86" hidden="1" x14ac:dyDescent="0.35">
      <c r="A104" s="253"/>
      <c r="B104" s="88">
        <v>98</v>
      </c>
      <c r="C104" s="91" t="e">
        <f>VLOOKUP(B:B,'START_LIST_JUN-ELI'!C:F,2,FALSE)</f>
        <v>#N/A</v>
      </c>
      <c r="D104" s="115" t="e">
        <f>VLOOKUP(B:B,'START_LIST_JUN-ELI'!C:F,4,FALSE)</f>
        <v>#N/A</v>
      </c>
      <c r="E104" s="80"/>
      <c r="F104" s="81"/>
      <c r="G104" s="425"/>
      <c r="H104" s="425"/>
      <c r="I104" s="425"/>
      <c r="J104" s="425"/>
      <c r="K104" s="426"/>
      <c r="L104" s="427"/>
      <c r="M104" s="425"/>
      <c r="N104" s="425"/>
      <c r="O104" s="425"/>
      <c r="P104" s="425"/>
      <c r="Q104" s="425"/>
      <c r="R104" s="426"/>
      <c r="S104" s="427"/>
      <c r="T104" s="425"/>
      <c r="U104" s="425"/>
      <c r="V104" s="425"/>
      <c r="W104" s="425"/>
      <c r="X104" s="425"/>
      <c r="Y104" s="426"/>
      <c r="Z104" s="609">
        <f t="shared" si="84"/>
        <v>0</v>
      </c>
      <c r="AA104" s="562">
        <f t="shared" si="85"/>
        <v>0</v>
      </c>
      <c r="AB104" s="562">
        <f t="shared" si="86"/>
        <v>0</v>
      </c>
      <c r="AC104" s="562">
        <f t="shared" si="87"/>
        <v>0</v>
      </c>
      <c r="AD104" s="562">
        <f t="shared" si="88"/>
        <v>0</v>
      </c>
      <c r="AE104" s="562">
        <f t="shared" si="89"/>
        <v>0</v>
      </c>
      <c r="AF104" s="610">
        <f t="shared" si="90"/>
        <v>0</v>
      </c>
      <c r="AG104" s="609">
        <f t="shared" si="91"/>
        <v>0</v>
      </c>
      <c r="AH104" s="562">
        <f t="shared" si="92"/>
        <v>0</v>
      </c>
      <c r="AI104" s="562">
        <f t="shared" si="93"/>
        <v>0</v>
      </c>
      <c r="AJ104" s="562">
        <f t="shared" si="94"/>
        <v>0</v>
      </c>
      <c r="AK104" s="562">
        <f t="shared" si="95"/>
        <v>0</v>
      </c>
      <c r="AL104" s="562">
        <f t="shared" si="96"/>
        <v>0</v>
      </c>
      <c r="AM104" s="610">
        <f t="shared" si="97"/>
        <v>0</v>
      </c>
      <c r="AN104" s="575">
        <f t="shared" si="121"/>
        <v>0</v>
      </c>
      <c r="AO104" s="576">
        <f t="shared" si="122"/>
        <v>0</v>
      </c>
      <c r="AP104" s="575">
        <f t="shared" si="123"/>
        <v>0</v>
      </c>
      <c r="AQ104" s="577">
        <f t="shared" si="124"/>
        <v>0</v>
      </c>
      <c r="AR104" s="576">
        <f t="shared" si="125"/>
        <v>0</v>
      </c>
      <c r="AS104" s="578">
        <f t="shared" si="126"/>
        <v>0</v>
      </c>
      <c r="AT104" s="577">
        <f t="shared" si="127"/>
        <v>0</v>
      </c>
      <c r="AU104" s="576">
        <f t="shared" si="128"/>
        <v>0</v>
      </c>
      <c r="AV104" s="578">
        <f t="shared" si="129"/>
        <v>0</v>
      </c>
      <c r="AW104" s="592">
        <f t="shared" si="98"/>
        <v>0</v>
      </c>
      <c r="AX104" s="576">
        <f t="shared" si="99"/>
        <v>0</v>
      </c>
      <c r="AY104" s="593">
        <f t="shared" si="100"/>
        <v>0</v>
      </c>
      <c r="AZ104" s="592">
        <f t="shared" si="101"/>
        <v>0</v>
      </c>
      <c r="BA104" s="576">
        <f t="shared" si="102"/>
        <v>0</v>
      </c>
      <c r="BB104" s="593">
        <f t="shared" si="103"/>
        <v>0</v>
      </c>
      <c r="BC104" s="579">
        <f t="shared" ref="BC104:BC135" si="133">MAX(H104,O104,V104,AC104,AJ104)</f>
        <v>0</v>
      </c>
      <c r="BD104" s="579">
        <f t="shared" ref="BD104:BD135" si="134">MIN(H104,O104,V104,AC104,AJ104)</f>
        <v>0</v>
      </c>
      <c r="BE104" s="578">
        <f t="shared" ref="BE104:BE135" si="135">(SUM(H104,O104,V104,AC104,AJ104)-BC104-BD104)/3</f>
        <v>0</v>
      </c>
      <c r="BF104" s="579">
        <f t="shared" si="130"/>
        <v>0</v>
      </c>
      <c r="BG104" s="579">
        <f t="shared" si="131"/>
        <v>0</v>
      </c>
      <c r="BH104" s="575">
        <f t="shared" si="132"/>
        <v>0</v>
      </c>
      <c r="BI104" s="580">
        <f t="shared" si="104"/>
        <v>0</v>
      </c>
      <c r="BJ104" s="581"/>
      <c r="BK104" s="582">
        <f t="shared" si="105"/>
        <v>0</v>
      </c>
      <c r="BL104" s="580">
        <f t="shared" si="106"/>
        <v>0</v>
      </c>
      <c r="BM104" s="581"/>
      <c r="BN104" s="582">
        <f t="shared" si="107"/>
        <v>0</v>
      </c>
      <c r="BO104" s="580">
        <f t="shared" si="108"/>
        <v>0</v>
      </c>
      <c r="BP104" s="581"/>
      <c r="BQ104" s="582">
        <f t="shared" si="109"/>
        <v>0</v>
      </c>
      <c r="BR104" s="580">
        <f t="shared" si="110"/>
        <v>0</v>
      </c>
      <c r="BS104" s="581"/>
      <c r="BT104" s="582">
        <f t="shared" si="111"/>
        <v>0</v>
      </c>
      <c r="BU104" s="580">
        <f t="shared" si="112"/>
        <v>0</v>
      </c>
      <c r="BV104" s="581"/>
      <c r="BW104" s="582">
        <f t="shared" si="113"/>
        <v>0</v>
      </c>
      <c r="BX104" s="621">
        <f t="shared" si="114"/>
        <v>0</v>
      </c>
      <c r="BY104" s="621">
        <f t="shared" si="115"/>
        <v>0</v>
      </c>
      <c r="BZ104" s="621">
        <f t="shared" si="83"/>
        <v>0</v>
      </c>
      <c r="CA104" s="53">
        <f t="shared" si="116"/>
        <v>0</v>
      </c>
      <c r="CB104" s="53">
        <f t="shared" si="117"/>
        <v>0</v>
      </c>
      <c r="CC104" s="683"/>
      <c r="CD104" s="53">
        <f t="shared" si="118"/>
        <v>0</v>
      </c>
      <c r="CE104" s="53">
        <f t="shared" si="119"/>
        <v>0</v>
      </c>
      <c r="CF104" s="54"/>
      <c r="CG104" s="343">
        <f t="shared" si="120"/>
        <v>0</v>
      </c>
      <c r="CH104" s="56">
        <v>98</v>
      </c>
    </row>
    <row r="105" spans="1:86" hidden="1" x14ac:dyDescent="0.35">
      <c r="A105" s="253"/>
      <c r="B105" s="88">
        <v>99</v>
      </c>
      <c r="C105" s="91" t="e">
        <f>VLOOKUP(B:B,'START_LIST_JUN-ELI'!C:F,2,FALSE)</f>
        <v>#N/A</v>
      </c>
      <c r="D105" s="115" t="e">
        <f>VLOOKUP(B:B,'START_LIST_JUN-ELI'!C:F,4,FALSE)</f>
        <v>#N/A</v>
      </c>
      <c r="E105" s="80"/>
      <c r="F105" s="81"/>
      <c r="G105" s="425"/>
      <c r="H105" s="425"/>
      <c r="I105" s="425"/>
      <c r="J105" s="425"/>
      <c r="K105" s="426"/>
      <c r="L105" s="427"/>
      <c r="M105" s="425"/>
      <c r="N105" s="425"/>
      <c r="O105" s="425"/>
      <c r="P105" s="425"/>
      <c r="Q105" s="425"/>
      <c r="R105" s="426"/>
      <c r="S105" s="427"/>
      <c r="T105" s="425"/>
      <c r="U105" s="425"/>
      <c r="V105" s="425"/>
      <c r="W105" s="425"/>
      <c r="X105" s="425"/>
      <c r="Y105" s="426"/>
      <c r="Z105" s="609">
        <f t="shared" si="84"/>
        <v>0</v>
      </c>
      <c r="AA105" s="562">
        <f t="shared" si="85"/>
        <v>0</v>
      </c>
      <c r="AB105" s="562">
        <f t="shared" si="86"/>
        <v>0</v>
      </c>
      <c r="AC105" s="562">
        <f t="shared" si="87"/>
        <v>0</v>
      </c>
      <c r="AD105" s="562">
        <f t="shared" si="88"/>
        <v>0</v>
      </c>
      <c r="AE105" s="562">
        <f t="shared" si="89"/>
        <v>0</v>
      </c>
      <c r="AF105" s="610">
        <f t="shared" si="90"/>
        <v>0</v>
      </c>
      <c r="AG105" s="609">
        <f t="shared" si="91"/>
        <v>0</v>
      </c>
      <c r="AH105" s="562">
        <f t="shared" si="92"/>
        <v>0</v>
      </c>
      <c r="AI105" s="562">
        <f t="shared" si="93"/>
        <v>0</v>
      </c>
      <c r="AJ105" s="562">
        <f t="shared" si="94"/>
        <v>0</v>
      </c>
      <c r="AK105" s="562">
        <f t="shared" si="95"/>
        <v>0</v>
      </c>
      <c r="AL105" s="562">
        <f t="shared" si="96"/>
        <v>0</v>
      </c>
      <c r="AM105" s="610">
        <f t="shared" si="97"/>
        <v>0</v>
      </c>
      <c r="AN105" s="575">
        <f t="shared" si="121"/>
        <v>0</v>
      </c>
      <c r="AO105" s="576">
        <f t="shared" si="122"/>
        <v>0</v>
      </c>
      <c r="AP105" s="575">
        <f t="shared" si="123"/>
        <v>0</v>
      </c>
      <c r="AQ105" s="577">
        <f t="shared" si="124"/>
        <v>0</v>
      </c>
      <c r="AR105" s="576">
        <f t="shared" si="125"/>
        <v>0</v>
      </c>
      <c r="AS105" s="578">
        <f t="shared" si="126"/>
        <v>0</v>
      </c>
      <c r="AT105" s="577">
        <f t="shared" si="127"/>
        <v>0</v>
      </c>
      <c r="AU105" s="576">
        <f t="shared" si="128"/>
        <v>0</v>
      </c>
      <c r="AV105" s="578">
        <f t="shared" si="129"/>
        <v>0</v>
      </c>
      <c r="AW105" s="592">
        <f t="shared" si="98"/>
        <v>0</v>
      </c>
      <c r="AX105" s="576">
        <f t="shared" si="99"/>
        <v>0</v>
      </c>
      <c r="AY105" s="593">
        <f t="shared" si="100"/>
        <v>0</v>
      </c>
      <c r="AZ105" s="592">
        <f t="shared" si="101"/>
        <v>0</v>
      </c>
      <c r="BA105" s="576">
        <f t="shared" si="102"/>
        <v>0</v>
      </c>
      <c r="BB105" s="593">
        <f t="shared" si="103"/>
        <v>0</v>
      </c>
      <c r="BC105" s="579">
        <f t="shared" si="133"/>
        <v>0</v>
      </c>
      <c r="BD105" s="579">
        <f t="shared" si="134"/>
        <v>0</v>
      </c>
      <c r="BE105" s="578">
        <f t="shared" si="135"/>
        <v>0</v>
      </c>
      <c r="BF105" s="579">
        <f t="shared" si="130"/>
        <v>0</v>
      </c>
      <c r="BG105" s="579">
        <f t="shared" si="131"/>
        <v>0</v>
      </c>
      <c r="BH105" s="575">
        <f t="shared" si="132"/>
        <v>0</v>
      </c>
      <c r="BI105" s="580">
        <f t="shared" si="104"/>
        <v>0</v>
      </c>
      <c r="BJ105" s="581"/>
      <c r="BK105" s="582">
        <f t="shared" si="105"/>
        <v>0</v>
      </c>
      <c r="BL105" s="580">
        <f t="shared" si="106"/>
        <v>0</v>
      </c>
      <c r="BM105" s="581"/>
      <c r="BN105" s="582">
        <f t="shared" si="107"/>
        <v>0</v>
      </c>
      <c r="BO105" s="580">
        <f t="shared" si="108"/>
        <v>0</v>
      </c>
      <c r="BP105" s="581"/>
      <c r="BQ105" s="582">
        <f t="shared" si="109"/>
        <v>0</v>
      </c>
      <c r="BR105" s="580">
        <f t="shared" si="110"/>
        <v>0</v>
      </c>
      <c r="BS105" s="581"/>
      <c r="BT105" s="582">
        <f t="shared" si="111"/>
        <v>0</v>
      </c>
      <c r="BU105" s="580">
        <f t="shared" si="112"/>
        <v>0</v>
      </c>
      <c r="BV105" s="581"/>
      <c r="BW105" s="582">
        <f t="shared" si="113"/>
        <v>0</v>
      </c>
      <c r="BX105" s="621">
        <f t="shared" si="114"/>
        <v>0</v>
      </c>
      <c r="BY105" s="621">
        <f t="shared" si="115"/>
        <v>0</v>
      </c>
      <c r="BZ105" s="621">
        <f t="shared" si="83"/>
        <v>0</v>
      </c>
      <c r="CA105" s="53">
        <f t="shared" si="116"/>
        <v>0</v>
      </c>
      <c r="CB105" s="53">
        <f t="shared" si="117"/>
        <v>0</v>
      </c>
      <c r="CC105" s="683"/>
      <c r="CD105" s="53">
        <f t="shared" si="118"/>
        <v>0</v>
      </c>
      <c r="CE105" s="53">
        <f t="shared" si="119"/>
        <v>0</v>
      </c>
      <c r="CF105" s="54"/>
      <c r="CG105" s="343">
        <f t="shared" si="120"/>
        <v>0</v>
      </c>
      <c r="CH105" s="51">
        <v>99</v>
      </c>
    </row>
    <row r="106" spans="1:86" hidden="1" x14ac:dyDescent="0.35">
      <c r="A106" s="253"/>
      <c r="B106" s="88">
        <v>100</v>
      </c>
      <c r="C106" s="91" t="e">
        <f>VLOOKUP(B:B,'START_LIST_JUN-ELI'!C:F,2,FALSE)</f>
        <v>#N/A</v>
      </c>
      <c r="D106" s="115" t="e">
        <f>VLOOKUP(B:B,'START_LIST_JUN-ELI'!C:F,4,FALSE)</f>
        <v>#N/A</v>
      </c>
      <c r="E106" s="80"/>
      <c r="F106" s="81"/>
      <c r="G106" s="425"/>
      <c r="H106" s="425"/>
      <c r="I106" s="425"/>
      <c r="J106" s="425"/>
      <c r="K106" s="426"/>
      <c r="L106" s="427"/>
      <c r="M106" s="425"/>
      <c r="N106" s="425"/>
      <c r="O106" s="425"/>
      <c r="P106" s="425"/>
      <c r="Q106" s="425"/>
      <c r="R106" s="426"/>
      <c r="S106" s="427"/>
      <c r="T106" s="425"/>
      <c r="U106" s="425"/>
      <c r="V106" s="425"/>
      <c r="W106" s="425"/>
      <c r="X106" s="425"/>
      <c r="Y106" s="426"/>
      <c r="Z106" s="609">
        <f t="shared" si="84"/>
        <v>0</v>
      </c>
      <c r="AA106" s="562">
        <f t="shared" si="85"/>
        <v>0</v>
      </c>
      <c r="AB106" s="562">
        <f t="shared" si="86"/>
        <v>0</v>
      </c>
      <c r="AC106" s="562">
        <f t="shared" si="87"/>
        <v>0</v>
      </c>
      <c r="AD106" s="562">
        <f t="shared" si="88"/>
        <v>0</v>
      </c>
      <c r="AE106" s="562">
        <f t="shared" si="89"/>
        <v>0</v>
      </c>
      <c r="AF106" s="610">
        <f t="shared" si="90"/>
        <v>0</v>
      </c>
      <c r="AG106" s="609">
        <f t="shared" si="91"/>
        <v>0</v>
      </c>
      <c r="AH106" s="562">
        <f t="shared" si="92"/>
        <v>0</v>
      </c>
      <c r="AI106" s="562">
        <f t="shared" si="93"/>
        <v>0</v>
      </c>
      <c r="AJ106" s="562">
        <f t="shared" si="94"/>
        <v>0</v>
      </c>
      <c r="AK106" s="562">
        <f t="shared" si="95"/>
        <v>0</v>
      </c>
      <c r="AL106" s="562">
        <f t="shared" si="96"/>
        <v>0</v>
      </c>
      <c r="AM106" s="610">
        <f t="shared" si="97"/>
        <v>0</v>
      </c>
      <c r="AN106" s="575">
        <f t="shared" si="121"/>
        <v>0</v>
      </c>
      <c r="AO106" s="576">
        <f t="shared" si="122"/>
        <v>0</v>
      </c>
      <c r="AP106" s="575">
        <f t="shared" si="123"/>
        <v>0</v>
      </c>
      <c r="AQ106" s="577">
        <f t="shared" si="124"/>
        <v>0</v>
      </c>
      <c r="AR106" s="576">
        <f t="shared" si="125"/>
        <v>0</v>
      </c>
      <c r="AS106" s="578">
        <f t="shared" si="126"/>
        <v>0</v>
      </c>
      <c r="AT106" s="577">
        <f t="shared" si="127"/>
        <v>0</v>
      </c>
      <c r="AU106" s="576">
        <f t="shared" si="128"/>
        <v>0</v>
      </c>
      <c r="AV106" s="578">
        <f t="shared" si="129"/>
        <v>0</v>
      </c>
      <c r="AW106" s="592">
        <f t="shared" si="98"/>
        <v>0</v>
      </c>
      <c r="AX106" s="576">
        <f t="shared" si="99"/>
        <v>0</v>
      </c>
      <c r="AY106" s="593">
        <f t="shared" si="100"/>
        <v>0</v>
      </c>
      <c r="AZ106" s="592">
        <f t="shared" si="101"/>
        <v>0</v>
      </c>
      <c r="BA106" s="576">
        <f t="shared" si="102"/>
        <v>0</v>
      </c>
      <c r="BB106" s="593">
        <f t="shared" si="103"/>
        <v>0</v>
      </c>
      <c r="BC106" s="579">
        <f t="shared" si="133"/>
        <v>0</v>
      </c>
      <c r="BD106" s="579">
        <f t="shared" si="134"/>
        <v>0</v>
      </c>
      <c r="BE106" s="578">
        <f t="shared" si="135"/>
        <v>0</v>
      </c>
      <c r="BF106" s="579">
        <f t="shared" si="130"/>
        <v>0</v>
      </c>
      <c r="BG106" s="579">
        <f t="shared" si="131"/>
        <v>0</v>
      </c>
      <c r="BH106" s="575">
        <f t="shared" si="132"/>
        <v>0</v>
      </c>
      <c r="BI106" s="580">
        <f t="shared" si="104"/>
        <v>0</v>
      </c>
      <c r="BJ106" s="581"/>
      <c r="BK106" s="582">
        <f t="shared" si="105"/>
        <v>0</v>
      </c>
      <c r="BL106" s="580">
        <f t="shared" si="106"/>
        <v>0</v>
      </c>
      <c r="BM106" s="581"/>
      <c r="BN106" s="582">
        <f t="shared" si="107"/>
        <v>0</v>
      </c>
      <c r="BO106" s="580">
        <f t="shared" si="108"/>
        <v>0</v>
      </c>
      <c r="BP106" s="581"/>
      <c r="BQ106" s="582">
        <f t="shared" si="109"/>
        <v>0</v>
      </c>
      <c r="BR106" s="580">
        <f t="shared" si="110"/>
        <v>0</v>
      </c>
      <c r="BS106" s="581"/>
      <c r="BT106" s="582">
        <f t="shared" si="111"/>
        <v>0</v>
      </c>
      <c r="BU106" s="580">
        <f t="shared" si="112"/>
        <v>0</v>
      </c>
      <c r="BV106" s="581"/>
      <c r="BW106" s="582">
        <f t="shared" si="113"/>
        <v>0</v>
      </c>
      <c r="BX106" s="621">
        <f t="shared" si="114"/>
        <v>0</v>
      </c>
      <c r="BY106" s="621">
        <f t="shared" si="115"/>
        <v>0</v>
      </c>
      <c r="BZ106" s="621">
        <f t="shared" si="83"/>
        <v>0</v>
      </c>
      <c r="CA106" s="53">
        <f t="shared" si="116"/>
        <v>0</v>
      </c>
      <c r="CB106" s="53">
        <f t="shared" si="117"/>
        <v>0</v>
      </c>
      <c r="CC106" s="683"/>
      <c r="CD106" s="53">
        <f t="shared" si="118"/>
        <v>0</v>
      </c>
      <c r="CE106" s="53">
        <f t="shared" si="119"/>
        <v>0</v>
      </c>
      <c r="CF106" s="54"/>
      <c r="CG106" s="343">
        <f t="shared" si="120"/>
        <v>0</v>
      </c>
      <c r="CH106" s="56">
        <v>100</v>
      </c>
    </row>
    <row r="107" spans="1:86" hidden="1" x14ac:dyDescent="0.35">
      <c r="A107" s="253"/>
      <c r="B107" s="88">
        <v>101</v>
      </c>
      <c r="C107" s="91" t="e">
        <f>VLOOKUP(B:B,'START_LIST_JUN-ELI'!C:F,2,FALSE)</f>
        <v>#N/A</v>
      </c>
      <c r="D107" s="115" t="e">
        <f>VLOOKUP(B:B,'START_LIST_JUN-ELI'!C:F,4,FALSE)</f>
        <v>#N/A</v>
      </c>
      <c r="E107" s="80"/>
      <c r="F107" s="81"/>
      <c r="G107" s="425"/>
      <c r="H107" s="425"/>
      <c r="I107" s="425"/>
      <c r="J107" s="425"/>
      <c r="K107" s="426"/>
      <c r="L107" s="427"/>
      <c r="M107" s="425"/>
      <c r="N107" s="425"/>
      <c r="O107" s="425"/>
      <c r="P107" s="425"/>
      <c r="Q107" s="425"/>
      <c r="R107" s="426"/>
      <c r="S107" s="427"/>
      <c r="T107" s="425"/>
      <c r="U107" s="425"/>
      <c r="V107" s="425"/>
      <c r="W107" s="425"/>
      <c r="X107" s="425"/>
      <c r="Y107" s="426"/>
      <c r="Z107" s="609">
        <f t="shared" si="84"/>
        <v>0</v>
      </c>
      <c r="AA107" s="562">
        <f t="shared" si="85"/>
        <v>0</v>
      </c>
      <c r="AB107" s="562">
        <f t="shared" si="86"/>
        <v>0</v>
      </c>
      <c r="AC107" s="562">
        <f t="shared" si="87"/>
        <v>0</v>
      </c>
      <c r="AD107" s="562">
        <f t="shared" si="88"/>
        <v>0</v>
      </c>
      <c r="AE107" s="562">
        <f t="shared" si="89"/>
        <v>0</v>
      </c>
      <c r="AF107" s="610">
        <f t="shared" si="90"/>
        <v>0</v>
      </c>
      <c r="AG107" s="609">
        <f t="shared" si="91"/>
        <v>0</v>
      </c>
      <c r="AH107" s="562">
        <f t="shared" si="92"/>
        <v>0</v>
      </c>
      <c r="AI107" s="562">
        <f t="shared" si="93"/>
        <v>0</v>
      </c>
      <c r="AJ107" s="562">
        <f t="shared" si="94"/>
        <v>0</v>
      </c>
      <c r="AK107" s="562">
        <f t="shared" si="95"/>
        <v>0</v>
      </c>
      <c r="AL107" s="562">
        <f t="shared" si="96"/>
        <v>0</v>
      </c>
      <c r="AM107" s="610">
        <f t="shared" si="97"/>
        <v>0</v>
      </c>
      <c r="AN107" s="575">
        <f t="shared" si="121"/>
        <v>0</v>
      </c>
      <c r="AO107" s="576">
        <f t="shared" si="122"/>
        <v>0</v>
      </c>
      <c r="AP107" s="575">
        <f t="shared" si="123"/>
        <v>0</v>
      </c>
      <c r="AQ107" s="577">
        <f t="shared" si="124"/>
        <v>0</v>
      </c>
      <c r="AR107" s="576">
        <f t="shared" si="125"/>
        <v>0</v>
      </c>
      <c r="AS107" s="578">
        <f t="shared" si="126"/>
        <v>0</v>
      </c>
      <c r="AT107" s="577">
        <f t="shared" si="127"/>
        <v>0</v>
      </c>
      <c r="AU107" s="576">
        <f t="shared" si="128"/>
        <v>0</v>
      </c>
      <c r="AV107" s="578">
        <f t="shared" si="129"/>
        <v>0</v>
      </c>
      <c r="AW107" s="592">
        <f t="shared" si="98"/>
        <v>0</v>
      </c>
      <c r="AX107" s="576">
        <f t="shared" si="99"/>
        <v>0</v>
      </c>
      <c r="AY107" s="593">
        <f t="shared" si="100"/>
        <v>0</v>
      </c>
      <c r="AZ107" s="592">
        <f t="shared" si="101"/>
        <v>0</v>
      </c>
      <c r="BA107" s="576">
        <f t="shared" si="102"/>
        <v>0</v>
      </c>
      <c r="BB107" s="593">
        <f t="shared" si="103"/>
        <v>0</v>
      </c>
      <c r="BC107" s="579">
        <f t="shared" si="133"/>
        <v>0</v>
      </c>
      <c r="BD107" s="579">
        <f t="shared" si="134"/>
        <v>0</v>
      </c>
      <c r="BE107" s="578">
        <f t="shared" si="135"/>
        <v>0</v>
      </c>
      <c r="BF107" s="579">
        <f t="shared" si="130"/>
        <v>0</v>
      </c>
      <c r="BG107" s="579">
        <f t="shared" si="131"/>
        <v>0</v>
      </c>
      <c r="BH107" s="575">
        <f t="shared" si="132"/>
        <v>0</v>
      </c>
      <c r="BI107" s="580">
        <f t="shared" si="104"/>
        <v>0</v>
      </c>
      <c r="BJ107" s="581"/>
      <c r="BK107" s="582">
        <f t="shared" si="105"/>
        <v>0</v>
      </c>
      <c r="BL107" s="580">
        <f t="shared" si="106"/>
        <v>0</v>
      </c>
      <c r="BM107" s="581"/>
      <c r="BN107" s="582">
        <f t="shared" si="107"/>
        <v>0</v>
      </c>
      <c r="BO107" s="580">
        <f t="shared" si="108"/>
        <v>0</v>
      </c>
      <c r="BP107" s="581"/>
      <c r="BQ107" s="582">
        <f t="shared" si="109"/>
        <v>0</v>
      </c>
      <c r="BR107" s="580">
        <f t="shared" si="110"/>
        <v>0</v>
      </c>
      <c r="BS107" s="581"/>
      <c r="BT107" s="582">
        <f t="shared" si="111"/>
        <v>0</v>
      </c>
      <c r="BU107" s="580">
        <f t="shared" si="112"/>
        <v>0</v>
      </c>
      <c r="BV107" s="581"/>
      <c r="BW107" s="582">
        <f t="shared" si="113"/>
        <v>0</v>
      </c>
      <c r="BX107" s="621">
        <f t="shared" si="114"/>
        <v>0</v>
      </c>
      <c r="BY107" s="621">
        <f t="shared" si="115"/>
        <v>0</v>
      </c>
      <c r="BZ107" s="621">
        <f t="shared" si="83"/>
        <v>0</v>
      </c>
      <c r="CA107" s="53">
        <f t="shared" si="116"/>
        <v>0</v>
      </c>
      <c r="CB107" s="53">
        <f t="shared" si="117"/>
        <v>0</v>
      </c>
      <c r="CC107" s="683"/>
      <c r="CD107" s="53">
        <f t="shared" si="118"/>
        <v>0</v>
      </c>
      <c r="CE107" s="53">
        <f t="shared" si="119"/>
        <v>0</v>
      </c>
      <c r="CF107" s="54"/>
      <c r="CG107" s="343">
        <f t="shared" si="120"/>
        <v>0</v>
      </c>
      <c r="CH107" s="51">
        <v>101</v>
      </c>
    </row>
    <row r="108" spans="1:86" hidden="1" x14ac:dyDescent="0.35">
      <c r="A108" s="253"/>
      <c r="B108" s="88">
        <v>102</v>
      </c>
      <c r="C108" s="91" t="e">
        <f>VLOOKUP(B:B,'START_LIST_JUN-ELI'!C:F,2,FALSE)</f>
        <v>#N/A</v>
      </c>
      <c r="D108" s="115" t="e">
        <f>VLOOKUP(B:B,'START_LIST_JUN-ELI'!C:F,4,FALSE)</f>
        <v>#N/A</v>
      </c>
      <c r="E108" s="80"/>
      <c r="F108" s="81"/>
      <c r="G108" s="425"/>
      <c r="H108" s="425"/>
      <c r="I108" s="425"/>
      <c r="J108" s="425"/>
      <c r="K108" s="426"/>
      <c r="L108" s="427"/>
      <c r="M108" s="425"/>
      <c r="N108" s="425"/>
      <c r="O108" s="425"/>
      <c r="P108" s="425"/>
      <c r="Q108" s="425"/>
      <c r="R108" s="426"/>
      <c r="S108" s="427"/>
      <c r="T108" s="425"/>
      <c r="U108" s="425"/>
      <c r="V108" s="425"/>
      <c r="W108" s="425"/>
      <c r="X108" s="425"/>
      <c r="Y108" s="426"/>
      <c r="Z108" s="609">
        <f t="shared" si="84"/>
        <v>0</v>
      </c>
      <c r="AA108" s="562">
        <f t="shared" si="85"/>
        <v>0</v>
      </c>
      <c r="AB108" s="562">
        <f t="shared" si="86"/>
        <v>0</v>
      </c>
      <c r="AC108" s="562">
        <f t="shared" si="87"/>
        <v>0</v>
      </c>
      <c r="AD108" s="562">
        <f t="shared" si="88"/>
        <v>0</v>
      </c>
      <c r="AE108" s="562">
        <f t="shared" si="89"/>
        <v>0</v>
      </c>
      <c r="AF108" s="610">
        <f t="shared" si="90"/>
        <v>0</v>
      </c>
      <c r="AG108" s="609">
        <f t="shared" si="91"/>
        <v>0</v>
      </c>
      <c r="AH108" s="562">
        <f t="shared" si="92"/>
        <v>0</v>
      </c>
      <c r="AI108" s="562">
        <f t="shared" si="93"/>
        <v>0</v>
      </c>
      <c r="AJ108" s="562">
        <f t="shared" si="94"/>
        <v>0</v>
      </c>
      <c r="AK108" s="562">
        <f t="shared" si="95"/>
        <v>0</v>
      </c>
      <c r="AL108" s="562">
        <f t="shared" si="96"/>
        <v>0</v>
      </c>
      <c r="AM108" s="610">
        <f t="shared" si="97"/>
        <v>0</v>
      </c>
      <c r="AN108" s="575">
        <f t="shared" si="121"/>
        <v>0</v>
      </c>
      <c r="AO108" s="576">
        <f t="shared" si="122"/>
        <v>0</v>
      </c>
      <c r="AP108" s="575">
        <f t="shared" si="123"/>
        <v>0</v>
      </c>
      <c r="AQ108" s="577">
        <f t="shared" si="124"/>
        <v>0</v>
      </c>
      <c r="AR108" s="576">
        <f t="shared" si="125"/>
        <v>0</v>
      </c>
      <c r="AS108" s="578">
        <f t="shared" si="126"/>
        <v>0</v>
      </c>
      <c r="AT108" s="577">
        <f t="shared" si="127"/>
        <v>0</v>
      </c>
      <c r="AU108" s="576">
        <f t="shared" si="128"/>
        <v>0</v>
      </c>
      <c r="AV108" s="578">
        <f t="shared" si="129"/>
        <v>0</v>
      </c>
      <c r="AW108" s="592">
        <f t="shared" si="98"/>
        <v>0</v>
      </c>
      <c r="AX108" s="576">
        <f t="shared" si="99"/>
        <v>0</v>
      </c>
      <c r="AY108" s="593">
        <f t="shared" si="100"/>
        <v>0</v>
      </c>
      <c r="AZ108" s="592">
        <f t="shared" si="101"/>
        <v>0</v>
      </c>
      <c r="BA108" s="576">
        <f t="shared" si="102"/>
        <v>0</v>
      </c>
      <c r="BB108" s="593">
        <f t="shared" si="103"/>
        <v>0</v>
      </c>
      <c r="BC108" s="579">
        <f t="shared" si="133"/>
        <v>0</v>
      </c>
      <c r="BD108" s="579">
        <f t="shared" si="134"/>
        <v>0</v>
      </c>
      <c r="BE108" s="578">
        <f t="shared" si="135"/>
        <v>0</v>
      </c>
      <c r="BF108" s="579">
        <f t="shared" si="130"/>
        <v>0</v>
      </c>
      <c r="BG108" s="579">
        <f t="shared" si="131"/>
        <v>0</v>
      </c>
      <c r="BH108" s="575">
        <f t="shared" si="132"/>
        <v>0</v>
      </c>
      <c r="BI108" s="580">
        <f t="shared" si="104"/>
        <v>0</v>
      </c>
      <c r="BJ108" s="581"/>
      <c r="BK108" s="582">
        <f t="shared" si="105"/>
        <v>0</v>
      </c>
      <c r="BL108" s="580">
        <f t="shared" si="106"/>
        <v>0</v>
      </c>
      <c r="BM108" s="581"/>
      <c r="BN108" s="582">
        <f t="shared" si="107"/>
        <v>0</v>
      </c>
      <c r="BO108" s="580">
        <f t="shared" si="108"/>
        <v>0</v>
      </c>
      <c r="BP108" s="581"/>
      <c r="BQ108" s="582">
        <f t="shared" si="109"/>
        <v>0</v>
      </c>
      <c r="BR108" s="580">
        <f t="shared" si="110"/>
        <v>0</v>
      </c>
      <c r="BS108" s="581"/>
      <c r="BT108" s="582">
        <f t="shared" si="111"/>
        <v>0</v>
      </c>
      <c r="BU108" s="580">
        <f t="shared" si="112"/>
        <v>0</v>
      </c>
      <c r="BV108" s="581"/>
      <c r="BW108" s="582">
        <f t="shared" si="113"/>
        <v>0</v>
      </c>
      <c r="BX108" s="621">
        <f t="shared" si="114"/>
        <v>0</v>
      </c>
      <c r="BY108" s="621">
        <f t="shared" si="115"/>
        <v>0</v>
      </c>
      <c r="BZ108" s="621">
        <f t="shared" si="83"/>
        <v>0</v>
      </c>
      <c r="CA108" s="53">
        <f t="shared" si="116"/>
        <v>0</v>
      </c>
      <c r="CB108" s="53">
        <f t="shared" si="117"/>
        <v>0</v>
      </c>
      <c r="CC108" s="683"/>
      <c r="CD108" s="53">
        <f t="shared" si="118"/>
        <v>0</v>
      </c>
      <c r="CE108" s="53">
        <f t="shared" si="119"/>
        <v>0</v>
      </c>
      <c r="CF108" s="54"/>
      <c r="CG108" s="343">
        <f t="shared" si="120"/>
        <v>0</v>
      </c>
      <c r="CH108" s="56">
        <v>102</v>
      </c>
    </row>
    <row r="109" spans="1:86" hidden="1" x14ac:dyDescent="0.35">
      <c r="A109" s="253"/>
      <c r="B109" s="88">
        <v>103</v>
      </c>
      <c r="C109" s="91" t="e">
        <f>VLOOKUP(B:B,'START_LIST_JUN-ELI'!C:F,2,FALSE)</f>
        <v>#N/A</v>
      </c>
      <c r="D109" s="115" t="e">
        <f>VLOOKUP(B:B,'START_LIST_JUN-ELI'!C:F,4,FALSE)</f>
        <v>#N/A</v>
      </c>
      <c r="E109" s="80"/>
      <c r="F109" s="81"/>
      <c r="G109" s="425"/>
      <c r="H109" s="425"/>
      <c r="I109" s="425"/>
      <c r="J109" s="425"/>
      <c r="K109" s="426"/>
      <c r="L109" s="427"/>
      <c r="M109" s="425"/>
      <c r="N109" s="425"/>
      <c r="O109" s="425"/>
      <c r="P109" s="425"/>
      <c r="Q109" s="425"/>
      <c r="R109" s="426"/>
      <c r="S109" s="427"/>
      <c r="T109" s="425"/>
      <c r="U109" s="425"/>
      <c r="V109" s="425"/>
      <c r="W109" s="425"/>
      <c r="X109" s="425"/>
      <c r="Y109" s="426"/>
      <c r="Z109" s="609">
        <f t="shared" si="84"/>
        <v>0</v>
      </c>
      <c r="AA109" s="562">
        <f t="shared" si="85"/>
        <v>0</v>
      </c>
      <c r="AB109" s="562">
        <f t="shared" si="86"/>
        <v>0</v>
      </c>
      <c r="AC109" s="562">
        <f t="shared" si="87"/>
        <v>0</v>
      </c>
      <c r="AD109" s="562">
        <f t="shared" si="88"/>
        <v>0</v>
      </c>
      <c r="AE109" s="562">
        <f t="shared" si="89"/>
        <v>0</v>
      </c>
      <c r="AF109" s="610">
        <f t="shared" si="90"/>
        <v>0</v>
      </c>
      <c r="AG109" s="609">
        <f t="shared" si="91"/>
        <v>0</v>
      </c>
      <c r="AH109" s="562">
        <f t="shared" si="92"/>
        <v>0</v>
      </c>
      <c r="AI109" s="562">
        <f t="shared" si="93"/>
        <v>0</v>
      </c>
      <c r="AJ109" s="562">
        <f t="shared" si="94"/>
        <v>0</v>
      </c>
      <c r="AK109" s="562">
        <f t="shared" si="95"/>
        <v>0</v>
      </c>
      <c r="AL109" s="562">
        <f t="shared" si="96"/>
        <v>0</v>
      </c>
      <c r="AM109" s="610">
        <f t="shared" si="97"/>
        <v>0</v>
      </c>
      <c r="AN109" s="575">
        <f t="shared" si="121"/>
        <v>0</v>
      </c>
      <c r="AO109" s="576">
        <f t="shared" si="122"/>
        <v>0</v>
      </c>
      <c r="AP109" s="575">
        <f t="shared" si="123"/>
        <v>0</v>
      </c>
      <c r="AQ109" s="577">
        <f t="shared" si="124"/>
        <v>0</v>
      </c>
      <c r="AR109" s="576">
        <f t="shared" si="125"/>
        <v>0</v>
      </c>
      <c r="AS109" s="578">
        <f t="shared" si="126"/>
        <v>0</v>
      </c>
      <c r="AT109" s="577">
        <f t="shared" si="127"/>
        <v>0</v>
      </c>
      <c r="AU109" s="576">
        <f t="shared" si="128"/>
        <v>0</v>
      </c>
      <c r="AV109" s="578">
        <f t="shared" si="129"/>
        <v>0</v>
      </c>
      <c r="AW109" s="592">
        <f t="shared" si="98"/>
        <v>0</v>
      </c>
      <c r="AX109" s="576">
        <f t="shared" si="99"/>
        <v>0</v>
      </c>
      <c r="AY109" s="593">
        <f t="shared" si="100"/>
        <v>0</v>
      </c>
      <c r="AZ109" s="592">
        <f t="shared" si="101"/>
        <v>0</v>
      </c>
      <c r="BA109" s="576">
        <f t="shared" si="102"/>
        <v>0</v>
      </c>
      <c r="BB109" s="593">
        <f t="shared" si="103"/>
        <v>0</v>
      </c>
      <c r="BC109" s="579">
        <f t="shared" si="133"/>
        <v>0</v>
      </c>
      <c r="BD109" s="579">
        <f t="shared" si="134"/>
        <v>0</v>
      </c>
      <c r="BE109" s="578">
        <f t="shared" si="135"/>
        <v>0</v>
      </c>
      <c r="BF109" s="579">
        <f t="shared" si="130"/>
        <v>0</v>
      </c>
      <c r="BG109" s="579">
        <f t="shared" si="131"/>
        <v>0</v>
      </c>
      <c r="BH109" s="575">
        <f t="shared" si="132"/>
        <v>0</v>
      </c>
      <c r="BI109" s="580">
        <f t="shared" si="104"/>
        <v>0</v>
      </c>
      <c r="BJ109" s="581"/>
      <c r="BK109" s="582">
        <f t="shared" si="105"/>
        <v>0</v>
      </c>
      <c r="BL109" s="580">
        <f t="shared" si="106"/>
        <v>0</v>
      </c>
      <c r="BM109" s="581"/>
      <c r="BN109" s="582">
        <f t="shared" si="107"/>
        <v>0</v>
      </c>
      <c r="BO109" s="580">
        <f t="shared" si="108"/>
        <v>0</v>
      </c>
      <c r="BP109" s="581"/>
      <c r="BQ109" s="582">
        <f t="shared" si="109"/>
        <v>0</v>
      </c>
      <c r="BR109" s="580">
        <f t="shared" si="110"/>
        <v>0</v>
      </c>
      <c r="BS109" s="581"/>
      <c r="BT109" s="582">
        <f t="shared" si="111"/>
        <v>0</v>
      </c>
      <c r="BU109" s="580">
        <f t="shared" si="112"/>
        <v>0</v>
      </c>
      <c r="BV109" s="581"/>
      <c r="BW109" s="582">
        <f t="shared" si="113"/>
        <v>0</v>
      </c>
      <c r="BX109" s="621">
        <f t="shared" si="114"/>
        <v>0</v>
      </c>
      <c r="BY109" s="621">
        <f t="shared" si="115"/>
        <v>0</v>
      </c>
      <c r="BZ109" s="621">
        <f t="shared" si="83"/>
        <v>0</v>
      </c>
      <c r="CA109" s="53">
        <f t="shared" si="116"/>
        <v>0</v>
      </c>
      <c r="CB109" s="53">
        <f t="shared" si="117"/>
        <v>0</v>
      </c>
      <c r="CC109" s="683"/>
      <c r="CD109" s="53">
        <f t="shared" si="118"/>
        <v>0</v>
      </c>
      <c r="CE109" s="53">
        <f t="shared" si="119"/>
        <v>0</v>
      </c>
      <c r="CF109" s="54"/>
      <c r="CG109" s="343">
        <f t="shared" si="120"/>
        <v>0</v>
      </c>
      <c r="CH109" s="51">
        <v>103</v>
      </c>
    </row>
    <row r="110" spans="1:86" hidden="1" x14ac:dyDescent="0.35">
      <c r="A110" s="253"/>
      <c r="B110" s="88">
        <v>104</v>
      </c>
      <c r="C110" s="91" t="e">
        <f>VLOOKUP(B:B,'START_LIST_JUN-ELI'!C:F,2,FALSE)</f>
        <v>#N/A</v>
      </c>
      <c r="D110" s="115" t="e">
        <f>VLOOKUP(B:B,'START_LIST_JUN-ELI'!C:F,4,FALSE)</f>
        <v>#N/A</v>
      </c>
      <c r="E110" s="80"/>
      <c r="F110" s="81"/>
      <c r="G110" s="425"/>
      <c r="H110" s="425"/>
      <c r="I110" s="425"/>
      <c r="J110" s="425"/>
      <c r="K110" s="426"/>
      <c r="L110" s="427"/>
      <c r="M110" s="425"/>
      <c r="N110" s="425"/>
      <c r="O110" s="425"/>
      <c r="P110" s="425"/>
      <c r="Q110" s="425"/>
      <c r="R110" s="426"/>
      <c r="S110" s="427"/>
      <c r="T110" s="425"/>
      <c r="U110" s="425"/>
      <c r="V110" s="425"/>
      <c r="W110" s="425"/>
      <c r="X110" s="425"/>
      <c r="Y110" s="426"/>
      <c r="Z110" s="609">
        <f t="shared" si="84"/>
        <v>0</v>
      </c>
      <c r="AA110" s="562">
        <f t="shared" si="85"/>
        <v>0</v>
      </c>
      <c r="AB110" s="562">
        <f t="shared" si="86"/>
        <v>0</v>
      </c>
      <c r="AC110" s="562">
        <f t="shared" si="87"/>
        <v>0</v>
      </c>
      <c r="AD110" s="562">
        <f t="shared" si="88"/>
        <v>0</v>
      </c>
      <c r="AE110" s="562">
        <f t="shared" si="89"/>
        <v>0</v>
      </c>
      <c r="AF110" s="610">
        <f t="shared" si="90"/>
        <v>0</v>
      </c>
      <c r="AG110" s="609">
        <f t="shared" si="91"/>
        <v>0</v>
      </c>
      <c r="AH110" s="562">
        <f t="shared" si="92"/>
        <v>0</v>
      </c>
      <c r="AI110" s="562">
        <f t="shared" si="93"/>
        <v>0</v>
      </c>
      <c r="AJ110" s="562">
        <f t="shared" si="94"/>
        <v>0</v>
      </c>
      <c r="AK110" s="562">
        <f t="shared" si="95"/>
        <v>0</v>
      </c>
      <c r="AL110" s="562">
        <f t="shared" si="96"/>
        <v>0</v>
      </c>
      <c r="AM110" s="610">
        <f t="shared" si="97"/>
        <v>0</v>
      </c>
      <c r="AN110" s="575">
        <f t="shared" si="121"/>
        <v>0</v>
      </c>
      <c r="AO110" s="576">
        <f t="shared" si="122"/>
        <v>0</v>
      </c>
      <c r="AP110" s="575">
        <f t="shared" si="123"/>
        <v>0</v>
      </c>
      <c r="AQ110" s="577">
        <f t="shared" si="124"/>
        <v>0</v>
      </c>
      <c r="AR110" s="576">
        <f t="shared" si="125"/>
        <v>0</v>
      </c>
      <c r="AS110" s="578">
        <f t="shared" si="126"/>
        <v>0</v>
      </c>
      <c r="AT110" s="577">
        <f t="shared" si="127"/>
        <v>0</v>
      </c>
      <c r="AU110" s="576">
        <f t="shared" si="128"/>
        <v>0</v>
      </c>
      <c r="AV110" s="578">
        <f t="shared" si="129"/>
        <v>0</v>
      </c>
      <c r="AW110" s="592">
        <f t="shared" si="98"/>
        <v>0</v>
      </c>
      <c r="AX110" s="576">
        <f t="shared" si="99"/>
        <v>0</v>
      </c>
      <c r="AY110" s="593">
        <f t="shared" si="100"/>
        <v>0</v>
      </c>
      <c r="AZ110" s="592">
        <f t="shared" si="101"/>
        <v>0</v>
      </c>
      <c r="BA110" s="576">
        <f t="shared" si="102"/>
        <v>0</v>
      </c>
      <c r="BB110" s="593">
        <f t="shared" si="103"/>
        <v>0</v>
      </c>
      <c r="BC110" s="579">
        <f t="shared" si="133"/>
        <v>0</v>
      </c>
      <c r="BD110" s="579">
        <f t="shared" si="134"/>
        <v>0</v>
      </c>
      <c r="BE110" s="578">
        <f t="shared" si="135"/>
        <v>0</v>
      </c>
      <c r="BF110" s="579">
        <f t="shared" si="130"/>
        <v>0</v>
      </c>
      <c r="BG110" s="579">
        <f t="shared" si="131"/>
        <v>0</v>
      </c>
      <c r="BH110" s="575">
        <f t="shared" si="132"/>
        <v>0</v>
      </c>
      <c r="BI110" s="580">
        <f t="shared" si="104"/>
        <v>0</v>
      </c>
      <c r="BJ110" s="581"/>
      <c r="BK110" s="582">
        <f t="shared" si="105"/>
        <v>0</v>
      </c>
      <c r="BL110" s="580">
        <f t="shared" si="106"/>
        <v>0</v>
      </c>
      <c r="BM110" s="581"/>
      <c r="BN110" s="582">
        <f t="shared" si="107"/>
        <v>0</v>
      </c>
      <c r="BO110" s="580">
        <f t="shared" si="108"/>
        <v>0</v>
      </c>
      <c r="BP110" s="581"/>
      <c r="BQ110" s="582">
        <f t="shared" si="109"/>
        <v>0</v>
      </c>
      <c r="BR110" s="580">
        <f t="shared" si="110"/>
        <v>0</v>
      </c>
      <c r="BS110" s="581"/>
      <c r="BT110" s="582">
        <f t="shared" si="111"/>
        <v>0</v>
      </c>
      <c r="BU110" s="580">
        <f t="shared" si="112"/>
        <v>0</v>
      </c>
      <c r="BV110" s="581"/>
      <c r="BW110" s="582">
        <f t="shared" si="113"/>
        <v>0</v>
      </c>
      <c r="BX110" s="621">
        <f t="shared" si="114"/>
        <v>0</v>
      </c>
      <c r="BY110" s="621">
        <f t="shared" si="115"/>
        <v>0</v>
      </c>
      <c r="BZ110" s="621">
        <f t="shared" si="83"/>
        <v>0</v>
      </c>
      <c r="CA110" s="53">
        <f t="shared" si="116"/>
        <v>0</v>
      </c>
      <c r="CB110" s="53">
        <f t="shared" si="117"/>
        <v>0</v>
      </c>
      <c r="CC110" s="683"/>
      <c r="CD110" s="53">
        <f t="shared" si="118"/>
        <v>0</v>
      </c>
      <c r="CE110" s="53">
        <f t="shared" si="119"/>
        <v>0</v>
      </c>
      <c r="CF110" s="54"/>
      <c r="CG110" s="343">
        <f t="shared" si="120"/>
        <v>0</v>
      </c>
      <c r="CH110" s="56">
        <v>104</v>
      </c>
    </row>
    <row r="111" spans="1:86" hidden="1" x14ac:dyDescent="0.35">
      <c r="A111" s="253"/>
      <c r="B111" s="88">
        <v>105</v>
      </c>
      <c r="C111" s="91" t="e">
        <f>VLOOKUP(B:B,'START_LIST_JUN-ELI'!C:F,2,FALSE)</f>
        <v>#N/A</v>
      </c>
      <c r="D111" s="115" t="e">
        <f>VLOOKUP(B:B,'START_LIST_JUN-ELI'!C:F,4,FALSE)</f>
        <v>#N/A</v>
      </c>
      <c r="E111" s="80"/>
      <c r="F111" s="81"/>
      <c r="G111" s="425"/>
      <c r="H111" s="425"/>
      <c r="I111" s="425"/>
      <c r="J111" s="425"/>
      <c r="K111" s="426"/>
      <c r="L111" s="427"/>
      <c r="M111" s="425"/>
      <c r="N111" s="425"/>
      <c r="O111" s="425"/>
      <c r="P111" s="425"/>
      <c r="Q111" s="425"/>
      <c r="R111" s="426"/>
      <c r="S111" s="427"/>
      <c r="T111" s="425"/>
      <c r="U111" s="425"/>
      <c r="V111" s="425"/>
      <c r="W111" s="425"/>
      <c r="X111" s="425"/>
      <c r="Y111" s="426"/>
      <c r="Z111" s="609">
        <f t="shared" si="84"/>
        <v>0</v>
      </c>
      <c r="AA111" s="562">
        <f t="shared" si="85"/>
        <v>0</v>
      </c>
      <c r="AB111" s="562">
        <f t="shared" si="86"/>
        <v>0</v>
      </c>
      <c r="AC111" s="562">
        <f t="shared" si="87"/>
        <v>0</v>
      </c>
      <c r="AD111" s="562">
        <f t="shared" si="88"/>
        <v>0</v>
      </c>
      <c r="AE111" s="562">
        <f t="shared" si="89"/>
        <v>0</v>
      </c>
      <c r="AF111" s="610">
        <f t="shared" si="90"/>
        <v>0</v>
      </c>
      <c r="AG111" s="609">
        <f t="shared" si="91"/>
        <v>0</v>
      </c>
      <c r="AH111" s="562">
        <f t="shared" si="92"/>
        <v>0</v>
      </c>
      <c r="AI111" s="562">
        <f t="shared" si="93"/>
        <v>0</v>
      </c>
      <c r="AJ111" s="562">
        <f t="shared" si="94"/>
        <v>0</v>
      </c>
      <c r="AK111" s="562">
        <f t="shared" si="95"/>
        <v>0</v>
      </c>
      <c r="AL111" s="562">
        <f t="shared" si="96"/>
        <v>0</v>
      </c>
      <c r="AM111" s="610">
        <f t="shared" si="97"/>
        <v>0</v>
      </c>
      <c r="AN111" s="575">
        <f t="shared" si="121"/>
        <v>0</v>
      </c>
      <c r="AO111" s="576">
        <f t="shared" si="122"/>
        <v>0</v>
      </c>
      <c r="AP111" s="575">
        <f t="shared" si="123"/>
        <v>0</v>
      </c>
      <c r="AQ111" s="577">
        <f t="shared" si="124"/>
        <v>0</v>
      </c>
      <c r="AR111" s="576">
        <f t="shared" si="125"/>
        <v>0</v>
      </c>
      <c r="AS111" s="578">
        <f t="shared" si="126"/>
        <v>0</v>
      </c>
      <c r="AT111" s="577">
        <f t="shared" si="127"/>
        <v>0</v>
      </c>
      <c r="AU111" s="576">
        <f t="shared" si="128"/>
        <v>0</v>
      </c>
      <c r="AV111" s="578">
        <f t="shared" si="129"/>
        <v>0</v>
      </c>
      <c r="AW111" s="592">
        <f t="shared" si="98"/>
        <v>0</v>
      </c>
      <c r="AX111" s="576">
        <f t="shared" si="99"/>
        <v>0</v>
      </c>
      <c r="AY111" s="593">
        <f t="shared" si="100"/>
        <v>0</v>
      </c>
      <c r="AZ111" s="592">
        <f t="shared" si="101"/>
        <v>0</v>
      </c>
      <c r="BA111" s="576">
        <f t="shared" si="102"/>
        <v>0</v>
      </c>
      <c r="BB111" s="593">
        <f t="shared" si="103"/>
        <v>0</v>
      </c>
      <c r="BC111" s="579">
        <f t="shared" si="133"/>
        <v>0</v>
      </c>
      <c r="BD111" s="579">
        <f t="shared" si="134"/>
        <v>0</v>
      </c>
      <c r="BE111" s="578">
        <f t="shared" si="135"/>
        <v>0</v>
      </c>
      <c r="BF111" s="579">
        <f t="shared" si="130"/>
        <v>0</v>
      </c>
      <c r="BG111" s="579">
        <f t="shared" si="131"/>
        <v>0</v>
      </c>
      <c r="BH111" s="575">
        <f t="shared" si="132"/>
        <v>0</v>
      </c>
      <c r="BI111" s="580">
        <f t="shared" si="104"/>
        <v>0</v>
      </c>
      <c r="BJ111" s="581"/>
      <c r="BK111" s="582">
        <f t="shared" si="105"/>
        <v>0</v>
      </c>
      <c r="BL111" s="580">
        <f t="shared" si="106"/>
        <v>0</v>
      </c>
      <c r="BM111" s="581"/>
      <c r="BN111" s="582">
        <f t="shared" si="107"/>
        <v>0</v>
      </c>
      <c r="BO111" s="580">
        <f t="shared" si="108"/>
        <v>0</v>
      </c>
      <c r="BP111" s="581"/>
      <c r="BQ111" s="582">
        <f t="shared" si="109"/>
        <v>0</v>
      </c>
      <c r="BR111" s="580">
        <f t="shared" si="110"/>
        <v>0</v>
      </c>
      <c r="BS111" s="581"/>
      <c r="BT111" s="582">
        <f t="shared" si="111"/>
        <v>0</v>
      </c>
      <c r="BU111" s="580">
        <f t="shared" si="112"/>
        <v>0</v>
      </c>
      <c r="BV111" s="581"/>
      <c r="BW111" s="582">
        <f t="shared" si="113"/>
        <v>0</v>
      </c>
      <c r="BX111" s="621">
        <f t="shared" si="114"/>
        <v>0</v>
      </c>
      <c r="BY111" s="621">
        <f t="shared" si="115"/>
        <v>0</v>
      </c>
      <c r="BZ111" s="621">
        <f t="shared" si="83"/>
        <v>0</v>
      </c>
      <c r="CA111" s="53">
        <f t="shared" si="116"/>
        <v>0</v>
      </c>
      <c r="CB111" s="53">
        <f t="shared" si="117"/>
        <v>0</v>
      </c>
      <c r="CC111" s="683"/>
      <c r="CD111" s="53">
        <f t="shared" si="118"/>
        <v>0</v>
      </c>
      <c r="CE111" s="53">
        <f t="shared" si="119"/>
        <v>0</v>
      </c>
      <c r="CF111" s="54"/>
      <c r="CG111" s="343">
        <f t="shared" si="120"/>
        <v>0</v>
      </c>
      <c r="CH111" s="51">
        <v>105</v>
      </c>
    </row>
    <row r="112" spans="1:86" hidden="1" x14ac:dyDescent="0.35">
      <c r="A112" s="253"/>
      <c r="B112" s="88">
        <v>106</v>
      </c>
      <c r="C112" s="91" t="e">
        <f>VLOOKUP(B:B,'START_LIST_JUN-ELI'!C:F,2,FALSE)</f>
        <v>#N/A</v>
      </c>
      <c r="D112" s="115" t="e">
        <f>VLOOKUP(B:B,'START_LIST_JUN-ELI'!C:F,4,FALSE)</f>
        <v>#N/A</v>
      </c>
      <c r="E112" s="80"/>
      <c r="F112" s="81"/>
      <c r="G112" s="425"/>
      <c r="H112" s="425"/>
      <c r="I112" s="425"/>
      <c r="J112" s="425"/>
      <c r="K112" s="426"/>
      <c r="L112" s="427"/>
      <c r="M112" s="425"/>
      <c r="N112" s="425"/>
      <c r="O112" s="425"/>
      <c r="P112" s="425"/>
      <c r="Q112" s="425"/>
      <c r="R112" s="426"/>
      <c r="S112" s="427"/>
      <c r="T112" s="425"/>
      <c r="U112" s="425"/>
      <c r="V112" s="425"/>
      <c r="W112" s="425"/>
      <c r="X112" s="425"/>
      <c r="Y112" s="426"/>
      <c r="Z112" s="609">
        <f t="shared" si="84"/>
        <v>0</v>
      </c>
      <c r="AA112" s="562">
        <f t="shared" si="85"/>
        <v>0</v>
      </c>
      <c r="AB112" s="562">
        <f t="shared" si="86"/>
        <v>0</v>
      </c>
      <c r="AC112" s="562">
        <f t="shared" si="87"/>
        <v>0</v>
      </c>
      <c r="AD112" s="562">
        <f t="shared" si="88"/>
        <v>0</v>
      </c>
      <c r="AE112" s="562">
        <f t="shared" si="89"/>
        <v>0</v>
      </c>
      <c r="AF112" s="610">
        <f t="shared" si="90"/>
        <v>0</v>
      </c>
      <c r="AG112" s="609">
        <f t="shared" si="91"/>
        <v>0</v>
      </c>
      <c r="AH112" s="562">
        <f t="shared" si="92"/>
        <v>0</v>
      </c>
      <c r="AI112" s="562">
        <f t="shared" si="93"/>
        <v>0</v>
      </c>
      <c r="AJ112" s="562">
        <f t="shared" si="94"/>
        <v>0</v>
      </c>
      <c r="AK112" s="562">
        <f t="shared" si="95"/>
        <v>0</v>
      </c>
      <c r="AL112" s="562">
        <f t="shared" si="96"/>
        <v>0</v>
      </c>
      <c r="AM112" s="610">
        <f t="shared" si="97"/>
        <v>0</v>
      </c>
      <c r="AN112" s="575">
        <f t="shared" si="121"/>
        <v>0</v>
      </c>
      <c r="AO112" s="576">
        <f t="shared" si="122"/>
        <v>0</v>
      </c>
      <c r="AP112" s="575">
        <f t="shared" si="123"/>
        <v>0</v>
      </c>
      <c r="AQ112" s="577">
        <f t="shared" si="124"/>
        <v>0</v>
      </c>
      <c r="AR112" s="576">
        <f t="shared" si="125"/>
        <v>0</v>
      </c>
      <c r="AS112" s="578">
        <f t="shared" si="126"/>
        <v>0</v>
      </c>
      <c r="AT112" s="577">
        <f t="shared" si="127"/>
        <v>0</v>
      </c>
      <c r="AU112" s="576">
        <f t="shared" si="128"/>
        <v>0</v>
      </c>
      <c r="AV112" s="578">
        <f t="shared" si="129"/>
        <v>0</v>
      </c>
      <c r="AW112" s="592">
        <f t="shared" si="98"/>
        <v>0</v>
      </c>
      <c r="AX112" s="576">
        <f t="shared" si="99"/>
        <v>0</v>
      </c>
      <c r="AY112" s="593">
        <f t="shared" si="100"/>
        <v>0</v>
      </c>
      <c r="AZ112" s="592">
        <f t="shared" si="101"/>
        <v>0</v>
      </c>
      <c r="BA112" s="576">
        <f t="shared" si="102"/>
        <v>0</v>
      </c>
      <c r="BB112" s="593">
        <f t="shared" si="103"/>
        <v>0</v>
      </c>
      <c r="BC112" s="579">
        <f t="shared" si="133"/>
        <v>0</v>
      </c>
      <c r="BD112" s="579">
        <f t="shared" si="134"/>
        <v>0</v>
      </c>
      <c r="BE112" s="578">
        <f t="shared" si="135"/>
        <v>0</v>
      </c>
      <c r="BF112" s="579">
        <f t="shared" si="130"/>
        <v>0</v>
      </c>
      <c r="BG112" s="579">
        <f t="shared" si="131"/>
        <v>0</v>
      </c>
      <c r="BH112" s="575">
        <f t="shared" si="132"/>
        <v>0</v>
      </c>
      <c r="BI112" s="580">
        <f t="shared" si="104"/>
        <v>0</v>
      </c>
      <c r="BJ112" s="581"/>
      <c r="BK112" s="582">
        <f t="shared" si="105"/>
        <v>0</v>
      </c>
      <c r="BL112" s="580">
        <f t="shared" si="106"/>
        <v>0</v>
      </c>
      <c r="BM112" s="581"/>
      <c r="BN112" s="582">
        <f t="shared" si="107"/>
        <v>0</v>
      </c>
      <c r="BO112" s="580">
        <f t="shared" si="108"/>
        <v>0</v>
      </c>
      <c r="BP112" s="581"/>
      <c r="BQ112" s="582">
        <f t="shared" si="109"/>
        <v>0</v>
      </c>
      <c r="BR112" s="580">
        <f t="shared" si="110"/>
        <v>0</v>
      </c>
      <c r="BS112" s="581"/>
      <c r="BT112" s="582">
        <f t="shared" si="111"/>
        <v>0</v>
      </c>
      <c r="BU112" s="580">
        <f t="shared" si="112"/>
        <v>0</v>
      </c>
      <c r="BV112" s="581"/>
      <c r="BW112" s="582">
        <f t="shared" si="113"/>
        <v>0</v>
      </c>
      <c r="BX112" s="621">
        <f t="shared" si="114"/>
        <v>0</v>
      </c>
      <c r="BY112" s="621">
        <f t="shared" si="115"/>
        <v>0</v>
      </c>
      <c r="BZ112" s="621">
        <f t="shared" si="83"/>
        <v>0</v>
      </c>
      <c r="CA112" s="53">
        <f t="shared" si="116"/>
        <v>0</v>
      </c>
      <c r="CB112" s="53">
        <f t="shared" si="117"/>
        <v>0</v>
      </c>
      <c r="CC112" s="683"/>
      <c r="CD112" s="53">
        <f t="shared" si="118"/>
        <v>0</v>
      </c>
      <c r="CE112" s="53">
        <f t="shared" si="119"/>
        <v>0</v>
      </c>
      <c r="CF112" s="54"/>
      <c r="CG112" s="343">
        <f t="shared" si="120"/>
        <v>0</v>
      </c>
      <c r="CH112" s="56">
        <v>106</v>
      </c>
    </row>
    <row r="113" spans="1:86" hidden="1" x14ac:dyDescent="0.35">
      <c r="A113" s="253"/>
      <c r="B113" s="88">
        <v>107</v>
      </c>
      <c r="C113" s="91" t="e">
        <f>VLOOKUP(B:B,'START_LIST_JUN-ELI'!C:F,2,FALSE)</f>
        <v>#N/A</v>
      </c>
      <c r="D113" s="115" t="e">
        <f>VLOOKUP(B:B,'START_LIST_JUN-ELI'!C:F,4,FALSE)</f>
        <v>#N/A</v>
      </c>
      <c r="E113" s="80"/>
      <c r="F113" s="81"/>
      <c r="G113" s="425"/>
      <c r="H113" s="425"/>
      <c r="I113" s="425"/>
      <c r="J113" s="425"/>
      <c r="K113" s="426"/>
      <c r="L113" s="427"/>
      <c r="M113" s="425"/>
      <c r="N113" s="425"/>
      <c r="O113" s="425"/>
      <c r="P113" s="425"/>
      <c r="Q113" s="425"/>
      <c r="R113" s="426"/>
      <c r="S113" s="427"/>
      <c r="T113" s="425"/>
      <c r="U113" s="425"/>
      <c r="V113" s="425"/>
      <c r="W113" s="425"/>
      <c r="X113" s="425"/>
      <c r="Y113" s="426"/>
      <c r="Z113" s="609">
        <f t="shared" si="84"/>
        <v>0</v>
      </c>
      <c r="AA113" s="562">
        <f t="shared" si="85"/>
        <v>0</v>
      </c>
      <c r="AB113" s="562">
        <f t="shared" si="86"/>
        <v>0</v>
      </c>
      <c r="AC113" s="562">
        <f t="shared" si="87"/>
        <v>0</v>
      </c>
      <c r="AD113" s="562">
        <f t="shared" si="88"/>
        <v>0</v>
      </c>
      <c r="AE113" s="562">
        <f t="shared" si="89"/>
        <v>0</v>
      </c>
      <c r="AF113" s="610">
        <f t="shared" si="90"/>
        <v>0</v>
      </c>
      <c r="AG113" s="609">
        <f t="shared" si="91"/>
        <v>0</v>
      </c>
      <c r="AH113" s="562">
        <f t="shared" si="92"/>
        <v>0</v>
      </c>
      <c r="AI113" s="562">
        <f t="shared" si="93"/>
        <v>0</v>
      </c>
      <c r="AJ113" s="562">
        <f t="shared" si="94"/>
        <v>0</v>
      </c>
      <c r="AK113" s="562">
        <f t="shared" si="95"/>
        <v>0</v>
      </c>
      <c r="AL113" s="562">
        <f t="shared" si="96"/>
        <v>0</v>
      </c>
      <c r="AM113" s="610">
        <f t="shared" si="97"/>
        <v>0</v>
      </c>
      <c r="AN113" s="575">
        <f t="shared" si="121"/>
        <v>0</v>
      </c>
      <c r="AO113" s="576">
        <f t="shared" si="122"/>
        <v>0</v>
      </c>
      <c r="AP113" s="575">
        <f t="shared" si="123"/>
        <v>0</v>
      </c>
      <c r="AQ113" s="577">
        <f t="shared" si="124"/>
        <v>0</v>
      </c>
      <c r="AR113" s="576">
        <f t="shared" si="125"/>
        <v>0</v>
      </c>
      <c r="AS113" s="578">
        <f t="shared" si="126"/>
        <v>0</v>
      </c>
      <c r="AT113" s="577">
        <f t="shared" si="127"/>
        <v>0</v>
      </c>
      <c r="AU113" s="576">
        <f t="shared" si="128"/>
        <v>0</v>
      </c>
      <c r="AV113" s="578">
        <f t="shared" si="129"/>
        <v>0</v>
      </c>
      <c r="AW113" s="592">
        <f t="shared" si="98"/>
        <v>0</v>
      </c>
      <c r="AX113" s="576">
        <f t="shared" si="99"/>
        <v>0</v>
      </c>
      <c r="AY113" s="593">
        <f t="shared" si="100"/>
        <v>0</v>
      </c>
      <c r="AZ113" s="592">
        <f t="shared" si="101"/>
        <v>0</v>
      </c>
      <c r="BA113" s="576">
        <f t="shared" si="102"/>
        <v>0</v>
      </c>
      <c r="BB113" s="593">
        <f t="shared" si="103"/>
        <v>0</v>
      </c>
      <c r="BC113" s="579">
        <f t="shared" si="133"/>
        <v>0</v>
      </c>
      <c r="BD113" s="579">
        <f t="shared" si="134"/>
        <v>0</v>
      </c>
      <c r="BE113" s="578">
        <f t="shared" si="135"/>
        <v>0</v>
      </c>
      <c r="BF113" s="579">
        <f t="shared" si="130"/>
        <v>0</v>
      </c>
      <c r="BG113" s="579">
        <f t="shared" si="131"/>
        <v>0</v>
      </c>
      <c r="BH113" s="575">
        <f t="shared" si="132"/>
        <v>0</v>
      </c>
      <c r="BI113" s="580">
        <f t="shared" si="104"/>
        <v>0</v>
      </c>
      <c r="BJ113" s="581"/>
      <c r="BK113" s="582">
        <f t="shared" si="105"/>
        <v>0</v>
      </c>
      <c r="BL113" s="580">
        <f t="shared" si="106"/>
        <v>0</v>
      </c>
      <c r="BM113" s="581"/>
      <c r="BN113" s="582">
        <f t="shared" si="107"/>
        <v>0</v>
      </c>
      <c r="BO113" s="580">
        <f t="shared" si="108"/>
        <v>0</v>
      </c>
      <c r="BP113" s="581"/>
      <c r="BQ113" s="582">
        <f t="shared" si="109"/>
        <v>0</v>
      </c>
      <c r="BR113" s="580">
        <f t="shared" si="110"/>
        <v>0</v>
      </c>
      <c r="BS113" s="581"/>
      <c r="BT113" s="582">
        <f t="shared" si="111"/>
        <v>0</v>
      </c>
      <c r="BU113" s="580">
        <f t="shared" si="112"/>
        <v>0</v>
      </c>
      <c r="BV113" s="581"/>
      <c r="BW113" s="582">
        <f t="shared" si="113"/>
        <v>0</v>
      </c>
      <c r="BX113" s="621">
        <f t="shared" si="114"/>
        <v>0</v>
      </c>
      <c r="BY113" s="621">
        <f t="shared" si="115"/>
        <v>0</v>
      </c>
      <c r="BZ113" s="621">
        <f t="shared" si="83"/>
        <v>0</v>
      </c>
      <c r="CA113" s="53">
        <f t="shared" si="116"/>
        <v>0</v>
      </c>
      <c r="CB113" s="53">
        <f t="shared" si="117"/>
        <v>0</v>
      </c>
      <c r="CC113" s="683"/>
      <c r="CD113" s="53">
        <f t="shared" si="118"/>
        <v>0</v>
      </c>
      <c r="CE113" s="53">
        <f t="shared" si="119"/>
        <v>0</v>
      </c>
      <c r="CF113" s="54"/>
      <c r="CG113" s="343">
        <f t="shared" si="120"/>
        <v>0</v>
      </c>
      <c r="CH113" s="51">
        <v>107</v>
      </c>
    </row>
    <row r="114" spans="1:86" hidden="1" x14ac:dyDescent="0.35">
      <c r="A114" s="253"/>
      <c r="B114" s="88">
        <v>108</v>
      </c>
      <c r="C114" s="91" t="e">
        <f>VLOOKUP(B:B,'START_LIST_JUN-ELI'!C:F,2,FALSE)</f>
        <v>#N/A</v>
      </c>
      <c r="D114" s="115" t="e">
        <f>VLOOKUP(B:B,'START_LIST_JUN-ELI'!C:F,4,FALSE)</f>
        <v>#N/A</v>
      </c>
      <c r="E114" s="80"/>
      <c r="F114" s="81"/>
      <c r="G114" s="425"/>
      <c r="H114" s="425"/>
      <c r="I114" s="425"/>
      <c r="J114" s="425"/>
      <c r="K114" s="426"/>
      <c r="L114" s="427"/>
      <c r="M114" s="425"/>
      <c r="N114" s="425"/>
      <c r="O114" s="425"/>
      <c r="P114" s="425"/>
      <c r="Q114" s="425"/>
      <c r="R114" s="426"/>
      <c r="S114" s="427"/>
      <c r="T114" s="425"/>
      <c r="U114" s="425"/>
      <c r="V114" s="425"/>
      <c r="W114" s="425"/>
      <c r="X114" s="425"/>
      <c r="Y114" s="426"/>
      <c r="Z114" s="609">
        <f t="shared" si="84"/>
        <v>0</v>
      </c>
      <c r="AA114" s="562">
        <f t="shared" si="85"/>
        <v>0</v>
      </c>
      <c r="AB114" s="562">
        <f t="shared" si="86"/>
        <v>0</v>
      </c>
      <c r="AC114" s="562">
        <f t="shared" si="87"/>
        <v>0</v>
      </c>
      <c r="AD114" s="562">
        <f t="shared" si="88"/>
        <v>0</v>
      </c>
      <c r="AE114" s="562">
        <f t="shared" si="89"/>
        <v>0</v>
      </c>
      <c r="AF114" s="610">
        <f t="shared" si="90"/>
        <v>0</v>
      </c>
      <c r="AG114" s="609">
        <f t="shared" si="91"/>
        <v>0</v>
      </c>
      <c r="AH114" s="562">
        <f t="shared" si="92"/>
        <v>0</v>
      </c>
      <c r="AI114" s="562">
        <f t="shared" si="93"/>
        <v>0</v>
      </c>
      <c r="AJ114" s="562">
        <f t="shared" si="94"/>
        <v>0</v>
      </c>
      <c r="AK114" s="562">
        <f t="shared" si="95"/>
        <v>0</v>
      </c>
      <c r="AL114" s="562">
        <f t="shared" si="96"/>
        <v>0</v>
      </c>
      <c r="AM114" s="610">
        <f t="shared" si="97"/>
        <v>0</v>
      </c>
      <c r="AN114" s="575">
        <f t="shared" si="121"/>
        <v>0</v>
      </c>
      <c r="AO114" s="576">
        <f t="shared" si="122"/>
        <v>0</v>
      </c>
      <c r="AP114" s="575">
        <f t="shared" si="123"/>
        <v>0</v>
      </c>
      <c r="AQ114" s="577">
        <f t="shared" si="124"/>
        <v>0</v>
      </c>
      <c r="AR114" s="576">
        <f t="shared" si="125"/>
        <v>0</v>
      </c>
      <c r="AS114" s="578">
        <f t="shared" si="126"/>
        <v>0</v>
      </c>
      <c r="AT114" s="577">
        <f t="shared" si="127"/>
        <v>0</v>
      </c>
      <c r="AU114" s="576">
        <f t="shared" si="128"/>
        <v>0</v>
      </c>
      <c r="AV114" s="578">
        <f t="shared" si="129"/>
        <v>0</v>
      </c>
      <c r="AW114" s="592">
        <f t="shared" si="98"/>
        <v>0</v>
      </c>
      <c r="AX114" s="576">
        <f t="shared" si="99"/>
        <v>0</v>
      </c>
      <c r="AY114" s="593">
        <f t="shared" si="100"/>
        <v>0</v>
      </c>
      <c r="AZ114" s="592">
        <f t="shared" si="101"/>
        <v>0</v>
      </c>
      <c r="BA114" s="576">
        <f t="shared" si="102"/>
        <v>0</v>
      </c>
      <c r="BB114" s="593">
        <f t="shared" si="103"/>
        <v>0</v>
      </c>
      <c r="BC114" s="579">
        <f t="shared" si="133"/>
        <v>0</v>
      </c>
      <c r="BD114" s="579">
        <f t="shared" si="134"/>
        <v>0</v>
      </c>
      <c r="BE114" s="578">
        <f t="shared" si="135"/>
        <v>0</v>
      </c>
      <c r="BF114" s="579">
        <f t="shared" si="130"/>
        <v>0</v>
      </c>
      <c r="BG114" s="579">
        <f t="shared" si="131"/>
        <v>0</v>
      </c>
      <c r="BH114" s="575">
        <f t="shared" si="132"/>
        <v>0</v>
      </c>
      <c r="BI114" s="580">
        <f t="shared" si="104"/>
        <v>0</v>
      </c>
      <c r="BJ114" s="581"/>
      <c r="BK114" s="582">
        <f t="shared" si="105"/>
        <v>0</v>
      </c>
      <c r="BL114" s="580">
        <f t="shared" si="106"/>
        <v>0</v>
      </c>
      <c r="BM114" s="581"/>
      <c r="BN114" s="582">
        <f t="shared" si="107"/>
        <v>0</v>
      </c>
      <c r="BO114" s="580">
        <f t="shared" si="108"/>
        <v>0</v>
      </c>
      <c r="BP114" s="581"/>
      <c r="BQ114" s="582">
        <f t="shared" si="109"/>
        <v>0</v>
      </c>
      <c r="BR114" s="580">
        <f t="shared" si="110"/>
        <v>0</v>
      </c>
      <c r="BS114" s="581"/>
      <c r="BT114" s="582">
        <f t="shared" si="111"/>
        <v>0</v>
      </c>
      <c r="BU114" s="580">
        <f t="shared" si="112"/>
        <v>0</v>
      </c>
      <c r="BV114" s="581"/>
      <c r="BW114" s="582">
        <f t="shared" si="113"/>
        <v>0</v>
      </c>
      <c r="BX114" s="621">
        <f t="shared" si="114"/>
        <v>0</v>
      </c>
      <c r="BY114" s="621">
        <f t="shared" si="115"/>
        <v>0</v>
      </c>
      <c r="BZ114" s="621">
        <f t="shared" si="83"/>
        <v>0</v>
      </c>
      <c r="CA114" s="53">
        <f t="shared" si="116"/>
        <v>0</v>
      </c>
      <c r="CB114" s="53">
        <f t="shared" si="117"/>
        <v>0</v>
      </c>
      <c r="CC114" s="683"/>
      <c r="CD114" s="53">
        <f t="shared" si="118"/>
        <v>0</v>
      </c>
      <c r="CE114" s="53">
        <f t="shared" si="119"/>
        <v>0</v>
      </c>
      <c r="CF114" s="54"/>
      <c r="CG114" s="343">
        <f t="shared" si="120"/>
        <v>0</v>
      </c>
      <c r="CH114" s="56">
        <v>108</v>
      </c>
    </row>
    <row r="115" spans="1:86" hidden="1" x14ac:dyDescent="0.35">
      <c r="A115" s="253"/>
      <c r="B115" s="88">
        <v>109</v>
      </c>
      <c r="C115" s="91" t="e">
        <f>VLOOKUP(B:B,'START_LIST_JUN-ELI'!C:F,2,FALSE)</f>
        <v>#N/A</v>
      </c>
      <c r="D115" s="115" t="e">
        <f>VLOOKUP(B:B,'START_LIST_JUN-ELI'!C:F,4,FALSE)</f>
        <v>#N/A</v>
      </c>
      <c r="E115" s="80"/>
      <c r="F115" s="81"/>
      <c r="G115" s="425"/>
      <c r="H115" s="425"/>
      <c r="I115" s="425"/>
      <c r="J115" s="425"/>
      <c r="K115" s="426"/>
      <c r="L115" s="427"/>
      <c r="M115" s="425"/>
      <c r="N115" s="425"/>
      <c r="O115" s="425"/>
      <c r="P115" s="425"/>
      <c r="Q115" s="425"/>
      <c r="R115" s="426"/>
      <c r="S115" s="427"/>
      <c r="T115" s="425"/>
      <c r="U115" s="425"/>
      <c r="V115" s="425"/>
      <c r="W115" s="425"/>
      <c r="X115" s="425"/>
      <c r="Y115" s="426"/>
      <c r="Z115" s="609">
        <f t="shared" si="84"/>
        <v>0</v>
      </c>
      <c r="AA115" s="562">
        <f t="shared" si="85"/>
        <v>0</v>
      </c>
      <c r="AB115" s="562">
        <f t="shared" si="86"/>
        <v>0</v>
      </c>
      <c r="AC115" s="562">
        <f t="shared" si="87"/>
        <v>0</v>
      </c>
      <c r="AD115" s="562">
        <f t="shared" si="88"/>
        <v>0</v>
      </c>
      <c r="AE115" s="562">
        <f t="shared" si="89"/>
        <v>0</v>
      </c>
      <c r="AF115" s="610">
        <f t="shared" si="90"/>
        <v>0</v>
      </c>
      <c r="AG115" s="609">
        <f t="shared" si="91"/>
        <v>0</v>
      </c>
      <c r="AH115" s="562">
        <f t="shared" si="92"/>
        <v>0</v>
      </c>
      <c r="AI115" s="562">
        <f t="shared" si="93"/>
        <v>0</v>
      </c>
      <c r="AJ115" s="562">
        <f t="shared" si="94"/>
        <v>0</v>
      </c>
      <c r="AK115" s="562">
        <f t="shared" si="95"/>
        <v>0</v>
      </c>
      <c r="AL115" s="562">
        <f t="shared" si="96"/>
        <v>0</v>
      </c>
      <c r="AM115" s="610">
        <f t="shared" si="97"/>
        <v>0</v>
      </c>
      <c r="AN115" s="575">
        <f t="shared" si="121"/>
        <v>0</v>
      </c>
      <c r="AO115" s="576">
        <f t="shared" si="122"/>
        <v>0</v>
      </c>
      <c r="AP115" s="575">
        <f t="shared" si="123"/>
        <v>0</v>
      </c>
      <c r="AQ115" s="577">
        <f t="shared" si="124"/>
        <v>0</v>
      </c>
      <c r="AR115" s="576">
        <f t="shared" si="125"/>
        <v>0</v>
      </c>
      <c r="AS115" s="578">
        <f t="shared" si="126"/>
        <v>0</v>
      </c>
      <c r="AT115" s="577">
        <f t="shared" si="127"/>
        <v>0</v>
      </c>
      <c r="AU115" s="576">
        <f t="shared" si="128"/>
        <v>0</v>
      </c>
      <c r="AV115" s="578">
        <f t="shared" si="129"/>
        <v>0</v>
      </c>
      <c r="AW115" s="592">
        <f t="shared" si="98"/>
        <v>0</v>
      </c>
      <c r="AX115" s="576">
        <f t="shared" si="99"/>
        <v>0</v>
      </c>
      <c r="AY115" s="593">
        <f t="shared" si="100"/>
        <v>0</v>
      </c>
      <c r="AZ115" s="592">
        <f t="shared" si="101"/>
        <v>0</v>
      </c>
      <c r="BA115" s="576">
        <f t="shared" si="102"/>
        <v>0</v>
      </c>
      <c r="BB115" s="593">
        <f t="shared" si="103"/>
        <v>0</v>
      </c>
      <c r="BC115" s="579">
        <f t="shared" si="133"/>
        <v>0</v>
      </c>
      <c r="BD115" s="579">
        <f t="shared" si="134"/>
        <v>0</v>
      </c>
      <c r="BE115" s="578">
        <f t="shared" si="135"/>
        <v>0</v>
      </c>
      <c r="BF115" s="579">
        <f t="shared" si="130"/>
        <v>0</v>
      </c>
      <c r="BG115" s="579">
        <f t="shared" si="131"/>
        <v>0</v>
      </c>
      <c r="BH115" s="575">
        <f t="shared" si="132"/>
        <v>0</v>
      </c>
      <c r="BI115" s="580">
        <f t="shared" si="104"/>
        <v>0</v>
      </c>
      <c r="BJ115" s="581"/>
      <c r="BK115" s="582">
        <f t="shared" si="105"/>
        <v>0</v>
      </c>
      <c r="BL115" s="580">
        <f t="shared" si="106"/>
        <v>0</v>
      </c>
      <c r="BM115" s="581"/>
      <c r="BN115" s="582">
        <f t="shared" si="107"/>
        <v>0</v>
      </c>
      <c r="BO115" s="580">
        <f t="shared" si="108"/>
        <v>0</v>
      </c>
      <c r="BP115" s="581"/>
      <c r="BQ115" s="582">
        <f t="shared" si="109"/>
        <v>0</v>
      </c>
      <c r="BR115" s="580">
        <f t="shared" si="110"/>
        <v>0</v>
      </c>
      <c r="BS115" s="581"/>
      <c r="BT115" s="582">
        <f t="shared" si="111"/>
        <v>0</v>
      </c>
      <c r="BU115" s="580">
        <f t="shared" si="112"/>
        <v>0</v>
      </c>
      <c r="BV115" s="581"/>
      <c r="BW115" s="582">
        <f t="shared" si="113"/>
        <v>0</v>
      </c>
      <c r="BX115" s="621">
        <f t="shared" si="114"/>
        <v>0</v>
      </c>
      <c r="BY115" s="621">
        <f t="shared" si="115"/>
        <v>0</v>
      </c>
      <c r="BZ115" s="621">
        <f t="shared" si="83"/>
        <v>0</v>
      </c>
      <c r="CA115" s="53">
        <f t="shared" si="116"/>
        <v>0</v>
      </c>
      <c r="CB115" s="53">
        <f t="shared" si="117"/>
        <v>0</v>
      </c>
      <c r="CC115" s="683"/>
      <c r="CD115" s="53">
        <f t="shared" si="118"/>
        <v>0</v>
      </c>
      <c r="CE115" s="53">
        <f t="shared" si="119"/>
        <v>0</v>
      </c>
      <c r="CF115" s="54"/>
      <c r="CG115" s="343">
        <f t="shared" si="120"/>
        <v>0</v>
      </c>
      <c r="CH115" s="51">
        <v>109</v>
      </c>
    </row>
    <row r="116" spans="1:86" hidden="1" x14ac:dyDescent="0.35">
      <c r="A116" s="253"/>
      <c r="B116" s="88">
        <v>110</v>
      </c>
      <c r="C116" s="91" t="e">
        <f>VLOOKUP(B:B,'START_LIST_JUN-ELI'!C:F,2,FALSE)</f>
        <v>#N/A</v>
      </c>
      <c r="D116" s="115" t="e">
        <f>VLOOKUP(B:B,'START_LIST_JUN-ELI'!C:F,4,FALSE)</f>
        <v>#N/A</v>
      </c>
      <c r="E116" s="80"/>
      <c r="F116" s="81"/>
      <c r="G116" s="425"/>
      <c r="H116" s="425"/>
      <c r="I116" s="425"/>
      <c r="J116" s="425"/>
      <c r="K116" s="426"/>
      <c r="L116" s="427"/>
      <c r="M116" s="425"/>
      <c r="N116" s="425"/>
      <c r="O116" s="425"/>
      <c r="P116" s="425"/>
      <c r="Q116" s="425"/>
      <c r="R116" s="426"/>
      <c r="S116" s="427"/>
      <c r="T116" s="425"/>
      <c r="U116" s="425"/>
      <c r="V116" s="425"/>
      <c r="W116" s="425"/>
      <c r="X116" s="425"/>
      <c r="Y116" s="426"/>
      <c r="Z116" s="609">
        <f t="shared" si="84"/>
        <v>0</v>
      </c>
      <c r="AA116" s="562">
        <f t="shared" si="85"/>
        <v>0</v>
      </c>
      <c r="AB116" s="562">
        <f t="shared" si="86"/>
        <v>0</v>
      </c>
      <c r="AC116" s="562">
        <f t="shared" si="87"/>
        <v>0</v>
      </c>
      <c r="AD116" s="562">
        <f t="shared" si="88"/>
        <v>0</v>
      </c>
      <c r="AE116" s="562">
        <f t="shared" si="89"/>
        <v>0</v>
      </c>
      <c r="AF116" s="610">
        <f t="shared" si="90"/>
        <v>0</v>
      </c>
      <c r="AG116" s="609">
        <f t="shared" si="91"/>
        <v>0</v>
      </c>
      <c r="AH116" s="562">
        <f t="shared" si="92"/>
        <v>0</v>
      </c>
      <c r="AI116" s="562">
        <f t="shared" si="93"/>
        <v>0</v>
      </c>
      <c r="AJ116" s="562">
        <f t="shared" si="94"/>
        <v>0</v>
      </c>
      <c r="AK116" s="562">
        <f t="shared" si="95"/>
        <v>0</v>
      </c>
      <c r="AL116" s="562">
        <f t="shared" si="96"/>
        <v>0</v>
      </c>
      <c r="AM116" s="610">
        <f t="shared" si="97"/>
        <v>0</v>
      </c>
      <c r="AN116" s="575">
        <f t="shared" si="121"/>
        <v>0</v>
      </c>
      <c r="AO116" s="576">
        <f t="shared" si="122"/>
        <v>0</v>
      </c>
      <c r="AP116" s="575">
        <f t="shared" si="123"/>
        <v>0</v>
      </c>
      <c r="AQ116" s="577">
        <f t="shared" si="124"/>
        <v>0</v>
      </c>
      <c r="AR116" s="576">
        <f t="shared" si="125"/>
        <v>0</v>
      </c>
      <c r="AS116" s="578">
        <f t="shared" si="126"/>
        <v>0</v>
      </c>
      <c r="AT116" s="577">
        <f t="shared" si="127"/>
        <v>0</v>
      </c>
      <c r="AU116" s="576">
        <f t="shared" si="128"/>
        <v>0</v>
      </c>
      <c r="AV116" s="578">
        <f t="shared" si="129"/>
        <v>0</v>
      </c>
      <c r="AW116" s="592">
        <f t="shared" si="98"/>
        <v>0</v>
      </c>
      <c r="AX116" s="576">
        <f t="shared" si="99"/>
        <v>0</v>
      </c>
      <c r="AY116" s="593">
        <f t="shared" si="100"/>
        <v>0</v>
      </c>
      <c r="AZ116" s="592">
        <f t="shared" si="101"/>
        <v>0</v>
      </c>
      <c r="BA116" s="576">
        <f t="shared" si="102"/>
        <v>0</v>
      </c>
      <c r="BB116" s="593">
        <f t="shared" si="103"/>
        <v>0</v>
      </c>
      <c r="BC116" s="579">
        <f t="shared" si="133"/>
        <v>0</v>
      </c>
      <c r="BD116" s="579">
        <f t="shared" si="134"/>
        <v>0</v>
      </c>
      <c r="BE116" s="578">
        <f t="shared" si="135"/>
        <v>0</v>
      </c>
      <c r="BF116" s="579">
        <f t="shared" si="130"/>
        <v>0</v>
      </c>
      <c r="BG116" s="579">
        <f t="shared" si="131"/>
        <v>0</v>
      </c>
      <c r="BH116" s="575">
        <f t="shared" si="132"/>
        <v>0</v>
      </c>
      <c r="BI116" s="580">
        <f t="shared" si="104"/>
        <v>0</v>
      </c>
      <c r="BJ116" s="581"/>
      <c r="BK116" s="582">
        <f t="shared" si="105"/>
        <v>0</v>
      </c>
      <c r="BL116" s="580">
        <f t="shared" si="106"/>
        <v>0</v>
      </c>
      <c r="BM116" s="581"/>
      <c r="BN116" s="582">
        <f t="shared" si="107"/>
        <v>0</v>
      </c>
      <c r="BO116" s="580">
        <f t="shared" si="108"/>
        <v>0</v>
      </c>
      <c r="BP116" s="581"/>
      <c r="BQ116" s="582">
        <f t="shared" si="109"/>
        <v>0</v>
      </c>
      <c r="BR116" s="580">
        <f t="shared" si="110"/>
        <v>0</v>
      </c>
      <c r="BS116" s="581"/>
      <c r="BT116" s="582">
        <f t="shared" si="111"/>
        <v>0</v>
      </c>
      <c r="BU116" s="580">
        <f t="shared" si="112"/>
        <v>0</v>
      </c>
      <c r="BV116" s="581"/>
      <c r="BW116" s="582">
        <f t="shared" si="113"/>
        <v>0</v>
      </c>
      <c r="BX116" s="621">
        <f t="shared" si="114"/>
        <v>0</v>
      </c>
      <c r="BY116" s="621">
        <f t="shared" si="115"/>
        <v>0</v>
      </c>
      <c r="BZ116" s="621">
        <f t="shared" si="83"/>
        <v>0</v>
      </c>
      <c r="CA116" s="53">
        <f t="shared" si="116"/>
        <v>0</v>
      </c>
      <c r="CB116" s="53">
        <f t="shared" si="117"/>
        <v>0</v>
      </c>
      <c r="CC116" s="683"/>
      <c r="CD116" s="53">
        <f t="shared" si="118"/>
        <v>0</v>
      </c>
      <c r="CE116" s="53">
        <f t="shared" si="119"/>
        <v>0</v>
      </c>
      <c r="CF116" s="54"/>
      <c r="CG116" s="343">
        <f t="shared" si="120"/>
        <v>0</v>
      </c>
      <c r="CH116" s="56">
        <v>110</v>
      </c>
    </row>
    <row r="117" spans="1:86" hidden="1" x14ac:dyDescent="0.35">
      <c r="A117" s="253"/>
      <c r="B117" s="88">
        <v>111</v>
      </c>
      <c r="C117" s="91" t="e">
        <f>VLOOKUP(B:B,'START_LIST_JUN-ELI'!C:F,2,FALSE)</f>
        <v>#N/A</v>
      </c>
      <c r="D117" s="115" t="e">
        <f>VLOOKUP(B:B,'START_LIST_JUN-ELI'!C:F,4,FALSE)</f>
        <v>#N/A</v>
      </c>
      <c r="E117" s="80"/>
      <c r="F117" s="81"/>
      <c r="G117" s="425"/>
      <c r="H117" s="425"/>
      <c r="I117" s="425"/>
      <c r="J117" s="425"/>
      <c r="K117" s="426"/>
      <c r="L117" s="427"/>
      <c r="M117" s="425"/>
      <c r="N117" s="425"/>
      <c r="O117" s="425"/>
      <c r="P117" s="425"/>
      <c r="Q117" s="425"/>
      <c r="R117" s="426"/>
      <c r="S117" s="427"/>
      <c r="T117" s="425"/>
      <c r="U117" s="425"/>
      <c r="V117" s="425"/>
      <c r="W117" s="425"/>
      <c r="X117" s="425"/>
      <c r="Y117" s="426"/>
      <c r="Z117" s="609">
        <f t="shared" si="84"/>
        <v>0</v>
      </c>
      <c r="AA117" s="562">
        <f t="shared" si="85"/>
        <v>0</v>
      </c>
      <c r="AB117" s="562">
        <f t="shared" si="86"/>
        <v>0</v>
      </c>
      <c r="AC117" s="562">
        <f t="shared" si="87"/>
        <v>0</v>
      </c>
      <c r="AD117" s="562">
        <f t="shared" si="88"/>
        <v>0</v>
      </c>
      <c r="AE117" s="562">
        <f t="shared" si="89"/>
        <v>0</v>
      </c>
      <c r="AF117" s="610">
        <f t="shared" si="90"/>
        <v>0</v>
      </c>
      <c r="AG117" s="609">
        <f t="shared" si="91"/>
        <v>0</v>
      </c>
      <c r="AH117" s="562">
        <f t="shared" si="92"/>
        <v>0</v>
      </c>
      <c r="AI117" s="562">
        <f t="shared" si="93"/>
        <v>0</v>
      </c>
      <c r="AJ117" s="562">
        <f t="shared" si="94"/>
        <v>0</v>
      </c>
      <c r="AK117" s="562">
        <f t="shared" si="95"/>
        <v>0</v>
      </c>
      <c r="AL117" s="562">
        <f t="shared" si="96"/>
        <v>0</v>
      </c>
      <c r="AM117" s="610">
        <f t="shared" si="97"/>
        <v>0</v>
      </c>
      <c r="AN117" s="575">
        <f t="shared" si="121"/>
        <v>0</v>
      </c>
      <c r="AO117" s="576">
        <f t="shared" si="122"/>
        <v>0</v>
      </c>
      <c r="AP117" s="575">
        <f t="shared" si="123"/>
        <v>0</v>
      </c>
      <c r="AQ117" s="577">
        <f t="shared" si="124"/>
        <v>0</v>
      </c>
      <c r="AR117" s="576">
        <f t="shared" si="125"/>
        <v>0</v>
      </c>
      <c r="AS117" s="578">
        <f t="shared" si="126"/>
        <v>0</v>
      </c>
      <c r="AT117" s="577">
        <f t="shared" si="127"/>
        <v>0</v>
      </c>
      <c r="AU117" s="576">
        <f t="shared" si="128"/>
        <v>0</v>
      </c>
      <c r="AV117" s="578">
        <f t="shared" si="129"/>
        <v>0</v>
      </c>
      <c r="AW117" s="592">
        <f t="shared" si="98"/>
        <v>0</v>
      </c>
      <c r="AX117" s="576">
        <f t="shared" si="99"/>
        <v>0</v>
      </c>
      <c r="AY117" s="593">
        <f t="shared" si="100"/>
        <v>0</v>
      </c>
      <c r="AZ117" s="592">
        <f t="shared" si="101"/>
        <v>0</v>
      </c>
      <c r="BA117" s="576">
        <f t="shared" si="102"/>
        <v>0</v>
      </c>
      <c r="BB117" s="593">
        <f t="shared" si="103"/>
        <v>0</v>
      </c>
      <c r="BC117" s="579">
        <f t="shared" si="133"/>
        <v>0</v>
      </c>
      <c r="BD117" s="579">
        <f t="shared" si="134"/>
        <v>0</v>
      </c>
      <c r="BE117" s="578">
        <f t="shared" si="135"/>
        <v>0</v>
      </c>
      <c r="BF117" s="579">
        <f t="shared" si="130"/>
        <v>0</v>
      </c>
      <c r="BG117" s="579">
        <f t="shared" si="131"/>
        <v>0</v>
      </c>
      <c r="BH117" s="575">
        <f t="shared" si="132"/>
        <v>0</v>
      </c>
      <c r="BI117" s="580">
        <f t="shared" si="104"/>
        <v>0</v>
      </c>
      <c r="BJ117" s="581"/>
      <c r="BK117" s="582">
        <f t="shared" si="105"/>
        <v>0</v>
      </c>
      <c r="BL117" s="580">
        <f t="shared" si="106"/>
        <v>0</v>
      </c>
      <c r="BM117" s="581"/>
      <c r="BN117" s="582">
        <f t="shared" si="107"/>
        <v>0</v>
      </c>
      <c r="BO117" s="580">
        <f t="shared" si="108"/>
        <v>0</v>
      </c>
      <c r="BP117" s="581"/>
      <c r="BQ117" s="582">
        <f t="shared" si="109"/>
        <v>0</v>
      </c>
      <c r="BR117" s="580">
        <f t="shared" si="110"/>
        <v>0</v>
      </c>
      <c r="BS117" s="581"/>
      <c r="BT117" s="582">
        <f t="shared" si="111"/>
        <v>0</v>
      </c>
      <c r="BU117" s="580">
        <f t="shared" si="112"/>
        <v>0</v>
      </c>
      <c r="BV117" s="581"/>
      <c r="BW117" s="582">
        <f t="shared" si="113"/>
        <v>0</v>
      </c>
      <c r="BX117" s="621">
        <f t="shared" si="114"/>
        <v>0</v>
      </c>
      <c r="BY117" s="621">
        <f t="shared" si="115"/>
        <v>0</v>
      </c>
      <c r="BZ117" s="621">
        <f t="shared" si="83"/>
        <v>0</v>
      </c>
      <c r="CA117" s="53">
        <f t="shared" si="116"/>
        <v>0</v>
      </c>
      <c r="CB117" s="53">
        <f t="shared" si="117"/>
        <v>0</v>
      </c>
      <c r="CC117" s="683"/>
      <c r="CD117" s="53">
        <f t="shared" si="118"/>
        <v>0</v>
      </c>
      <c r="CE117" s="53">
        <f t="shared" si="119"/>
        <v>0</v>
      </c>
      <c r="CF117" s="54"/>
      <c r="CG117" s="343">
        <f t="shared" si="120"/>
        <v>0</v>
      </c>
      <c r="CH117" s="51">
        <v>111</v>
      </c>
    </row>
    <row r="118" spans="1:86" hidden="1" x14ac:dyDescent="0.35">
      <c r="A118" s="253"/>
      <c r="B118" s="88">
        <v>112</v>
      </c>
      <c r="C118" s="91" t="e">
        <f>VLOOKUP(B:B,'START_LIST_JUN-ELI'!C:F,2,FALSE)</f>
        <v>#N/A</v>
      </c>
      <c r="D118" s="115" t="e">
        <f>VLOOKUP(B:B,'START_LIST_JUN-ELI'!C:F,4,FALSE)</f>
        <v>#N/A</v>
      </c>
      <c r="E118" s="80"/>
      <c r="F118" s="81"/>
      <c r="G118" s="425"/>
      <c r="H118" s="425"/>
      <c r="I118" s="425"/>
      <c r="J118" s="425"/>
      <c r="K118" s="426"/>
      <c r="L118" s="427"/>
      <c r="M118" s="425"/>
      <c r="N118" s="425"/>
      <c r="O118" s="425"/>
      <c r="P118" s="425"/>
      <c r="Q118" s="425"/>
      <c r="R118" s="426"/>
      <c r="S118" s="427"/>
      <c r="T118" s="425"/>
      <c r="U118" s="425"/>
      <c r="V118" s="425"/>
      <c r="W118" s="425"/>
      <c r="X118" s="425"/>
      <c r="Y118" s="426"/>
      <c r="Z118" s="609">
        <f t="shared" si="84"/>
        <v>0</v>
      </c>
      <c r="AA118" s="562">
        <f t="shared" si="85"/>
        <v>0</v>
      </c>
      <c r="AB118" s="562">
        <f t="shared" si="86"/>
        <v>0</v>
      </c>
      <c r="AC118" s="562">
        <f t="shared" si="87"/>
        <v>0</v>
      </c>
      <c r="AD118" s="562">
        <f t="shared" si="88"/>
        <v>0</v>
      </c>
      <c r="AE118" s="562">
        <f t="shared" si="89"/>
        <v>0</v>
      </c>
      <c r="AF118" s="610">
        <f t="shared" si="90"/>
        <v>0</v>
      </c>
      <c r="AG118" s="609">
        <f t="shared" si="91"/>
        <v>0</v>
      </c>
      <c r="AH118" s="562">
        <f t="shared" si="92"/>
        <v>0</v>
      </c>
      <c r="AI118" s="562">
        <f t="shared" si="93"/>
        <v>0</v>
      </c>
      <c r="AJ118" s="562">
        <f t="shared" si="94"/>
        <v>0</v>
      </c>
      <c r="AK118" s="562">
        <f t="shared" si="95"/>
        <v>0</v>
      </c>
      <c r="AL118" s="562">
        <f t="shared" si="96"/>
        <v>0</v>
      </c>
      <c r="AM118" s="610">
        <f t="shared" si="97"/>
        <v>0</v>
      </c>
      <c r="AN118" s="575">
        <f t="shared" si="121"/>
        <v>0</v>
      </c>
      <c r="AO118" s="576">
        <f t="shared" si="122"/>
        <v>0</v>
      </c>
      <c r="AP118" s="575">
        <f t="shared" si="123"/>
        <v>0</v>
      </c>
      <c r="AQ118" s="577">
        <f t="shared" si="124"/>
        <v>0</v>
      </c>
      <c r="AR118" s="576">
        <f t="shared" si="125"/>
        <v>0</v>
      </c>
      <c r="AS118" s="578">
        <f t="shared" si="126"/>
        <v>0</v>
      </c>
      <c r="AT118" s="577">
        <f t="shared" si="127"/>
        <v>0</v>
      </c>
      <c r="AU118" s="576">
        <f t="shared" si="128"/>
        <v>0</v>
      </c>
      <c r="AV118" s="578">
        <f t="shared" si="129"/>
        <v>0</v>
      </c>
      <c r="AW118" s="592">
        <f t="shared" si="98"/>
        <v>0</v>
      </c>
      <c r="AX118" s="576">
        <f t="shared" si="99"/>
        <v>0</v>
      </c>
      <c r="AY118" s="593">
        <f t="shared" si="100"/>
        <v>0</v>
      </c>
      <c r="AZ118" s="592">
        <f t="shared" si="101"/>
        <v>0</v>
      </c>
      <c r="BA118" s="576">
        <f t="shared" si="102"/>
        <v>0</v>
      </c>
      <c r="BB118" s="593">
        <f t="shared" si="103"/>
        <v>0</v>
      </c>
      <c r="BC118" s="579">
        <f t="shared" si="133"/>
        <v>0</v>
      </c>
      <c r="BD118" s="579">
        <f t="shared" si="134"/>
        <v>0</v>
      </c>
      <c r="BE118" s="578">
        <f t="shared" si="135"/>
        <v>0</v>
      </c>
      <c r="BF118" s="579">
        <f t="shared" si="130"/>
        <v>0</v>
      </c>
      <c r="BG118" s="579">
        <f t="shared" si="131"/>
        <v>0</v>
      </c>
      <c r="BH118" s="575">
        <f t="shared" si="132"/>
        <v>0</v>
      </c>
      <c r="BI118" s="580">
        <f t="shared" si="104"/>
        <v>0</v>
      </c>
      <c r="BJ118" s="581"/>
      <c r="BK118" s="582">
        <f t="shared" si="105"/>
        <v>0</v>
      </c>
      <c r="BL118" s="580">
        <f t="shared" si="106"/>
        <v>0</v>
      </c>
      <c r="BM118" s="581"/>
      <c r="BN118" s="582">
        <f t="shared" si="107"/>
        <v>0</v>
      </c>
      <c r="BO118" s="580">
        <f t="shared" si="108"/>
        <v>0</v>
      </c>
      <c r="BP118" s="581"/>
      <c r="BQ118" s="582">
        <f t="shared" si="109"/>
        <v>0</v>
      </c>
      <c r="BR118" s="580">
        <f t="shared" si="110"/>
        <v>0</v>
      </c>
      <c r="BS118" s="581"/>
      <c r="BT118" s="582">
        <f t="shared" si="111"/>
        <v>0</v>
      </c>
      <c r="BU118" s="580">
        <f t="shared" si="112"/>
        <v>0</v>
      </c>
      <c r="BV118" s="581"/>
      <c r="BW118" s="582">
        <f t="shared" si="113"/>
        <v>0</v>
      </c>
      <c r="BX118" s="621">
        <f t="shared" si="114"/>
        <v>0</v>
      </c>
      <c r="BY118" s="621">
        <f t="shared" si="115"/>
        <v>0</v>
      </c>
      <c r="BZ118" s="621">
        <f t="shared" si="83"/>
        <v>0</v>
      </c>
      <c r="CA118" s="53">
        <f t="shared" si="116"/>
        <v>0</v>
      </c>
      <c r="CB118" s="53">
        <f t="shared" si="117"/>
        <v>0</v>
      </c>
      <c r="CC118" s="683"/>
      <c r="CD118" s="53">
        <f t="shared" si="118"/>
        <v>0</v>
      </c>
      <c r="CE118" s="53">
        <f t="shared" si="119"/>
        <v>0</v>
      </c>
      <c r="CF118" s="54"/>
      <c r="CG118" s="343">
        <f t="shared" si="120"/>
        <v>0</v>
      </c>
      <c r="CH118" s="56">
        <v>112</v>
      </c>
    </row>
    <row r="119" spans="1:86" hidden="1" x14ac:dyDescent="0.35">
      <c r="A119" s="253"/>
      <c r="B119" s="88">
        <v>113</v>
      </c>
      <c r="C119" s="91" t="e">
        <f>VLOOKUP(B:B,'START_LIST_JUN-ELI'!C:F,2,FALSE)</f>
        <v>#N/A</v>
      </c>
      <c r="D119" s="115" t="e">
        <f>VLOOKUP(B:B,'START_LIST_JUN-ELI'!C:F,4,FALSE)</f>
        <v>#N/A</v>
      </c>
      <c r="E119" s="80"/>
      <c r="F119" s="81"/>
      <c r="G119" s="425"/>
      <c r="H119" s="425"/>
      <c r="I119" s="425"/>
      <c r="J119" s="425"/>
      <c r="K119" s="426"/>
      <c r="L119" s="427"/>
      <c r="M119" s="425"/>
      <c r="N119" s="425"/>
      <c r="O119" s="425"/>
      <c r="P119" s="425"/>
      <c r="Q119" s="425"/>
      <c r="R119" s="426"/>
      <c r="S119" s="427"/>
      <c r="T119" s="425"/>
      <c r="U119" s="425"/>
      <c r="V119" s="425"/>
      <c r="W119" s="425"/>
      <c r="X119" s="425"/>
      <c r="Y119" s="426"/>
      <c r="Z119" s="609">
        <f t="shared" si="84"/>
        <v>0</v>
      </c>
      <c r="AA119" s="562">
        <f t="shared" si="85"/>
        <v>0</v>
      </c>
      <c r="AB119" s="562">
        <f t="shared" si="86"/>
        <v>0</v>
      </c>
      <c r="AC119" s="562">
        <f t="shared" si="87"/>
        <v>0</v>
      </c>
      <c r="AD119" s="562">
        <f t="shared" si="88"/>
        <v>0</v>
      </c>
      <c r="AE119" s="562">
        <f t="shared" si="89"/>
        <v>0</v>
      </c>
      <c r="AF119" s="610">
        <f t="shared" si="90"/>
        <v>0</v>
      </c>
      <c r="AG119" s="609">
        <f t="shared" si="91"/>
        <v>0</v>
      </c>
      <c r="AH119" s="562">
        <f t="shared" si="92"/>
        <v>0</v>
      </c>
      <c r="AI119" s="562">
        <f t="shared" si="93"/>
        <v>0</v>
      </c>
      <c r="AJ119" s="562">
        <f t="shared" si="94"/>
        <v>0</v>
      </c>
      <c r="AK119" s="562">
        <f t="shared" si="95"/>
        <v>0</v>
      </c>
      <c r="AL119" s="562">
        <f t="shared" si="96"/>
        <v>0</v>
      </c>
      <c r="AM119" s="610">
        <f t="shared" si="97"/>
        <v>0</v>
      </c>
      <c r="AN119" s="575">
        <f t="shared" si="121"/>
        <v>0</v>
      </c>
      <c r="AO119" s="576">
        <f t="shared" si="122"/>
        <v>0</v>
      </c>
      <c r="AP119" s="575">
        <f t="shared" si="123"/>
        <v>0</v>
      </c>
      <c r="AQ119" s="577">
        <f t="shared" si="124"/>
        <v>0</v>
      </c>
      <c r="AR119" s="576">
        <f t="shared" si="125"/>
        <v>0</v>
      </c>
      <c r="AS119" s="578">
        <f t="shared" si="126"/>
        <v>0</v>
      </c>
      <c r="AT119" s="577">
        <f t="shared" si="127"/>
        <v>0</v>
      </c>
      <c r="AU119" s="576">
        <f t="shared" si="128"/>
        <v>0</v>
      </c>
      <c r="AV119" s="578">
        <f t="shared" si="129"/>
        <v>0</v>
      </c>
      <c r="AW119" s="592">
        <f t="shared" si="98"/>
        <v>0</v>
      </c>
      <c r="AX119" s="576">
        <f t="shared" si="99"/>
        <v>0</v>
      </c>
      <c r="AY119" s="593">
        <f t="shared" si="100"/>
        <v>0</v>
      </c>
      <c r="AZ119" s="592">
        <f t="shared" si="101"/>
        <v>0</v>
      </c>
      <c r="BA119" s="576">
        <f t="shared" si="102"/>
        <v>0</v>
      </c>
      <c r="BB119" s="593">
        <f t="shared" si="103"/>
        <v>0</v>
      </c>
      <c r="BC119" s="579">
        <f t="shared" si="133"/>
        <v>0</v>
      </c>
      <c r="BD119" s="579">
        <f t="shared" si="134"/>
        <v>0</v>
      </c>
      <c r="BE119" s="578">
        <f t="shared" si="135"/>
        <v>0</v>
      </c>
      <c r="BF119" s="579">
        <f t="shared" si="130"/>
        <v>0</v>
      </c>
      <c r="BG119" s="579">
        <f t="shared" si="131"/>
        <v>0</v>
      </c>
      <c r="BH119" s="575">
        <f t="shared" si="132"/>
        <v>0</v>
      </c>
      <c r="BI119" s="580">
        <f t="shared" si="104"/>
        <v>0</v>
      </c>
      <c r="BJ119" s="581"/>
      <c r="BK119" s="582">
        <f t="shared" si="105"/>
        <v>0</v>
      </c>
      <c r="BL119" s="580">
        <f t="shared" si="106"/>
        <v>0</v>
      </c>
      <c r="BM119" s="581"/>
      <c r="BN119" s="582">
        <f t="shared" si="107"/>
        <v>0</v>
      </c>
      <c r="BO119" s="580">
        <f t="shared" si="108"/>
        <v>0</v>
      </c>
      <c r="BP119" s="581"/>
      <c r="BQ119" s="582">
        <f t="shared" si="109"/>
        <v>0</v>
      </c>
      <c r="BR119" s="580">
        <f t="shared" si="110"/>
        <v>0</v>
      </c>
      <c r="BS119" s="581"/>
      <c r="BT119" s="582">
        <f t="shared" si="111"/>
        <v>0</v>
      </c>
      <c r="BU119" s="580">
        <f t="shared" si="112"/>
        <v>0</v>
      </c>
      <c r="BV119" s="581"/>
      <c r="BW119" s="582">
        <f t="shared" si="113"/>
        <v>0</v>
      </c>
      <c r="BX119" s="621">
        <f t="shared" si="114"/>
        <v>0</v>
      </c>
      <c r="BY119" s="621">
        <f t="shared" si="115"/>
        <v>0</v>
      </c>
      <c r="BZ119" s="621">
        <f t="shared" si="83"/>
        <v>0</v>
      </c>
      <c r="CA119" s="53">
        <f t="shared" si="116"/>
        <v>0</v>
      </c>
      <c r="CB119" s="53">
        <f t="shared" si="117"/>
        <v>0</v>
      </c>
      <c r="CC119" s="683"/>
      <c r="CD119" s="53">
        <f t="shared" si="118"/>
        <v>0</v>
      </c>
      <c r="CE119" s="53">
        <f t="shared" si="119"/>
        <v>0</v>
      </c>
      <c r="CF119" s="54"/>
      <c r="CG119" s="343">
        <f t="shared" si="120"/>
        <v>0</v>
      </c>
      <c r="CH119" s="51">
        <v>113</v>
      </c>
    </row>
    <row r="120" spans="1:86" hidden="1" x14ac:dyDescent="0.35">
      <c r="A120" s="253"/>
      <c r="B120" s="88">
        <v>114</v>
      </c>
      <c r="C120" s="91" t="e">
        <f>VLOOKUP(B:B,'START_LIST_JUN-ELI'!C:F,2,FALSE)</f>
        <v>#N/A</v>
      </c>
      <c r="D120" s="115" t="e">
        <f>VLOOKUP(B:B,'START_LIST_JUN-ELI'!C:F,4,FALSE)</f>
        <v>#N/A</v>
      </c>
      <c r="E120" s="80"/>
      <c r="F120" s="81"/>
      <c r="G120" s="425"/>
      <c r="H120" s="425"/>
      <c r="I120" s="425"/>
      <c r="J120" s="425"/>
      <c r="K120" s="426"/>
      <c r="L120" s="427"/>
      <c r="M120" s="425"/>
      <c r="N120" s="425"/>
      <c r="O120" s="425"/>
      <c r="P120" s="425"/>
      <c r="Q120" s="425"/>
      <c r="R120" s="426"/>
      <c r="S120" s="427"/>
      <c r="T120" s="425"/>
      <c r="U120" s="425"/>
      <c r="V120" s="425"/>
      <c r="W120" s="425"/>
      <c r="X120" s="425"/>
      <c r="Y120" s="426"/>
      <c r="Z120" s="609">
        <f t="shared" si="84"/>
        <v>0</v>
      </c>
      <c r="AA120" s="562">
        <f t="shared" si="85"/>
        <v>0</v>
      </c>
      <c r="AB120" s="562">
        <f t="shared" si="86"/>
        <v>0</v>
      </c>
      <c r="AC120" s="562">
        <f t="shared" si="87"/>
        <v>0</v>
      </c>
      <c r="AD120" s="562">
        <f t="shared" si="88"/>
        <v>0</v>
      </c>
      <c r="AE120" s="562">
        <f t="shared" si="89"/>
        <v>0</v>
      </c>
      <c r="AF120" s="610">
        <f t="shared" si="90"/>
        <v>0</v>
      </c>
      <c r="AG120" s="609">
        <f t="shared" si="91"/>
        <v>0</v>
      </c>
      <c r="AH120" s="562">
        <f t="shared" si="92"/>
        <v>0</v>
      </c>
      <c r="AI120" s="562">
        <f t="shared" si="93"/>
        <v>0</v>
      </c>
      <c r="AJ120" s="562">
        <f t="shared" si="94"/>
        <v>0</v>
      </c>
      <c r="AK120" s="562">
        <f t="shared" si="95"/>
        <v>0</v>
      </c>
      <c r="AL120" s="562">
        <f t="shared" si="96"/>
        <v>0</v>
      </c>
      <c r="AM120" s="610">
        <f t="shared" si="97"/>
        <v>0</v>
      </c>
      <c r="AN120" s="575">
        <f t="shared" si="121"/>
        <v>0</v>
      </c>
      <c r="AO120" s="576">
        <f t="shared" si="122"/>
        <v>0</v>
      </c>
      <c r="AP120" s="575">
        <f t="shared" si="123"/>
        <v>0</v>
      </c>
      <c r="AQ120" s="577">
        <f t="shared" si="124"/>
        <v>0</v>
      </c>
      <c r="AR120" s="576">
        <f t="shared" si="125"/>
        <v>0</v>
      </c>
      <c r="AS120" s="578">
        <f t="shared" si="126"/>
        <v>0</v>
      </c>
      <c r="AT120" s="577">
        <f t="shared" si="127"/>
        <v>0</v>
      </c>
      <c r="AU120" s="576">
        <f t="shared" si="128"/>
        <v>0</v>
      </c>
      <c r="AV120" s="578">
        <f t="shared" si="129"/>
        <v>0</v>
      </c>
      <c r="AW120" s="592">
        <f t="shared" si="98"/>
        <v>0</v>
      </c>
      <c r="AX120" s="576">
        <f t="shared" si="99"/>
        <v>0</v>
      </c>
      <c r="AY120" s="593">
        <f t="shared" si="100"/>
        <v>0</v>
      </c>
      <c r="AZ120" s="592">
        <f t="shared" si="101"/>
        <v>0</v>
      </c>
      <c r="BA120" s="576">
        <f t="shared" si="102"/>
        <v>0</v>
      </c>
      <c r="BB120" s="593">
        <f t="shared" si="103"/>
        <v>0</v>
      </c>
      <c r="BC120" s="579">
        <f t="shared" si="133"/>
        <v>0</v>
      </c>
      <c r="BD120" s="579">
        <f t="shared" si="134"/>
        <v>0</v>
      </c>
      <c r="BE120" s="578">
        <f t="shared" si="135"/>
        <v>0</v>
      </c>
      <c r="BF120" s="579">
        <f t="shared" si="130"/>
        <v>0</v>
      </c>
      <c r="BG120" s="579">
        <f t="shared" si="131"/>
        <v>0</v>
      </c>
      <c r="BH120" s="575">
        <f t="shared" si="132"/>
        <v>0</v>
      </c>
      <c r="BI120" s="580">
        <f t="shared" si="104"/>
        <v>0</v>
      </c>
      <c r="BJ120" s="581"/>
      <c r="BK120" s="582">
        <f t="shared" si="105"/>
        <v>0</v>
      </c>
      <c r="BL120" s="580">
        <f t="shared" si="106"/>
        <v>0</v>
      </c>
      <c r="BM120" s="581"/>
      <c r="BN120" s="582">
        <f t="shared" si="107"/>
        <v>0</v>
      </c>
      <c r="BO120" s="580">
        <f t="shared" si="108"/>
        <v>0</v>
      </c>
      <c r="BP120" s="581"/>
      <c r="BQ120" s="582">
        <f t="shared" si="109"/>
        <v>0</v>
      </c>
      <c r="BR120" s="580">
        <f t="shared" si="110"/>
        <v>0</v>
      </c>
      <c r="BS120" s="581"/>
      <c r="BT120" s="582">
        <f t="shared" si="111"/>
        <v>0</v>
      </c>
      <c r="BU120" s="580">
        <f t="shared" si="112"/>
        <v>0</v>
      </c>
      <c r="BV120" s="581"/>
      <c r="BW120" s="582">
        <f t="shared" si="113"/>
        <v>0</v>
      </c>
      <c r="BX120" s="621">
        <f t="shared" si="114"/>
        <v>0</v>
      </c>
      <c r="BY120" s="621">
        <f t="shared" si="115"/>
        <v>0</v>
      </c>
      <c r="BZ120" s="621">
        <f t="shared" si="83"/>
        <v>0</v>
      </c>
      <c r="CA120" s="53">
        <f t="shared" si="116"/>
        <v>0</v>
      </c>
      <c r="CB120" s="53">
        <f t="shared" si="117"/>
        <v>0</v>
      </c>
      <c r="CC120" s="683"/>
      <c r="CD120" s="53">
        <f t="shared" si="118"/>
        <v>0</v>
      </c>
      <c r="CE120" s="53">
        <f t="shared" si="119"/>
        <v>0</v>
      </c>
      <c r="CF120" s="54"/>
      <c r="CG120" s="343">
        <f t="shared" si="120"/>
        <v>0</v>
      </c>
      <c r="CH120" s="56">
        <v>114</v>
      </c>
    </row>
    <row r="121" spans="1:86" hidden="1" x14ac:dyDescent="0.35">
      <c r="A121" s="253"/>
      <c r="B121" s="88">
        <v>115</v>
      </c>
      <c r="C121" s="91" t="e">
        <f>VLOOKUP(B:B,'START_LIST_JUN-ELI'!C:F,2,FALSE)</f>
        <v>#N/A</v>
      </c>
      <c r="D121" s="115" t="e">
        <f>VLOOKUP(B:B,'START_LIST_JUN-ELI'!C:F,4,FALSE)</f>
        <v>#N/A</v>
      </c>
      <c r="E121" s="80"/>
      <c r="F121" s="81"/>
      <c r="G121" s="425"/>
      <c r="H121" s="425"/>
      <c r="I121" s="425"/>
      <c r="J121" s="425"/>
      <c r="K121" s="426"/>
      <c r="L121" s="427"/>
      <c r="M121" s="425"/>
      <c r="N121" s="425"/>
      <c r="O121" s="425"/>
      <c r="P121" s="425"/>
      <c r="Q121" s="425"/>
      <c r="R121" s="426"/>
      <c r="S121" s="427"/>
      <c r="T121" s="425"/>
      <c r="U121" s="425"/>
      <c r="V121" s="425"/>
      <c r="W121" s="425"/>
      <c r="X121" s="425"/>
      <c r="Y121" s="426"/>
      <c r="Z121" s="609">
        <f t="shared" si="84"/>
        <v>0</v>
      </c>
      <c r="AA121" s="562">
        <f t="shared" si="85"/>
        <v>0</v>
      </c>
      <c r="AB121" s="562">
        <f t="shared" si="86"/>
        <v>0</v>
      </c>
      <c r="AC121" s="562">
        <f t="shared" si="87"/>
        <v>0</v>
      </c>
      <c r="AD121" s="562">
        <f t="shared" si="88"/>
        <v>0</v>
      </c>
      <c r="AE121" s="562">
        <f t="shared" si="89"/>
        <v>0</v>
      </c>
      <c r="AF121" s="610">
        <f t="shared" si="90"/>
        <v>0</v>
      </c>
      <c r="AG121" s="609">
        <f t="shared" si="91"/>
        <v>0</v>
      </c>
      <c r="AH121" s="562">
        <f t="shared" si="92"/>
        <v>0</v>
      </c>
      <c r="AI121" s="562">
        <f t="shared" si="93"/>
        <v>0</v>
      </c>
      <c r="AJ121" s="562">
        <f t="shared" si="94"/>
        <v>0</v>
      </c>
      <c r="AK121" s="562">
        <f t="shared" si="95"/>
        <v>0</v>
      </c>
      <c r="AL121" s="562">
        <f t="shared" si="96"/>
        <v>0</v>
      </c>
      <c r="AM121" s="610">
        <f t="shared" si="97"/>
        <v>0</v>
      </c>
      <c r="AN121" s="575">
        <f t="shared" si="121"/>
        <v>0</v>
      </c>
      <c r="AO121" s="576">
        <f t="shared" si="122"/>
        <v>0</v>
      </c>
      <c r="AP121" s="575">
        <f t="shared" si="123"/>
        <v>0</v>
      </c>
      <c r="AQ121" s="577">
        <f t="shared" si="124"/>
        <v>0</v>
      </c>
      <c r="AR121" s="576">
        <f t="shared" si="125"/>
        <v>0</v>
      </c>
      <c r="AS121" s="578">
        <f t="shared" si="126"/>
        <v>0</v>
      </c>
      <c r="AT121" s="577">
        <f t="shared" si="127"/>
        <v>0</v>
      </c>
      <c r="AU121" s="576">
        <f t="shared" si="128"/>
        <v>0</v>
      </c>
      <c r="AV121" s="578">
        <f t="shared" si="129"/>
        <v>0</v>
      </c>
      <c r="AW121" s="592">
        <f t="shared" si="98"/>
        <v>0</v>
      </c>
      <c r="AX121" s="576">
        <f t="shared" si="99"/>
        <v>0</v>
      </c>
      <c r="AY121" s="593">
        <f t="shared" si="100"/>
        <v>0</v>
      </c>
      <c r="AZ121" s="592">
        <f t="shared" si="101"/>
        <v>0</v>
      </c>
      <c r="BA121" s="576">
        <f t="shared" si="102"/>
        <v>0</v>
      </c>
      <c r="BB121" s="593">
        <f t="shared" si="103"/>
        <v>0</v>
      </c>
      <c r="BC121" s="579">
        <f t="shared" si="133"/>
        <v>0</v>
      </c>
      <c r="BD121" s="579">
        <f t="shared" si="134"/>
        <v>0</v>
      </c>
      <c r="BE121" s="578">
        <f t="shared" si="135"/>
        <v>0</v>
      </c>
      <c r="BF121" s="579">
        <f t="shared" si="130"/>
        <v>0</v>
      </c>
      <c r="BG121" s="579">
        <f t="shared" si="131"/>
        <v>0</v>
      </c>
      <c r="BH121" s="575">
        <f t="shared" si="132"/>
        <v>0</v>
      </c>
      <c r="BI121" s="580">
        <f t="shared" si="104"/>
        <v>0</v>
      </c>
      <c r="BJ121" s="581"/>
      <c r="BK121" s="582">
        <f t="shared" si="105"/>
        <v>0</v>
      </c>
      <c r="BL121" s="580">
        <f t="shared" si="106"/>
        <v>0</v>
      </c>
      <c r="BM121" s="581"/>
      <c r="BN121" s="582">
        <f t="shared" si="107"/>
        <v>0</v>
      </c>
      <c r="BO121" s="580">
        <f t="shared" si="108"/>
        <v>0</v>
      </c>
      <c r="BP121" s="581"/>
      <c r="BQ121" s="582">
        <f t="shared" si="109"/>
        <v>0</v>
      </c>
      <c r="BR121" s="580">
        <f t="shared" si="110"/>
        <v>0</v>
      </c>
      <c r="BS121" s="581"/>
      <c r="BT121" s="582">
        <f t="shared" si="111"/>
        <v>0</v>
      </c>
      <c r="BU121" s="580">
        <f t="shared" si="112"/>
        <v>0</v>
      </c>
      <c r="BV121" s="581"/>
      <c r="BW121" s="582">
        <f t="shared" si="113"/>
        <v>0</v>
      </c>
      <c r="BX121" s="621">
        <f t="shared" si="114"/>
        <v>0</v>
      </c>
      <c r="BY121" s="621">
        <f t="shared" si="115"/>
        <v>0</v>
      </c>
      <c r="BZ121" s="621">
        <f t="shared" si="83"/>
        <v>0</v>
      </c>
      <c r="CA121" s="53">
        <f t="shared" si="116"/>
        <v>0</v>
      </c>
      <c r="CB121" s="53">
        <f t="shared" si="117"/>
        <v>0</v>
      </c>
      <c r="CC121" s="683"/>
      <c r="CD121" s="53">
        <f t="shared" si="118"/>
        <v>0</v>
      </c>
      <c r="CE121" s="53">
        <f t="shared" si="119"/>
        <v>0</v>
      </c>
      <c r="CF121" s="54"/>
      <c r="CG121" s="343">
        <f t="shared" si="120"/>
        <v>0</v>
      </c>
      <c r="CH121" s="51">
        <v>115</v>
      </c>
    </row>
    <row r="122" spans="1:86" hidden="1" x14ac:dyDescent="0.35">
      <c r="A122" s="253"/>
      <c r="B122" s="88">
        <v>116</v>
      </c>
      <c r="C122" s="91" t="e">
        <f>VLOOKUP(B:B,'START_LIST_JUN-ELI'!C:F,2,FALSE)</f>
        <v>#N/A</v>
      </c>
      <c r="D122" s="115" t="e">
        <f>VLOOKUP(B:B,'START_LIST_JUN-ELI'!C:F,4,FALSE)</f>
        <v>#N/A</v>
      </c>
      <c r="E122" s="80"/>
      <c r="F122" s="81"/>
      <c r="G122" s="425"/>
      <c r="H122" s="425"/>
      <c r="I122" s="425"/>
      <c r="J122" s="425"/>
      <c r="K122" s="426"/>
      <c r="L122" s="427"/>
      <c r="M122" s="425"/>
      <c r="N122" s="425"/>
      <c r="O122" s="425"/>
      <c r="P122" s="425"/>
      <c r="Q122" s="425"/>
      <c r="R122" s="426"/>
      <c r="S122" s="427"/>
      <c r="T122" s="425"/>
      <c r="U122" s="425"/>
      <c r="V122" s="425"/>
      <c r="W122" s="425"/>
      <c r="X122" s="425"/>
      <c r="Y122" s="426"/>
      <c r="Z122" s="609">
        <f t="shared" si="84"/>
        <v>0</v>
      </c>
      <c r="AA122" s="562">
        <f t="shared" si="85"/>
        <v>0</v>
      </c>
      <c r="AB122" s="562">
        <f t="shared" si="86"/>
        <v>0</v>
      </c>
      <c r="AC122" s="562">
        <f t="shared" si="87"/>
        <v>0</v>
      </c>
      <c r="AD122" s="562">
        <f t="shared" si="88"/>
        <v>0</v>
      </c>
      <c r="AE122" s="562">
        <f t="shared" si="89"/>
        <v>0</v>
      </c>
      <c r="AF122" s="610">
        <f t="shared" si="90"/>
        <v>0</v>
      </c>
      <c r="AG122" s="609">
        <f t="shared" si="91"/>
        <v>0</v>
      </c>
      <c r="AH122" s="562">
        <f t="shared" si="92"/>
        <v>0</v>
      </c>
      <c r="AI122" s="562">
        <f t="shared" si="93"/>
        <v>0</v>
      </c>
      <c r="AJ122" s="562">
        <f t="shared" si="94"/>
        <v>0</v>
      </c>
      <c r="AK122" s="562">
        <f t="shared" si="95"/>
        <v>0</v>
      </c>
      <c r="AL122" s="562">
        <f t="shared" si="96"/>
        <v>0</v>
      </c>
      <c r="AM122" s="610">
        <f t="shared" si="97"/>
        <v>0</v>
      </c>
      <c r="AN122" s="575">
        <f t="shared" si="121"/>
        <v>0</v>
      </c>
      <c r="AO122" s="576">
        <f t="shared" si="122"/>
        <v>0</v>
      </c>
      <c r="AP122" s="575">
        <f t="shared" si="123"/>
        <v>0</v>
      </c>
      <c r="AQ122" s="577">
        <f t="shared" si="124"/>
        <v>0</v>
      </c>
      <c r="AR122" s="576">
        <f t="shared" si="125"/>
        <v>0</v>
      </c>
      <c r="AS122" s="578">
        <f t="shared" si="126"/>
        <v>0</v>
      </c>
      <c r="AT122" s="577">
        <f t="shared" si="127"/>
        <v>0</v>
      </c>
      <c r="AU122" s="576">
        <f t="shared" si="128"/>
        <v>0</v>
      </c>
      <c r="AV122" s="578">
        <f t="shared" si="129"/>
        <v>0</v>
      </c>
      <c r="AW122" s="592">
        <f t="shared" si="98"/>
        <v>0</v>
      </c>
      <c r="AX122" s="576">
        <f t="shared" si="99"/>
        <v>0</v>
      </c>
      <c r="AY122" s="593">
        <f t="shared" si="100"/>
        <v>0</v>
      </c>
      <c r="AZ122" s="592">
        <f t="shared" si="101"/>
        <v>0</v>
      </c>
      <c r="BA122" s="576">
        <f t="shared" si="102"/>
        <v>0</v>
      </c>
      <c r="BB122" s="593">
        <f t="shared" si="103"/>
        <v>0</v>
      </c>
      <c r="BC122" s="579">
        <f t="shared" si="133"/>
        <v>0</v>
      </c>
      <c r="BD122" s="579">
        <f t="shared" si="134"/>
        <v>0</v>
      </c>
      <c r="BE122" s="578">
        <f t="shared" si="135"/>
        <v>0</v>
      </c>
      <c r="BF122" s="579">
        <f t="shared" si="130"/>
        <v>0</v>
      </c>
      <c r="BG122" s="579">
        <f t="shared" si="131"/>
        <v>0</v>
      </c>
      <c r="BH122" s="575">
        <f t="shared" si="132"/>
        <v>0</v>
      </c>
      <c r="BI122" s="580">
        <f t="shared" si="104"/>
        <v>0</v>
      </c>
      <c r="BJ122" s="581"/>
      <c r="BK122" s="582">
        <f t="shared" si="105"/>
        <v>0</v>
      </c>
      <c r="BL122" s="580">
        <f t="shared" si="106"/>
        <v>0</v>
      </c>
      <c r="BM122" s="581"/>
      <c r="BN122" s="582">
        <f t="shared" si="107"/>
        <v>0</v>
      </c>
      <c r="BO122" s="580">
        <f t="shared" si="108"/>
        <v>0</v>
      </c>
      <c r="BP122" s="581"/>
      <c r="BQ122" s="582">
        <f t="shared" si="109"/>
        <v>0</v>
      </c>
      <c r="BR122" s="580">
        <f t="shared" si="110"/>
        <v>0</v>
      </c>
      <c r="BS122" s="581"/>
      <c r="BT122" s="582">
        <f t="shared" si="111"/>
        <v>0</v>
      </c>
      <c r="BU122" s="580">
        <f t="shared" si="112"/>
        <v>0</v>
      </c>
      <c r="BV122" s="581"/>
      <c r="BW122" s="582">
        <f t="shared" si="113"/>
        <v>0</v>
      </c>
      <c r="BX122" s="621">
        <f t="shared" si="114"/>
        <v>0</v>
      </c>
      <c r="BY122" s="621">
        <f t="shared" si="115"/>
        <v>0</v>
      </c>
      <c r="BZ122" s="621">
        <f t="shared" si="83"/>
        <v>0</v>
      </c>
      <c r="CA122" s="53">
        <f t="shared" si="116"/>
        <v>0</v>
      </c>
      <c r="CB122" s="53">
        <f t="shared" si="117"/>
        <v>0</v>
      </c>
      <c r="CC122" s="683"/>
      <c r="CD122" s="53">
        <f t="shared" si="118"/>
        <v>0</v>
      </c>
      <c r="CE122" s="53">
        <f t="shared" si="119"/>
        <v>0</v>
      </c>
      <c r="CF122" s="54"/>
      <c r="CG122" s="343">
        <f t="shared" si="120"/>
        <v>0</v>
      </c>
      <c r="CH122" s="56">
        <v>116</v>
      </c>
    </row>
    <row r="123" spans="1:86" hidden="1" x14ac:dyDescent="0.35">
      <c r="A123" s="253"/>
      <c r="B123" s="88">
        <v>117</v>
      </c>
      <c r="C123" s="91" t="e">
        <f>VLOOKUP(B:B,'START_LIST_JUN-ELI'!C:F,2,FALSE)</f>
        <v>#N/A</v>
      </c>
      <c r="D123" s="115" t="e">
        <f>VLOOKUP(B:B,'START_LIST_JUN-ELI'!C:F,4,FALSE)</f>
        <v>#N/A</v>
      </c>
      <c r="E123" s="80"/>
      <c r="F123" s="81"/>
      <c r="G123" s="425"/>
      <c r="H123" s="425"/>
      <c r="I123" s="425"/>
      <c r="J123" s="425"/>
      <c r="K123" s="426"/>
      <c r="L123" s="427"/>
      <c r="M123" s="425"/>
      <c r="N123" s="425"/>
      <c r="O123" s="425"/>
      <c r="P123" s="425"/>
      <c r="Q123" s="425"/>
      <c r="R123" s="426"/>
      <c r="S123" s="427"/>
      <c r="T123" s="425"/>
      <c r="U123" s="425"/>
      <c r="V123" s="425"/>
      <c r="W123" s="425"/>
      <c r="X123" s="425"/>
      <c r="Y123" s="426"/>
      <c r="Z123" s="609">
        <f t="shared" si="84"/>
        <v>0</v>
      </c>
      <c r="AA123" s="562">
        <f t="shared" si="85"/>
        <v>0</v>
      </c>
      <c r="AB123" s="562">
        <f t="shared" si="86"/>
        <v>0</v>
      </c>
      <c r="AC123" s="562">
        <f t="shared" si="87"/>
        <v>0</v>
      </c>
      <c r="AD123" s="562">
        <f t="shared" si="88"/>
        <v>0</v>
      </c>
      <c r="AE123" s="562">
        <f t="shared" si="89"/>
        <v>0</v>
      </c>
      <c r="AF123" s="610">
        <f t="shared" si="90"/>
        <v>0</v>
      </c>
      <c r="AG123" s="609">
        <f t="shared" si="91"/>
        <v>0</v>
      </c>
      <c r="AH123" s="562">
        <f t="shared" si="92"/>
        <v>0</v>
      </c>
      <c r="AI123" s="562">
        <f t="shared" si="93"/>
        <v>0</v>
      </c>
      <c r="AJ123" s="562">
        <f t="shared" si="94"/>
        <v>0</v>
      </c>
      <c r="AK123" s="562">
        <f t="shared" si="95"/>
        <v>0</v>
      </c>
      <c r="AL123" s="562">
        <f t="shared" si="96"/>
        <v>0</v>
      </c>
      <c r="AM123" s="610">
        <f t="shared" si="97"/>
        <v>0</v>
      </c>
      <c r="AN123" s="575">
        <f t="shared" si="121"/>
        <v>0</v>
      </c>
      <c r="AO123" s="576">
        <f t="shared" si="122"/>
        <v>0</v>
      </c>
      <c r="AP123" s="575">
        <f t="shared" si="123"/>
        <v>0</v>
      </c>
      <c r="AQ123" s="577">
        <f t="shared" si="124"/>
        <v>0</v>
      </c>
      <c r="AR123" s="576">
        <f t="shared" si="125"/>
        <v>0</v>
      </c>
      <c r="AS123" s="578">
        <f t="shared" si="126"/>
        <v>0</v>
      </c>
      <c r="AT123" s="577">
        <f t="shared" si="127"/>
        <v>0</v>
      </c>
      <c r="AU123" s="576">
        <f t="shared" si="128"/>
        <v>0</v>
      </c>
      <c r="AV123" s="578">
        <f t="shared" si="129"/>
        <v>0</v>
      </c>
      <c r="AW123" s="592">
        <f t="shared" si="98"/>
        <v>0</v>
      </c>
      <c r="AX123" s="576">
        <f t="shared" si="99"/>
        <v>0</v>
      </c>
      <c r="AY123" s="593">
        <f t="shared" si="100"/>
        <v>0</v>
      </c>
      <c r="AZ123" s="592">
        <f t="shared" si="101"/>
        <v>0</v>
      </c>
      <c r="BA123" s="576">
        <f t="shared" si="102"/>
        <v>0</v>
      </c>
      <c r="BB123" s="593">
        <f t="shared" si="103"/>
        <v>0</v>
      </c>
      <c r="BC123" s="579">
        <f t="shared" si="133"/>
        <v>0</v>
      </c>
      <c r="BD123" s="579">
        <f t="shared" si="134"/>
        <v>0</v>
      </c>
      <c r="BE123" s="578">
        <f t="shared" si="135"/>
        <v>0</v>
      </c>
      <c r="BF123" s="579">
        <f t="shared" si="130"/>
        <v>0</v>
      </c>
      <c r="BG123" s="579">
        <f t="shared" si="131"/>
        <v>0</v>
      </c>
      <c r="BH123" s="575">
        <f t="shared" si="132"/>
        <v>0</v>
      </c>
      <c r="BI123" s="580">
        <f t="shared" si="104"/>
        <v>0</v>
      </c>
      <c r="BJ123" s="581"/>
      <c r="BK123" s="582">
        <f t="shared" si="105"/>
        <v>0</v>
      </c>
      <c r="BL123" s="580">
        <f t="shared" si="106"/>
        <v>0</v>
      </c>
      <c r="BM123" s="581"/>
      <c r="BN123" s="582">
        <f t="shared" si="107"/>
        <v>0</v>
      </c>
      <c r="BO123" s="580">
        <f t="shared" si="108"/>
        <v>0</v>
      </c>
      <c r="BP123" s="581"/>
      <c r="BQ123" s="582">
        <f t="shared" si="109"/>
        <v>0</v>
      </c>
      <c r="BR123" s="580">
        <f t="shared" si="110"/>
        <v>0</v>
      </c>
      <c r="BS123" s="581"/>
      <c r="BT123" s="582">
        <f t="shared" si="111"/>
        <v>0</v>
      </c>
      <c r="BU123" s="580">
        <f t="shared" si="112"/>
        <v>0</v>
      </c>
      <c r="BV123" s="581"/>
      <c r="BW123" s="582">
        <f t="shared" si="113"/>
        <v>0</v>
      </c>
      <c r="BX123" s="621">
        <f t="shared" si="114"/>
        <v>0</v>
      </c>
      <c r="BY123" s="621">
        <f t="shared" si="115"/>
        <v>0</v>
      </c>
      <c r="BZ123" s="621">
        <f t="shared" si="83"/>
        <v>0</v>
      </c>
      <c r="CA123" s="53">
        <f t="shared" si="116"/>
        <v>0</v>
      </c>
      <c r="CB123" s="53">
        <f t="shared" si="117"/>
        <v>0</v>
      </c>
      <c r="CC123" s="683"/>
      <c r="CD123" s="53">
        <f t="shared" si="118"/>
        <v>0</v>
      </c>
      <c r="CE123" s="53">
        <f t="shared" si="119"/>
        <v>0</v>
      </c>
      <c r="CF123" s="54"/>
      <c r="CG123" s="343">
        <f t="shared" si="120"/>
        <v>0</v>
      </c>
      <c r="CH123" s="51">
        <v>117</v>
      </c>
    </row>
    <row r="124" spans="1:86" hidden="1" x14ac:dyDescent="0.35">
      <c r="A124" s="253"/>
      <c r="B124" s="88">
        <v>118</v>
      </c>
      <c r="C124" s="91" t="e">
        <f>VLOOKUP(B:B,'START_LIST_JUN-ELI'!C:F,2,FALSE)</f>
        <v>#N/A</v>
      </c>
      <c r="D124" s="115" t="e">
        <f>VLOOKUP(B:B,'START_LIST_JUN-ELI'!C:F,4,FALSE)</f>
        <v>#N/A</v>
      </c>
      <c r="E124" s="80"/>
      <c r="F124" s="81"/>
      <c r="G124" s="425"/>
      <c r="H124" s="425"/>
      <c r="I124" s="425"/>
      <c r="J124" s="425"/>
      <c r="K124" s="426"/>
      <c r="L124" s="427"/>
      <c r="M124" s="425"/>
      <c r="N124" s="425"/>
      <c r="O124" s="425"/>
      <c r="P124" s="425"/>
      <c r="Q124" s="425"/>
      <c r="R124" s="426"/>
      <c r="S124" s="427"/>
      <c r="T124" s="425"/>
      <c r="U124" s="425"/>
      <c r="V124" s="425"/>
      <c r="W124" s="425"/>
      <c r="X124" s="425"/>
      <c r="Y124" s="426"/>
      <c r="Z124" s="609">
        <f t="shared" si="84"/>
        <v>0</v>
      </c>
      <c r="AA124" s="562">
        <f t="shared" si="85"/>
        <v>0</v>
      </c>
      <c r="AB124" s="562">
        <f t="shared" si="86"/>
        <v>0</v>
      </c>
      <c r="AC124" s="562">
        <f t="shared" si="87"/>
        <v>0</v>
      </c>
      <c r="AD124" s="562">
        <f t="shared" si="88"/>
        <v>0</v>
      </c>
      <c r="AE124" s="562">
        <f t="shared" si="89"/>
        <v>0</v>
      </c>
      <c r="AF124" s="610">
        <f t="shared" si="90"/>
        <v>0</v>
      </c>
      <c r="AG124" s="609">
        <f t="shared" si="91"/>
        <v>0</v>
      </c>
      <c r="AH124" s="562">
        <f t="shared" si="92"/>
        <v>0</v>
      </c>
      <c r="AI124" s="562">
        <f t="shared" si="93"/>
        <v>0</v>
      </c>
      <c r="AJ124" s="562">
        <f t="shared" si="94"/>
        <v>0</v>
      </c>
      <c r="AK124" s="562">
        <f t="shared" si="95"/>
        <v>0</v>
      </c>
      <c r="AL124" s="562">
        <f t="shared" si="96"/>
        <v>0</v>
      </c>
      <c r="AM124" s="610">
        <f t="shared" si="97"/>
        <v>0</v>
      </c>
      <c r="AN124" s="575">
        <f t="shared" si="121"/>
        <v>0</v>
      </c>
      <c r="AO124" s="576">
        <f t="shared" si="122"/>
        <v>0</v>
      </c>
      <c r="AP124" s="575">
        <f t="shared" si="123"/>
        <v>0</v>
      </c>
      <c r="AQ124" s="577">
        <f t="shared" si="124"/>
        <v>0</v>
      </c>
      <c r="AR124" s="576">
        <f t="shared" si="125"/>
        <v>0</v>
      </c>
      <c r="AS124" s="578">
        <f t="shared" si="126"/>
        <v>0</v>
      </c>
      <c r="AT124" s="577">
        <f t="shared" si="127"/>
        <v>0</v>
      </c>
      <c r="AU124" s="576">
        <f t="shared" si="128"/>
        <v>0</v>
      </c>
      <c r="AV124" s="578">
        <f t="shared" si="129"/>
        <v>0</v>
      </c>
      <c r="AW124" s="592">
        <f t="shared" si="98"/>
        <v>0</v>
      </c>
      <c r="AX124" s="576">
        <f t="shared" si="99"/>
        <v>0</v>
      </c>
      <c r="AY124" s="593">
        <f t="shared" si="100"/>
        <v>0</v>
      </c>
      <c r="AZ124" s="592">
        <f t="shared" si="101"/>
        <v>0</v>
      </c>
      <c r="BA124" s="576">
        <f t="shared" si="102"/>
        <v>0</v>
      </c>
      <c r="BB124" s="593">
        <f t="shared" si="103"/>
        <v>0</v>
      </c>
      <c r="BC124" s="579">
        <f t="shared" si="133"/>
        <v>0</v>
      </c>
      <c r="BD124" s="579">
        <f t="shared" si="134"/>
        <v>0</v>
      </c>
      <c r="BE124" s="578">
        <f t="shared" si="135"/>
        <v>0</v>
      </c>
      <c r="BF124" s="579">
        <f t="shared" si="130"/>
        <v>0</v>
      </c>
      <c r="BG124" s="579">
        <f t="shared" si="131"/>
        <v>0</v>
      </c>
      <c r="BH124" s="575">
        <f t="shared" si="132"/>
        <v>0</v>
      </c>
      <c r="BI124" s="580">
        <f t="shared" si="104"/>
        <v>0</v>
      </c>
      <c r="BJ124" s="581"/>
      <c r="BK124" s="582">
        <f t="shared" si="105"/>
        <v>0</v>
      </c>
      <c r="BL124" s="580">
        <f t="shared" si="106"/>
        <v>0</v>
      </c>
      <c r="BM124" s="581"/>
      <c r="BN124" s="582">
        <f t="shared" si="107"/>
        <v>0</v>
      </c>
      <c r="BO124" s="580">
        <f t="shared" si="108"/>
        <v>0</v>
      </c>
      <c r="BP124" s="581"/>
      <c r="BQ124" s="582">
        <f t="shared" si="109"/>
        <v>0</v>
      </c>
      <c r="BR124" s="580">
        <f t="shared" si="110"/>
        <v>0</v>
      </c>
      <c r="BS124" s="581"/>
      <c r="BT124" s="582">
        <f t="shared" si="111"/>
        <v>0</v>
      </c>
      <c r="BU124" s="580">
        <f t="shared" si="112"/>
        <v>0</v>
      </c>
      <c r="BV124" s="581"/>
      <c r="BW124" s="582">
        <f t="shared" si="113"/>
        <v>0</v>
      </c>
      <c r="BX124" s="621">
        <f t="shared" si="114"/>
        <v>0</v>
      </c>
      <c r="BY124" s="621">
        <f t="shared" si="115"/>
        <v>0</v>
      </c>
      <c r="BZ124" s="621">
        <f t="shared" si="83"/>
        <v>0</v>
      </c>
      <c r="CA124" s="53">
        <f t="shared" si="116"/>
        <v>0</v>
      </c>
      <c r="CB124" s="53">
        <f t="shared" si="117"/>
        <v>0</v>
      </c>
      <c r="CC124" s="683"/>
      <c r="CD124" s="53">
        <f t="shared" si="118"/>
        <v>0</v>
      </c>
      <c r="CE124" s="53">
        <f t="shared" si="119"/>
        <v>0</v>
      </c>
      <c r="CF124" s="54"/>
      <c r="CG124" s="343">
        <f t="shared" si="120"/>
        <v>0</v>
      </c>
      <c r="CH124" s="56">
        <v>118</v>
      </c>
    </row>
    <row r="125" spans="1:86" hidden="1" x14ac:dyDescent="0.35">
      <c r="A125" s="253"/>
      <c r="B125" s="88">
        <v>119</v>
      </c>
      <c r="C125" s="91" t="e">
        <f>VLOOKUP(B:B,'START_LIST_JUN-ELI'!C:F,2,FALSE)</f>
        <v>#N/A</v>
      </c>
      <c r="D125" s="115" t="e">
        <f>VLOOKUP(B:B,'START_LIST_JUN-ELI'!C:F,4,FALSE)</f>
        <v>#N/A</v>
      </c>
      <c r="E125" s="80"/>
      <c r="F125" s="81"/>
      <c r="G125" s="425"/>
      <c r="H125" s="425"/>
      <c r="I125" s="425"/>
      <c r="J125" s="425"/>
      <c r="K125" s="426"/>
      <c r="L125" s="427"/>
      <c r="M125" s="425"/>
      <c r="N125" s="425"/>
      <c r="O125" s="425"/>
      <c r="P125" s="425"/>
      <c r="Q125" s="425"/>
      <c r="R125" s="426"/>
      <c r="S125" s="427"/>
      <c r="T125" s="425"/>
      <c r="U125" s="425"/>
      <c r="V125" s="425"/>
      <c r="W125" s="425"/>
      <c r="X125" s="425"/>
      <c r="Y125" s="426"/>
      <c r="Z125" s="609">
        <f t="shared" si="84"/>
        <v>0</v>
      </c>
      <c r="AA125" s="562">
        <f t="shared" si="85"/>
        <v>0</v>
      </c>
      <c r="AB125" s="562">
        <f t="shared" si="86"/>
        <v>0</v>
      </c>
      <c r="AC125" s="562">
        <f t="shared" si="87"/>
        <v>0</v>
      </c>
      <c r="AD125" s="562">
        <f t="shared" si="88"/>
        <v>0</v>
      </c>
      <c r="AE125" s="562">
        <f t="shared" si="89"/>
        <v>0</v>
      </c>
      <c r="AF125" s="610">
        <f t="shared" si="90"/>
        <v>0</v>
      </c>
      <c r="AG125" s="609">
        <f t="shared" si="91"/>
        <v>0</v>
      </c>
      <c r="AH125" s="562">
        <f t="shared" si="92"/>
        <v>0</v>
      </c>
      <c r="AI125" s="562">
        <f t="shared" si="93"/>
        <v>0</v>
      </c>
      <c r="AJ125" s="562">
        <f t="shared" si="94"/>
        <v>0</v>
      </c>
      <c r="AK125" s="562">
        <f t="shared" si="95"/>
        <v>0</v>
      </c>
      <c r="AL125" s="562">
        <f t="shared" si="96"/>
        <v>0</v>
      </c>
      <c r="AM125" s="610">
        <f t="shared" si="97"/>
        <v>0</v>
      </c>
      <c r="AN125" s="575">
        <f t="shared" si="121"/>
        <v>0</v>
      </c>
      <c r="AO125" s="576">
        <f t="shared" si="122"/>
        <v>0</v>
      </c>
      <c r="AP125" s="575">
        <f t="shared" si="123"/>
        <v>0</v>
      </c>
      <c r="AQ125" s="577">
        <f t="shared" si="124"/>
        <v>0</v>
      </c>
      <c r="AR125" s="576">
        <f t="shared" si="125"/>
        <v>0</v>
      </c>
      <c r="AS125" s="578">
        <f t="shared" si="126"/>
        <v>0</v>
      </c>
      <c r="AT125" s="577">
        <f t="shared" si="127"/>
        <v>0</v>
      </c>
      <c r="AU125" s="576">
        <f t="shared" si="128"/>
        <v>0</v>
      </c>
      <c r="AV125" s="578">
        <f t="shared" si="129"/>
        <v>0</v>
      </c>
      <c r="AW125" s="592">
        <f t="shared" si="98"/>
        <v>0</v>
      </c>
      <c r="AX125" s="576">
        <f t="shared" si="99"/>
        <v>0</v>
      </c>
      <c r="AY125" s="593">
        <f t="shared" si="100"/>
        <v>0</v>
      </c>
      <c r="AZ125" s="592">
        <f t="shared" si="101"/>
        <v>0</v>
      </c>
      <c r="BA125" s="576">
        <f t="shared" si="102"/>
        <v>0</v>
      </c>
      <c r="BB125" s="593">
        <f t="shared" si="103"/>
        <v>0</v>
      </c>
      <c r="BC125" s="579">
        <f t="shared" si="133"/>
        <v>0</v>
      </c>
      <c r="BD125" s="579">
        <f t="shared" si="134"/>
        <v>0</v>
      </c>
      <c r="BE125" s="578">
        <f t="shared" si="135"/>
        <v>0</v>
      </c>
      <c r="BF125" s="579">
        <f t="shared" si="130"/>
        <v>0</v>
      </c>
      <c r="BG125" s="579">
        <f t="shared" si="131"/>
        <v>0</v>
      </c>
      <c r="BH125" s="575">
        <f t="shared" si="132"/>
        <v>0</v>
      </c>
      <c r="BI125" s="580">
        <f t="shared" si="104"/>
        <v>0</v>
      </c>
      <c r="BJ125" s="581"/>
      <c r="BK125" s="582">
        <f t="shared" si="105"/>
        <v>0</v>
      </c>
      <c r="BL125" s="580">
        <f t="shared" si="106"/>
        <v>0</v>
      </c>
      <c r="BM125" s="581"/>
      <c r="BN125" s="582">
        <f t="shared" si="107"/>
        <v>0</v>
      </c>
      <c r="BO125" s="580">
        <f t="shared" si="108"/>
        <v>0</v>
      </c>
      <c r="BP125" s="581"/>
      <c r="BQ125" s="582">
        <f t="shared" si="109"/>
        <v>0</v>
      </c>
      <c r="BR125" s="580">
        <f t="shared" si="110"/>
        <v>0</v>
      </c>
      <c r="BS125" s="581"/>
      <c r="BT125" s="582">
        <f t="shared" si="111"/>
        <v>0</v>
      </c>
      <c r="BU125" s="580">
        <f t="shared" si="112"/>
        <v>0</v>
      </c>
      <c r="BV125" s="581"/>
      <c r="BW125" s="582">
        <f t="shared" si="113"/>
        <v>0</v>
      </c>
      <c r="BX125" s="621">
        <f t="shared" si="114"/>
        <v>0</v>
      </c>
      <c r="BY125" s="621">
        <f t="shared" si="115"/>
        <v>0</v>
      </c>
      <c r="BZ125" s="621">
        <f t="shared" si="83"/>
        <v>0</v>
      </c>
      <c r="CA125" s="53">
        <f t="shared" si="116"/>
        <v>0</v>
      </c>
      <c r="CB125" s="53">
        <f t="shared" si="117"/>
        <v>0</v>
      </c>
      <c r="CC125" s="683"/>
      <c r="CD125" s="53">
        <f t="shared" si="118"/>
        <v>0</v>
      </c>
      <c r="CE125" s="53">
        <f t="shared" si="119"/>
        <v>0</v>
      </c>
      <c r="CF125" s="54"/>
      <c r="CG125" s="343">
        <f t="shared" si="120"/>
        <v>0</v>
      </c>
      <c r="CH125" s="51">
        <v>119</v>
      </c>
    </row>
    <row r="126" spans="1:86" hidden="1" x14ac:dyDescent="0.35">
      <c r="A126" s="253"/>
      <c r="B126" s="88">
        <v>120</v>
      </c>
      <c r="C126" s="91" t="e">
        <f>VLOOKUP(B:B,'START_LIST_JUN-ELI'!C:F,2,FALSE)</f>
        <v>#N/A</v>
      </c>
      <c r="D126" s="115" t="e">
        <f>VLOOKUP(B:B,'START_LIST_JUN-ELI'!C:F,4,FALSE)</f>
        <v>#N/A</v>
      </c>
      <c r="E126" s="80"/>
      <c r="F126" s="81"/>
      <c r="G126" s="425"/>
      <c r="H126" s="425"/>
      <c r="I126" s="425"/>
      <c r="J126" s="425"/>
      <c r="K126" s="426"/>
      <c r="L126" s="427"/>
      <c r="M126" s="425"/>
      <c r="N126" s="425"/>
      <c r="O126" s="425"/>
      <c r="P126" s="425"/>
      <c r="Q126" s="425"/>
      <c r="R126" s="426"/>
      <c r="S126" s="427"/>
      <c r="T126" s="425"/>
      <c r="U126" s="425"/>
      <c r="V126" s="425"/>
      <c r="W126" s="425"/>
      <c r="X126" s="425"/>
      <c r="Y126" s="426"/>
      <c r="Z126" s="609">
        <f t="shared" si="84"/>
        <v>0</v>
      </c>
      <c r="AA126" s="562">
        <f t="shared" si="85"/>
        <v>0</v>
      </c>
      <c r="AB126" s="562">
        <f t="shared" si="86"/>
        <v>0</v>
      </c>
      <c r="AC126" s="562">
        <f t="shared" si="87"/>
        <v>0</v>
      </c>
      <c r="AD126" s="562">
        <f t="shared" si="88"/>
        <v>0</v>
      </c>
      <c r="AE126" s="562">
        <f t="shared" si="89"/>
        <v>0</v>
      </c>
      <c r="AF126" s="610">
        <f t="shared" si="90"/>
        <v>0</v>
      </c>
      <c r="AG126" s="609">
        <f t="shared" si="91"/>
        <v>0</v>
      </c>
      <c r="AH126" s="562">
        <f t="shared" si="92"/>
        <v>0</v>
      </c>
      <c r="AI126" s="562">
        <f t="shared" si="93"/>
        <v>0</v>
      </c>
      <c r="AJ126" s="562">
        <f t="shared" si="94"/>
        <v>0</v>
      </c>
      <c r="AK126" s="562">
        <f t="shared" si="95"/>
        <v>0</v>
      </c>
      <c r="AL126" s="562">
        <f t="shared" si="96"/>
        <v>0</v>
      </c>
      <c r="AM126" s="610">
        <f t="shared" si="97"/>
        <v>0</v>
      </c>
      <c r="AN126" s="575">
        <f t="shared" si="121"/>
        <v>0</v>
      </c>
      <c r="AO126" s="576">
        <f t="shared" si="122"/>
        <v>0</v>
      </c>
      <c r="AP126" s="575">
        <f t="shared" si="123"/>
        <v>0</v>
      </c>
      <c r="AQ126" s="577">
        <f t="shared" si="124"/>
        <v>0</v>
      </c>
      <c r="AR126" s="576">
        <f t="shared" si="125"/>
        <v>0</v>
      </c>
      <c r="AS126" s="578">
        <f t="shared" si="126"/>
        <v>0</v>
      </c>
      <c r="AT126" s="577">
        <f t="shared" si="127"/>
        <v>0</v>
      </c>
      <c r="AU126" s="576">
        <f t="shared" si="128"/>
        <v>0</v>
      </c>
      <c r="AV126" s="578">
        <f t="shared" si="129"/>
        <v>0</v>
      </c>
      <c r="AW126" s="592">
        <f t="shared" si="98"/>
        <v>0</v>
      </c>
      <c r="AX126" s="576">
        <f t="shared" si="99"/>
        <v>0</v>
      </c>
      <c r="AY126" s="593">
        <f t="shared" si="100"/>
        <v>0</v>
      </c>
      <c r="AZ126" s="592">
        <f t="shared" si="101"/>
        <v>0</v>
      </c>
      <c r="BA126" s="576">
        <f t="shared" si="102"/>
        <v>0</v>
      </c>
      <c r="BB126" s="593">
        <f t="shared" si="103"/>
        <v>0</v>
      </c>
      <c r="BC126" s="579">
        <f t="shared" si="133"/>
        <v>0</v>
      </c>
      <c r="BD126" s="579">
        <f t="shared" si="134"/>
        <v>0</v>
      </c>
      <c r="BE126" s="578">
        <f t="shared" si="135"/>
        <v>0</v>
      </c>
      <c r="BF126" s="579">
        <f t="shared" si="130"/>
        <v>0</v>
      </c>
      <c r="BG126" s="579">
        <f t="shared" si="131"/>
        <v>0</v>
      </c>
      <c r="BH126" s="575">
        <f t="shared" si="132"/>
        <v>0</v>
      </c>
      <c r="BI126" s="580">
        <f t="shared" si="104"/>
        <v>0</v>
      </c>
      <c r="BJ126" s="581"/>
      <c r="BK126" s="582">
        <f t="shared" si="105"/>
        <v>0</v>
      </c>
      <c r="BL126" s="580">
        <f t="shared" si="106"/>
        <v>0</v>
      </c>
      <c r="BM126" s="581"/>
      <c r="BN126" s="582">
        <f t="shared" si="107"/>
        <v>0</v>
      </c>
      <c r="BO126" s="580">
        <f t="shared" si="108"/>
        <v>0</v>
      </c>
      <c r="BP126" s="581"/>
      <c r="BQ126" s="582">
        <f t="shared" si="109"/>
        <v>0</v>
      </c>
      <c r="BR126" s="580">
        <f t="shared" si="110"/>
        <v>0</v>
      </c>
      <c r="BS126" s="581"/>
      <c r="BT126" s="582">
        <f t="shared" si="111"/>
        <v>0</v>
      </c>
      <c r="BU126" s="580">
        <f t="shared" si="112"/>
        <v>0</v>
      </c>
      <c r="BV126" s="581"/>
      <c r="BW126" s="582">
        <f t="shared" si="113"/>
        <v>0</v>
      </c>
      <c r="BX126" s="621">
        <f t="shared" si="114"/>
        <v>0</v>
      </c>
      <c r="BY126" s="621">
        <f t="shared" si="115"/>
        <v>0</v>
      </c>
      <c r="BZ126" s="621">
        <f t="shared" si="83"/>
        <v>0</v>
      </c>
      <c r="CA126" s="53">
        <f t="shared" si="116"/>
        <v>0</v>
      </c>
      <c r="CB126" s="53">
        <f t="shared" si="117"/>
        <v>0</v>
      </c>
      <c r="CC126" s="683"/>
      <c r="CD126" s="53">
        <f t="shared" si="118"/>
        <v>0</v>
      </c>
      <c r="CE126" s="53">
        <f t="shared" si="119"/>
        <v>0</v>
      </c>
      <c r="CF126" s="54"/>
      <c r="CG126" s="343">
        <f t="shared" si="120"/>
        <v>0</v>
      </c>
      <c r="CH126" s="56">
        <v>120</v>
      </c>
    </row>
    <row r="127" spans="1:86" hidden="1" x14ac:dyDescent="0.35">
      <c r="A127" s="253"/>
      <c r="B127" s="88">
        <v>121</v>
      </c>
      <c r="C127" s="91" t="e">
        <f>VLOOKUP(B:B,'START_LIST_JUN-ELI'!C:F,2,FALSE)</f>
        <v>#N/A</v>
      </c>
      <c r="D127" s="115" t="e">
        <f>VLOOKUP(B:B,'START_LIST_JUN-ELI'!C:F,4,FALSE)</f>
        <v>#N/A</v>
      </c>
      <c r="E127" s="80"/>
      <c r="F127" s="81"/>
      <c r="G127" s="425"/>
      <c r="H127" s="425"/>
      <c r="I127" s="425"/>
      <c r="J127" s="425"/>
      <c r="K127" s="426"/>
      <c r="L127" s="427"/>
      <c r="M127" s="425"/>
      <c r="N127" s="425"/>
      <c r="O127" s="425"/>
      <c r="P127" s="425"/>
      <c r="Q127" s="425"/>
      <c r="R127" s="426"/>
      <c r="S127" s="427"/>
      <c r="T127" s="425"/>
      <c r="U127" s="425"/>
      <c r="V127" s="425"/>
      <c r="W127" s="425"/>
      <c r="X127" s="425"/>
      <c r="Y127" s="426"/>
      <c r="Z127" s="609">
        <f t="shared" si="84"/>
        <v>0</v>
      </c>
      <c r="AA127" s="562">
        <f t="shared" si="85"/>
        <v>0</v>
      </c>
      <c r="AB127" s="562">
        <f t="shared" si="86"/>
        <v>0</v>
      </c>
      <c r="AC127" s="562">
        <f t="shared" si="87"/>
        <v>0</v>
      </c>
      <c r="AD127" s="562">
        <f t="shared" si="88"/>
        <v>0</v>
      </c>
      <c r="AE127" s="562">
        <f t="shared" si="89"/>
        <v>0</v>
      </c>
      <c r="AF127" s="610">
        <f t="shared" si="90"/>
        <v>0</v>
      </c>
      <c r="AG127" s="609">
        <f t="shared" si="91"/>
        <v>0</v>
      </c>
      <c r="AH127" s="562">
        <f t="shared" si="92"/>
        <v>0</v>
      </c>
      <c r="AI127" s="562">
        <f t="shared" si="93"/>
        <v>0</v>
      </c>
      <c r="AJ127" s="562">
        <f t="shared" si="94"/>
        <v>0</v>
      </c>
      <c r="AK127" s="562">
        <f t="shared" si="95"/>
        <v>0</v>
      </c>
      <c r="AL127" s="562">
        <f t="shared" si="96"/>
        <v>0</v>
      </c>
      <c r="AM127" s="610">
        <f t="shared" si="97"/>
        <v>0</v>
      </c>
      <c r="AN127" s="575">
        <f t="shared" si="121"/>
        <v>0</v>
      </c>
      <c r="AO127" s="576">
        <f t="shared" si="122"/>
        <v>0</v>
      </c>
      <c r="AP127" s="575">
        <f t="shared" si="123"/>
        <v>0</v>
      </c>
      <c r="AQ127" s="577">
        <f t="shared" si="124"/>
        <v>0</v>
      </c>
      <c r="AR127" s="576">
        <f t="shared" si="125"/>
        <v>0</v>
      </c>
      <c r="AS127" s="578">
        <f t="shared" si="126"/>
        <v>0</v>
      </c>
      <c r="AT127" s="577">
        <f t="shared" si="127"/>
        <v>0</v>
      </c>
      <c r="AU127" s="576">
        <f t="shared" si="128"/>
        <v>0</v>
      </c>
      <c r="AV127" s="578">
        <f t="shared" si="129"/>
        <v>0</v>
      </c>
      <c r="AW127" s="592">
        <f t="shared" si="98"/>
        <v>0</v>
      </c>
      <c r="AX127" s="576">
        <f t="shared" si="99"/>
        <v>0</v>
      </c>
      <c r="AY127" s="593">
        <f t="shared" si="100"/>
        <v>0</v>
      </c>
      <c r="AZ127" s="592">
        <f t="shared" si="101"/>
        <v>0</v>
      </c>
      <c r="BA127" s="576">
        <f t="shared" si="102"/>
        <v>0</v>
      </c>
      <c r="BB127" s="593">
        <f t="shared" si="103"/>
        <v>0</v>
      </c>
      <c r="BC127" s="579">
        <f t="shared" si="133"/>
        <v>0</v>
      </c>
      <c r="BD127" s="579">
        <f t="shared" si="134"/>
        <v>0</v>
      </c>
      <c r="BE127" s="578">
        <f t="shared" si="135"/>
        <v>0</v>
      </c>
      <c r="BF127" s="579">
        <f t="shared" si="130"/>
        <v>0</v>
      </c>
      <c r="BG127" s="579">
        <f t="shared" si="131"/>
        <v>0</v>
      </c>
      <c r="BH127" s="575">
        <f t="shared" si="132"/>
        <v>0</v>
      </c>
      <c r="BI127" s="580">
        <f t="shared" si="104"/>
        <v>0</v>
      </c>
      <c r="BJ127" s="581"/>
      <c r="BK127" s="582">
        <f t="shared" si="105"/>
        <v>0</v>
      </c>
      <c r="BL127" s="580">
        <f t="shared" si="106"/>
        <v>0</v>
      </c>
      <c r="BM127" s="581"/>
      <c r="BN127" s="582">
        <f t="shared" si="107"/>
        <v>0</v>
      </c>
      <c r="BO127" s="580">
        <f t="shared" si="108"/>
        <v>0</v>
      </c>
      <c r="BP127" s="581"/>
      <c r="BQ127" s="582">
        <f t="shared" si="109"/>
        <v>0</v>
      </c>
      <c r="BR127" s="580">
        <f t="shared" si="110"/>
        <v>0</v>
      </c>
      <c r="BS127" s="581"/>
      <c r="BT127" s="582">
        <f t="shared" si="111"/>
        <v>0</v>
      </c>
      <c r="BU127" s="580">
        <f t="shared" si="112"/>
        <v>0</v>
      </c>
      <c r="BV127" s="581"/>
      <c r="BW127" s="582">
        <f t="shared" si="113"/>
        <v>0</v>
      </c>
      <c r="BX127" s="621">
        <f t="shared" si="114"/>
        <v>0</v>
      </c>
      <c r="BY127" s="621">
        <f t="shared" si="115"/>
        <v>0</v>
      </c>
      <c r="BZ127" s="621">
        <f t="shared" si="83"/>
        <v>0</v>
      </c>
      <c r="CA127" s="53">
        <f t="shared" si="116"/>
        <v>0</v>
      </c>
      <c r="CB127" s="53">
        <f t="shared" si="117"/>
        <v>0</v>
      </c>
      <c r="CC127" s="683"/>
      <c r="CD127" s="53">
        <f t="shared" si="118"/>
        <v>0</v>
      </c>
      <c r="CE127" s="53">
        <f t="shared" si="119"/>
        <v>0</v>
      </c>
      <c r="CF127" s="54"/>
      <c r="CG127" s="343">
        <f t="shared" si="120"/>
        <v>0</v>
      </c>
      <c r="CH127" s="51">
        <v>121</v>
      </c>
    </row>
    <row r="128" spans="1:86" hidden="1" x14ac:dyDescent="0.35">
      <c r="A128" s="253"/>
      <c r="B128" s="88">
        <v>122</v>
      </c>
      <c r="C128" s="91" t="e">
        <f>VLOOKUP(B:B,'START_LIST_JUN-ELI'!C:F,2,FALSE)</f>
        <v>#N/A</v>
      </c>
      <c r="D128" s="115" t="e">
        <f>VLOOKUP(B:B,'START_LIST_JUN-ELI'!C:F,4,FALSE)</f>
        <v>#N/A</v>
      </c>
      <c r="E128" s="80"/>
      <c r="F128" s="81"/>
      <c r="G128" s="425"/>
      <c r="H128" s="425"/>
      <c r="I128" s="425"/>
      <c r="J128" s="425"/>
      <c r="K128" s="426"/>
      <c r="L128" s="427"/>
      <c r="M128" s="425"/>
      <c r="N128" s="425"/>
      <c r="O128" s="425"/>
      <c r="P128" s="425"/>
      <c r="Q128" s="425"/>
      <c r="R128" s="426"/>
      <c r="S128" s="427"/>
      <c r="T128" s="425"/>
      <c r="U128" s="425"/>
      <c r="V128" s="425"/>
      <c r="W128" s="425"/>
      <c r="X128" s="425"/>
      <c r="Y128" s="426"/>
      <c r="Z128" s="609">
        <f t="shared" si="84"/>
        <v>0</v>
      </c>
      <c r="AA128" s="562">
        <f t="shared" si="85"/>
        <v>0</v>
      </c>
      <c r="AB128" s="562">
        <f t="shared" si="86"/>
        <v>0</v>
      </c>
      <c r="AC128" s="562">
        <f t="shared" si="87"/>
        <v>0</v>
      </c>
      <c r="AD128" s="562">
        <f t="shared" si="88"/>
        <v>0</v>
      </c>
      <c r="AE128" s="562">
        <f t="shared" si="89"/>
        <v>0</v>
      </c>
      <c r="AF128" s="610">
        <f t="shared" si="90"/>
        <v>0</v>
      </c>
      <c r="AG128" s="609">
        <f t="shared" si="91"/>
        <v>0</v>
      </c>
      <c r="AH128" s="562">
        <f t="shared" si="92"/>
        <v>0</v>
      </c>
      <c r="AI128" s="562">
        <f t="shared" si="93"/>
        <v>0</v>
      </c>
      <c r="AJ128" s="562">
        <f t="shared" si="94"/>
        <v>0</v>
      </c>
      <c r="AK128" s="562">
        <f t="shared" si="95"/>
        <v>0</v>
      </c>
      <c r="AL128" s="562">
        <f t="shared" si="96"/>
        <v>0</v>
      </c>
      <c r="AM128" s="610">
        <f t="shared" si="97"/>
        <v>0</v>
      </c>
      <c r="AN128" s="575">
        <f t="shared" si="121"/>
        <v>0</v>
      </c>
      <c r="AO128" s="576">
        <f t="shared" si="122"/>
        <v>0</v>
      </c>
      <c r="AP128" s="575">
        <f t="shared" si="123"/>
        <v>0</v>
      </c>
      <c r="AQ128" s="577">
        <f t="shared" si="124"/>
        <v>0</v>
      </c>
      <c r="AR128" s="576">
        <f t="shared" si="125"/>
        <v>0</v>
      </c>
      <c r="AS128" s="578">
        <f t="shared" si="126"/>
        <v>0</v>
      </c>
      <c r="AT128" s="577">
        <f t="shared" si="127"/>
        <v>0</v>
      </c>
      <c r="AU128" s="576">
        <f t="shared" si="128"/>
        <v>0</v>
      </c>
      <c r="AV128" s="578">
        <f t="shared" si="129"/>
        <v>0</v>
      </c>
      <c r="AW128" s="592">
        <f t="shared" si="98"/>
        <v>0</v>
      </c>
      <c r="AX128" s="576">
        <f t="shared" si="99"/>
        <v>0</v>
      </c>
      <c r="AY128" s="593">
        <f t="shared" si="100"/>
        <v>0</v>
      </c>
      <c r="AZ128" s="592">
        <f t="shared" si="101"/>
        <v>0</v>
      </c>
      <c r="BA128" s="576">
        <f t="shared" si="102"/>
        <v>0</v>
      </c>
      <c r="BB128" s="593">
        <f t="shared" si="103"/>
        <v>0</v>
      </c>
      <c r="BC128" s="579">
        <f t="shared" si="133"/>
        <v>0</v>
      </c>
      <c r="BD128" s="579">
        <f t="shared" si="134"/>
        <v>0</v>
      </c>
      <c r="BE128" s="578">
        <f t="shared" si="135"/>
        <v>0</v>
      </c>
      <c r="BF128" s="579">
        <f t="shared" si="130"/>
        <v>0</v>
      </c>
      <c r="BG128" s="579">
        <f t="shared" si="131"/>
        <v>0</v>
      </c>
      <c r="BH128" s="575">
        <f t="shared" si="132"/>
        <v>0</v>
      </c>
      <c r="BI128" s="580">
        <f t="shared" si="104"/>
        <v>0</v>
      </c>
      <c r="BJ128" s="581"/>
      <c r="BK128" s="582">
        <f t="shared" si="105"/>
        <v>0</v>
      </c>
      <c r="BL128" s="580">
        <f t="shared" si="106"/>
        <v>0</v>
      </c>
      <c r="BM128" s="581"/>
      <c r="BN128" s="582">
        <f t="shared" si="107"/>
        <v>0</v>
      </c>
      <c r="BO128" s="580">
        <f t="shared" si="108"/>
        <v>0</v>
      </c>
      <c r="BP128" s="581"/>
      <c r="BQ128" s="582">
        <f t="shared" si="109"/>
        <v>0</v>
      </c>
      <c r="BR128" s="580">
        <f t="shared" si="110"/>
        <v>0</v>
      </c>
      <c r="BS128" s="581"/>
      <c r="BT128" s="582">
        <f t="shared" si="111"/>
        <v>0</v>
      </c>
      <c r="BU128" s="580">
        <f t="shared" si="112"/>
        <v>0</v>
      </c>
      <c r="BV128" s="581"/>
      <c r="BW128" s="582">
        <f t="shared" si="113"/>
        <v>0</v>
      </c>
      <c r="BX128" s="621">
        <f t="shared" si="114"/>
        <v>0</v>
      </c>
      <c r="BY128" s="621">
        <f t="shared" si="115"/>
        <v>0</v>
      </c>
      <c r="BZ128" s="621">
        <f t="shared" si="83"/>
        <v>0</v>
      </c>
      <c r="CA128" s="53">
        <f t="shared" si="116"/>
        <v>0</v>
      </c>
      <c r="CB128" s="53">
        <f t="shared" si="117"/>
        <v>0</v>
      </c>
      <c r="CC128" s="683"/>
      <c r="CD128" s="53">
        <f t="shared" si="118"/>
        <v>0</v>
      </c>
      <c r="CE128" s="53">
        <f t="shared" si="119"/>
        <v>0</v>
      </c>
      <c r="CF128" s="54"/>
      <c r="CG128" s="343">
        <f t="shared" si="120"/>
        <v>0</v>
      </c>
      <c r="CH128" s="56">
        <v>122</v>
      </c>
    </row>
    <row r="129" spans="1:86" hidden="1" x14ac:dyDescent="0.35">
      <c r="A129" s="253"/>
      <c r="B129" s="88">
        <v>123</v>
      </c>
      <c r="C129" s="91" t="e">
        <f>VLOOKUP(B:B,'START_LIST_JUN-ELI'!C:F,2,FALSE)</f>
        <v>#N/A</v>
      </c>
      <c r="D129" s="115" t="e">
        <f>VLOOKUP(B:B,'START_LIST_JUN-ELI'!C:F,4,FALSE)</f>
        <v>#N/A</v>
      </c>
      <c r="E129" s="80"/>
      <c r="F129" s="81"/>
      <c r="G129" s="425"/>
      <c r="H129" s="425"/>
      <c r="I129" s="425"/>
      <c r="J129" s="425"/>
      <c r="K129" s="426"/>
      <c r="L129" s="427"/>
      <c r="M129" s="425"/>
      <c r="N129" s="425"/>
      <c r="O129" s="425"/>
      <c r="P129" s="425"/>
      <c r="Q129" s="425"/>
      <c r="R129" s="426"/>
      <c r="S129" s="427"/>
      <c r="T129" s="425"/>
      <c r="U129" s="425"/>
      <c r="V129" s="425"/>
      <c r="W129" s="425"/>
      <c r="X129" s="425"/>
      <c r="Y129" s="426"/>
      <c r="Z129" s="609">
        <f t="shared" si="84"/>
        <v>0</v>
      </c>
      <c r="AA129" s="562">
        <f t="shared" si="85"/>
        <v>0</v>
      </c>
      <c r="AB129" s="562">
        <f t="shared" si="86"/>
        <v>0</v>
      </c>
      <c r="AC129" s="562">
        <f t="shared" si="87"/>
        <v>0</v>
      </c>
      <c r="AD129" s="562">
        <f t="shared" si="88"/>
        <v>0</v>
      </c>
      <c r="AE129" s="562">
        <f t="shared" si="89"/>
        <v>0</v>
      </c>
      <c r="AF129" s="610">
        <f t="shared" si="90"/>
        <v>0</v>
      </c>
      <c r="AG129" s="609">
        <f t="shared" si="91"/>
        <v>0</v>
      </c>
      <c r="AH129" s="562">
        <f t="shared" si="92"/>
        <v>0</v>
      </c>
      <c r="AI129" s="562">
        <f t="shared" si="93"/>
        <v>0</v>
      </c>
      <c r="AJ129" s="562">
        <f t="shared" si="94"/>
        <v>0</v>
      </c>
      <c r="AK129" s="562">
        <f t="shared" si="95"/>
        <v>0</v>
      </c>
      <c r="AL129" s="562">
        <f t="shared" si="96"/>
        <v>0</v>
      </c>
      <c r="AM129" s="610">
        <f t="shared" si="97"/>
        <v>0</v>
      </c>
      <c r="AN129" s="575">
        <f t="shared" si="121"/>
        <v>0</v>
      </c>
      <c r="AO129" s="576">
        <f t="shared" si="122"/>
        <v>0</v>
      </c>
      <c r="AP129" s="575">
        <f t="shared" si="123"/>
        <v>0</v>
      </c>
      <c r="AQ129" s="577">
        <f t="shared" si="124"/>
        <v>0</v>
      </c>
      <c r="AR129" s="576">
        <f t="shared" si="125"/>
        <v>0</v>
      </c>
      <c r="AS129" s="578">
        <f t="shared" si="126"/>
        <v>0</v>
      </c>
      <c r="AT129" s="577">
        <f t="shared" si="127"/>
        <v>0</v>
      </c>
      <c r="AU129" s="576">
        <f t="shared" si="128"/>
        <v>0</v>
      </c>
      <c r="AV129" s="578">
        <f t="shared" si="129"/>
        <v>0</v>
      </c>
      <c r="AW129" s="592">
        <f t="shared" si="98"/>
        <v>0</v>
      </c>
      <c r="AX129" s="576">
        <f t="shared" si="99"/>
        <v>0</v>
      </c>
      <c r="AY129" s="593">
        <f t="shared" si="100"/>
        <v>0</v>
      </c>
      <c r="AZ129" s="592">
        <f t="shared" si="101"/>
        <v>0</v>
      </c>
      <c r="BA129" s="576">
        <f t="shared" si="102"/>
        <v>0</v>
      </c>
      <c r="BB129" s="593">
        <f t="shared" si="103"/>
        <v>0</v>
      </c>
      <c r="BC129" s="579">
        <f t="shared" si="133"/>
        <v>0</v>
      </c>
      <c r="BD129" s="579">
        <f t="shared" si="134"/>
        <v>0</v>
      </c>
      <c r="BE129" s="578">
        <f t="shared" si="135"/>
        <v>0</v>
      </c>
      <c r="BF129" s="579">
        <f t="shared" si="130"/>
        <v>0</v>
      </c>
      <c r="BG129" s="579">
        <f t="shared" si="131"/>
        <v>0</v>
      </c>
      <c r="BH129" s="575">
        <f t="shared" si="132"/>
        <v>0</v>
      </c>
      <c r="BI129" s="580">
        <f t="shared" si="104"/>
        <v>0</v>
      </c>
      <c r="BJ129" s="581"/>
      <c r="BK129" s="582">
        <f t="shared" si="105"/>
        <v>0</v>
      </c>
      <c r="BL129" s="580">
        <f t="shared" si="106"/>
        <v>0</v>
      </c>
      <c r="BM129" s="581"/>
      <c r="BN129" s="582">
        <f t="shared" si="107"/>
        <v>0</v>
      </c>
      <c r="BO129" s="580">
        <f t="shared" si="108"/>
        <v>0</v>
      </c>
      <c r="BP129" s="581"/>
      <c r="BQ129" s="582">
        <f t="shared" si="109"/>
        <v>0</v>
      </c>
      <c r="BR129" s="580">
        <f t="shared" si="110"/>
        <v>0</v>
      </c>
      <c r="BS129" s="581"/>
      <c r="BT129" s="582">
        <f t="shared" si="111"/>
        <v>0</v>
      </c>
      <c r="BU129" s="580">
        <f t="shared" si="112"/>
        <v>0</v>
      </c>
      <c r="BV129" s="581"/>
      <c r="BW129" s="582">
        <f t="shared" si="113"/>
        <v>0</v>
      </c>
      <c r="BX129" s="621">
        <f t="shared" si="114"/>
        <v>0</v>
      </c>
      <c r="BY129" s="621">
        <f t="shared" si="115"/>
        <v>0</v>
      </c>
      <c r="BZ129" s="621">
        <f t="shared" si="83"/>
        <v>0</v>
      </c>
      <c r="CA129" s="53">
        <f t="shared" si="116"/>
        <v>0</v>
      </c>
      <c r="CB129" s="53">
        <f t="shared" si="117"/>
        <v>0</v>
      </c>
      <c r="CC129" s="683"/>
      <c r="CD129" s="53">
        <f t="shared" si="118"/>
        <v>0</v>
      </c>
      <c r="CE129" s="53">
        <f t="shared" si="119"/>
        <v>0</v>
      </c>
      <c r="CF129" s="54"/>
      <c r="CG129" s="343">
        <f t="shared" si="120"/>
        <v>0</v>
      </c>
      <c r="CH129" s="51">
        <v>123</v>
      </c>
    </row>
    <row r="130" spans="1:86" hidden="1" x14ac:dyDescent="0.35">
      <c r="A130" s="253"/>
      <c r="B130" s="88">
        <v>124</v>
      </c>
      <c r="C130" s="91" t="e">
        <f>VLOOKUP(B:B,'START_LIST_JUN-ELI'!C:F,2,FALSE)</f>
        <v>#N/A</v>
      </c>
      <c r="D130" s="115" t="e">
        <f>VLOOKUP(B:B,'START_LIST_JUN-ELI'!C:F,4,FALSE)</f>
        <v>#N/A</v>
      </c>
      <c r="E130" s="80"/>
      <c r="F130" s="81"/>
      <c r="G130" s="425"/>
      <c r="H130" s="425"/>
      <c r="I130" s="425"/>
      <c r="J130" s="425"/>
      <c r="K130" s="426"/>
      <c r="L130" s="427"/>
      <c r="M130" s="425"/>
      <c r="N130" s="425"/>
      <c r="O130" s="425"/>
      <c r="P130" s="425"/>
      <c r="Q130" s="425"/>
      <c r="R130" s="426"/>
      <c r="S130" s="427"/>
      <c r="T130" s="425"/>
      <c r="U130" s="425"/>
      <c r="V130" s="425"/>
      <c r="W130" s="425"/>
      <c r="X130" s="425"/>
      <c r="Y130" s="426"/>
      <c r="Z130" s="609">
        <f t="shared" si="84"/>
        <v>0</v>
      </c>
      <c r="AA130" s="562">
        <f t="shared" si="85"/>
        <v>0</v>
      </c>
      <c r="AB130" s="562">
        <f t="shared" si="86"/>
        <v>0</v>
      </c>
      <c r="AC130" s="562">
        <f t="shared" si="87"/>
        <v>0</v>
      </c>
      <c r="AD130" s="562">
        <f t="shared" si="88"/>
        <v>0</v>
      </c>
      <c r="AE130" s="562">
        <f t="shared" si="89"/>
        <v>0</v>
      </c>
      <c r="AF130" s="610">
        <f t="shared" si="90"/>
        <v>0</v>
      </c>
      <c r="AG130" s="609">
        <f t="shared" si="91"/>
        <v>0</v>
      </c>
      <c r="AH130" s="562">
        <f t="shared" si="92"/>
        <v>0</v>
      </c>
      <c r="AI130" s="562">
        <f t="shared" si="93"/>
        <v>0</v>
      </c>
      <c r="AJ130" s="562">
        <f t="shared" si="94"/>
        <v>0</v>
      </c>
      <c r="AK130" s="562">
        <f t="shared" si="95"/>
        <v>0</v>
      </c>
      <c r="AL130" s="562">
        <f t="shared" si="96"/>
        <v>0</v>
      </c>
      <c r="AM130" s="610">
        <f t="shared" si="97"/>
        <v>0</v>
      </c>
      <c r="AN130" s="575">
        <f t="shared" si="121"/>
        <v>0</v>
      </c>
      <c r="AO130" s="576">
        <f t="shared" si="122"/>
        <v>0</v>
      </c>
      <c r="AP130" s="575">
        <f t="shared" si="123"/>
        <v>0</v>
      </c>
      <c r="AQ130" s="577">
        <f t="shared" si="124"/>
        <v>0</v>
      </c>
      <c r="AR130" s="576">
        <f t="shared" si="125"/>
        <v>0</v>
      </c>
      <c r="AS130" s="578">
        <f t="shared" si="126"/>
        <v>0</v>
      </c>
      <c r="AT130" s="577">
        <f t="shared" si="127"/>
        <v>0</v>
      </c>
      <c r="AU130" s="576">
        <f t="shared" si="128"/>
        <v>0</v>
      </c>
      <c r="AV130" s="578">
        <f t="shared" si="129"/>
        <v>0</v>
      </c>
      <c r="AW130" s="592">
        <f t="shared" si="98"/>
        <v>0</v>
      </c>
      <c r="AX130" s="576">
        <f t="shared" si="99"/>
        <v>0</v>
      </c>
      <c r="AY130" s="593">
        <f t="shared" si="100"/>
        <v>0</v>
      </c>
      <c r="AZ130" s="592">
        <f t="shared" si="101"/>
        <v>0</v>
      </c>
      <c r="BA130" s="576">
        <f t="shared" si="102"/>
        <v>0</v>
      </c>
      <c r="BB130" s="593">
        <f t="shared" si="103"/>
        <v>0</v>
      </c>
      <c r="BC130" s="579">
        <f t="shared" si="133"/>
        <v>0</v>
      </c>
      <c r="BD130" s="579">
        <f t="shared" si="134"/>
        <v>0</v>
      </c>
      <c r="BE130" s="578">
        <f t="shared" si="135"/>
        <v>0</v>
      </c>
      <c r="BF130" s="579">
        <f t="shared" si="130"/>
        <v>0</v>
      </c>
      <c r="BG130" s="579">
        <f t="shared" si="131"/>
        <v>0</v>
      </c>
      <c r="BH130" s="575">
        <f t="shared" si="132"/>
        <v>0</v>
      </c>
      <c r="BI130" s="580">
        <f t="shared" si="104"/>
        <v>0</v>
      </c>
      <c r="BJ130" s="581"/>
      <c r="BK130" s="582">
        <f t="shared" si="105"/>
        <v>0</v>
      </c>
      <c r="BL130" s="580">
        <f t="shared" si="106"/>
        <v>0</v>
      </c>
      <c r="BM130" s="581"/>
      <c r="BN130" s="582">
        <f t="shared" si="107"/>
        <v>0</v>
      </c>
      <c r="BO130" s="580">
        <f t="shared" si="108"/>
        <v>0</v>
      </c>
      <c r="BP130" s="581"/>
      <c r="BQ130" s="582">
        <f t="shared" si="109"/>
        <v>0</v>
      </c>
      <c r="BR130" s="580">
        <f t="shared" si="110"/>
        <v>0</v>
      </c>
      <c r="BS130" s="581"/>
      <c r="BT130" s="582">
        <f t="shared" si="111"/>
        <v>0</v>
      </c>
      <c r="BU130" s="580">
        <f t="shared" si="112"/>
        <v>0</v>
      </c>
      <c r="BV130" s="581"/>
      <c r="BW130" s="582">
        <f t="shared" si="113"/>
        <v>0</v>
      </c>
      <c r="BX130" s="621">
        <f t="shared" si="114"/>
        <v>0</v>
      </c>
      <c r="BY130" s="621">
        <f t="shared" si="115"/>
        <v>0</v>
      </c>
      <c r="BZ130" s="621">
        <f t="shared" si="83"/>
        <v>0</v>
      </c>
      <c r="CA130" s="53">
        <f t="shared" si="116"/>
        <v>0</v>
      </c>
      <c r="CB130" s="53">
        <f t="shared" si="117"/>
        <v>0</v>
      </c>
      <c r="CC130" s="683"/>
      <c r="CD130" s="53">
        <f t="shared" si="118"/>
        <v>0</v>
      </c>
      <c r="CE130" s="53">
        <f t="shared" si="119"/>
        <v>0</v>
      </c>
      <c r="CF130" s="54"/>
      <c r="CG130" s="343">
        <f t="shared" si="120"/>
        <v>0</v>
      </c>
      <c r="CH130" s="56">
        <v>124</v>
      </c>
    </row>
    <row r="131" spans="1:86" hidden="1" x14ac:dyDescent="0.35">
      <c r="A131" s="253"/>
      <c r="B131" s="88">
        <v>125</v>
      </c>
      <c r="C131" s="91" t="e">
        <f>VLOOKUP(B:B,'START_LIST_JUN-ELI'!C:F,2,FALSE)</f>
        <v>#N/A</v>
      </c>
      <c r="D131" s="115" t="e">
        <f>VLOOKUP(B:B,'START_LIST_JUN-ELI'!C:F,4,FALSE)</f>
        <v>#N/A</v>
      </c>
      <c r="E131" s="80"/>
      <c r="F131" s="81"/>
      <c r="G131" s="425"/>
      <c r="H131" s="425"/>
      <c r="I131" s="425"/>
      <c r="J131" s="425"/>
      <c r="K131" s="426"/>
      <c r="L131" s="427"/>
      <c r="M131" s="425"/>
      <c r="N131" s="425"/>
      <c r="O131" s="425"/>
      <c r="P131" s="425"/>
      <c r="Q131" s="425"/>
      <c r="R131" s="426"/>
      <c r="S131" s="427"/>
      <c r="T131" s="425"/>
      <c r="U131" s="425"/>
      <c r="V131" s="425"/>
      <c r="W131" s="425"/>
      <c r="X131" s="425"/>
      <c r="Y131" s="426"/>
      <c r="Z131" s="609">
        <f t="shared" si="84"/>
        <v>0</v>
      </c>
      <c r="AA131" s="562">
        <f t="shared" si="85"/>
        <v>0</v>
      </c>
      <c r="AB131" s="562">
        <f t="shared" si="86"/>
        <v>0</v>
      </c>
      <c r="AC131" s="562">
        <f t="shared" si="87"/>
        <v>0</v>
      </c>
      <c r="AD131" s="562">
        <f t="shared" si="88"/>
        <v>0</v>
      </c>
      <c r="AE131" s="562">
        <f t="shared" si="89"/>
        <v>0</v>
      </c>
      <c r="AF131" s="610">
        <f t="shared" si="90"/>
        <v>0</v>
      </c>
      <c r="AG131" s="609">
        <f t="shared" si="91"/>
        <v>0</v>
      </c>
      <c r="AH131" s="562">
        <f t="shared" si="92"/>
        <v>0</v>
      </c>
      <c r="AI131" s="562">
        <f t="shared" si="93"/>
        <v>0</v>
      </c>
      <c r="AJ131" s="562">
        <f t="shared" si="94"/>
        <v>0</v>
      </c>
      <c r="AK131" s="562">
        <f t="shared" si="95"/>
        <v>0</v>
      </c>
      <c r="AL131" s="562">
        <f t="shared" si="96"/>
        <v>0</v>
      </c>
      <c r="AM131" s="610">
        <f t="shared" si="97"/>
        <v>0</v>
      </c>
      <c r="AN131" s="575">
        <f t="shared" si="121"/>
        <v>0</v>
      </c>
      <c r="AO131" s="576">
        <f t="shared" si="122"/>
        <v>0</v>
      </c>
      <c r="AP131" s="575">
        <f t="shared" si="123"/>
        <v>0</v>
      </c>
      <c r="AQ131" s="577">
        <f t="shared" si="124"/>
        <v>0</v>
      </c>
      <c r="AR131" s="576">
        <f t="shared" si="125"/>
        <v>0</v>
      </c>
      <c r="AS131" s="578">
        <f t="shared" si="126"/>
        <v>0</v>
      </c>
      <c r="AT131" s="577">
        <f t="shared" si="127"/>
        <v>0</v>
      </c>
      <c r="AU131" s="576">
        <f t="shared" si="128"/>
        <v>0</v>
      </c>
      <c r="AV131" s="578">
        <f t="shared" si="129"/>
        <v>0</v>
      </c>
      <c r="AW131" s="592">
        <f t="shared" si="98"/>
        <v>0</v>
      </c>
      <c r="AX131" s="576">
        <f t="shared" si="99"/>
        <v>0</v>
      </c>
      <c r="AY131" s="593">
        <f t="shared" si="100"/>
        <v>0</v>
      </c>
      <c r="AZ131" s="592">
        <f t="shared" si="101"/>
        <v>0</v>
      </c>
      <c r="BA131" s="576">
        <f t="shared" si="102"/>
        <v>0</v>
      </c>
      <c r="BB131" s="593">
        <f t="shared" si="103"/>
        <v>0</v>
      </c>
      <c r="BC131" s="579">
        <f t="shared" si="133"/>
        <v>0</v>
      </c>
      <c r="BD131" s="579">
        <f t="shared" si="134"/>
        <v>0</v>
      </c>
      <c r="BE131" s="578">
        <f t="shared" si="135"/>
        <v>0</v>
      </c>
      <c r="BF131" s="579">
        <f t="shared" si="130"/>
        <v>0</v>
      </c>
      <c r="BG131" s="579">
        <f t="shared" si="131"/>
        <v>0</v>
      </c>
      <c r="BH131" s="575">
        <f t="shared" si="132"/>
        <v>0</v>
      </c>
      <c r="BI131" s="580">
        <f t="shared" si="104"/>
        <v>0</v>
      </c>
      <c r="BJ131" s="581"/>
      <c r="BK131" s="582">
        <f t="shared" si="105"/>
        <v>0</v>
      </c>
      <c r="BL131" s="580">
        <f t="shared" si="106"/>
        <v>0</v>
      </c>
      <c r="BM131" s="581"/>
      <c r="BN131" s="582">
        <f t="shared" si="107"/>
        <v>0</v>
      </c>
      <c r="BO131" s="580">
        <f t="shared" si="108"/>
        <v>0</v>
      </c>
      <c r="BP131" s="581"/>
      <c r="BQ131" s="582">
        <f t="shared" si="109"/>
        <v>0</v>
      </c>
      <c r="BR131" s="580">
        <f t="shared" si="110"/>
        <v>0</v>
      </c>
      <c r="BS131" s="581"/>
      <c r="BT131" s="582">
        <f t="shared" si="111"/>
        <v>0</v>
      </c>
      <c r="BU131" s="580">
        <f t="shared" si="112"/>
        <v>0</v>
      </c>
      <c r="BV131" s="581"/>
      <c r="BW131" s="582">
        <f t="shared" si="113"/>
        <v>0</v>
      </c>
      <c r="BX131" s="621">
        <f t="shared" si="114"/>
        <v>0</v>
      </c>
      <c r="BY131" s="621">
        <f t="shared" si="115"/>
        <v>0</v>
      </c>
      <c r="BZ131" s="621">
        <f t="shared" si="83"/>
        <v>0</v>
      </c>
      <c r="CA131" s="53">
        <f t="shared" si="116"/>
        <v>0</v>
      </c>
      <c r="CB131" s="53">
        <f t="shared" si="117"/>
        <v>0</v>
      </c>
      <c r="CC131" s="683"/>
      <c r="CD131" s="53">
        <f t="shared" si="118"/>
        <v>0</v>
      </c>
      <c r="CE131" s="53">
        <f t="shared" si="119"/>
        <v>0</v>
      </c>
      <c r="CF131" s="54"/>
      <c r="CG131" s="343">
        <f t="shared" si="120"/>
        <v>0</v>
      </c>
      <c r="CH131" s="51">
        <v>125</v>
      </c>
    </row>
    <row r="132" spans="1:86" hidden="1" x14ac:dyDescent="0.35">
      <c r="A132" s="253"/>
      <c r="B132" s="88">
        <v>126</v>
      </c>
      <c r="C132" s="91" t="e">
        <f>VLOOKUP(B:B,'START_LIST_JUN-ELI'!C:F,2,FALSE)</f>
        <v>#N/A</v>
      </c>
      <c r="D132" s="115" t="e">
        <f>VLOOKUP(B:B,'START_LIST_JUN-ELI'!C:F,4,FALSE)</f>
        <v>#N/A</v>
      </c>
      <c r="E132" s="80"/>
      <c r="F132" s="81"/>
      <c r="G132" s="425"/>
      <c r="H132" s="425"/>
      <c r="I132" s="425"/>
      <c r="J132" s="425"/>
      <c r="K132" s="426"/>
      <c r="L132" s="427"/>
      <c r="M132" s="425"/>
      <c r="N132" s="425"/>
      <c r="O132" s="425"/>
      <c r="P132" s="425"/>
      <c r="Q132" s="425"/>
      <c r="R132" s="426"/>
      <c r="S132" s="427"/>
      <c r="T132" s="425"/>
      <c r="U132" s="425"/>
      <c r="V132" s="425"/>
      <c r="W132" s="425"/>
      <c r="X132" s="425"/>
      <c r="Y132" s="426"/>
      <c r="Z132" s="609">
        <f t="shared" si="84"/>
        <v>0</v>
      </c>
      <c r="AA132" s="562">
        <f t="shared" si="85"/>
        <v>0</v>
      </c>
      <c r="AB132" s="562">
        <f t="shared" si="86"/>
        <v>0</v>
      </c>
      <c r="AC132" s="562">
        <f t="shared" si="87"/>
        <v>0</v>
      </c>
      <c r="AD132" s="562">
        <f t="shared" si="88"/>
        <v>0</v>
      </c>
      <c r="AE132" s="562">
        <f t="shared" si="89"/>
        <v>0</v>
      </c>
      <c r="AF132" s="610">
        <f t="shared" si="90"/>
        <v>0</v>
      </c>
      <c r="AG132" s="609">
        <f t="shared" si="91"/>
        <v>0</v>
      </c>
      <c r="AH132" s="562">
        <f t="shared" si="92"/>
        <v>0</v>
      </c>
      <c r="AI132" s="562">
        <f t="shared" si="93"/>
        <v>0</v>
      </c>
      <c r="AJ132" s="562">
        <f t="shared" si="94"/>
        <v>0</v>
      </c>
      <c r="AK132" s="562">
        <f t="shared" si="95"/>
        <v>0</v>
      </c>
      <c r="AL132" s="562">
        <f t="shared" si="96"/>
        <v>0</v>
      </c>
      <c r="AM132" s="610">
        <f t="shared" si="97"/>
        <v>0</v>
      </c>
      <c r="AN132" s="575">
        <f t="shared" si="121"/>
        <v>0</v>
      </c>
      <c r="AO132" s="576">
        <f t="shared" si="122"/>
        <v>0</v>
      </c>
      <c r="AP132" s="575">
        <f t="shared" si="123"/>
        <v>0</v>
      </c>
      <c r="AQ132" s="577">
        <f t="shared" si="124"/>
        <v>0</v>
      </c>
      <c r="AR132" s="576">
        <f t="shared" si="125"/>
        <v>0</v>
      </c>
      <c r="AS132" s="578">
        <f t="shared" si="126"/>
        <v>0</v>
      </c>
      <c r="AT132" s="577">
        <f t="shared" si="127"/>
        <v>0</v>
      </c>
      <c r="AU132" s="576">
        <f t="shared" si="128"/>
        <v>0</v>
      </c>
      <c r="AV132" s="578">
        <f t="shared" si="129"/>
        <v>0</v>
      </c>
      <c r="AW132" s="592">
        <f t="shared" si="98"/>
        <v>0</v>
      </c>
      <c r="AX132" s="576">
        <f t="shared" si="99"/>
        <v>0</v>
      </c>
      <c r="AY132" s="593">
        <f t="shared" si="100"/>
        <v>0</v>
      </c>
      <c r="AZ132" s="592">
        <f t="shared" si="101"/>
        <v>0</v>
      </c>
      <c r="BA132" s="576">
        <f t="shared" si="102"/>
        <v>0</v>
      </c>
      <c r="BB132" s="593">
        <f t="shared" si="103"/>
        <v>0</v>
      </c>
      <c r="BC132" s="579">
        <f t="shared" si="133"/>
        <v>0</v>
      </c>
      <c r="BD132" s="579">
        <f t="shared" si="134"/>
        <v>0</v>
      </c>
      <c r="BE132" s="578">
        <f t="shared" si="135"/>
        <v>0</v>
      </c>
      <c r="BF132" s="579">
        <f t="shared" si="130"/>
        <v>0</v>
      </c>
      <c r="BG132" s="579">
        <f t="shared" si="131"/>
        <v>0</v>
      </c>
      <c r="BH132" s="575">
        <f t="shared" si="132"/>
        <v>0</v>
      </c>
      <c r="BI132" s="580">
        <f t="shared" si="104"/>
        <v>0</v>
      </c>
      <c r="BJ132" s="581"/>
      <c r="BK132" s="582">
        <f t="shared" si="105"/>
        <v>0</v>
      </c>
      <c r="BL132" s="580">
        <f t="shared" si="106"/>
        <v>0</v>
      </c>
      <c r="BM132" s="581"/>
      <c r="BN132" s="582">
        <f t="shared" si="107"/>
        <v>0</v>
      </c>
      <c r="BO132" s="580">
        <f t="shared" si="108"/>
        <v>0</v>
      </c>
      <c r="BP132" s="581"/>
      <c r="BQ132" s="582">
        <f t="shared" si="109"/>
        <v>0</v>
      </c>
      <c r="BR132" s="580">
        <f t="shared" si="110"/>
        <v>0</v>
      </c>
      <c r="BS132" s="581"/>
      <c r="BT132" s="582">
        <f t="shared" si="111"/>
        <v>0</v>
      </c>
      <c r="BU132" s="580">
        <f t="shared" si="112"/>
        <v>0</v>
      </c>
      <c r="BV132" s="581"/>
      <c r="BW132" s="582">
        <f t="shared" si="113"/>
        <v>0</v>
      </c>
      <c r="BX132" s="621">
        <f t="shared" si="114"/>
        <v>0</v>
      </c>
      <c r="BY132" s="621">
        <f t="shared" si="115"/>
        <v>0</v>
      </c>
      <c r="BZ132" s="621">
        <f t="shared" si="83"/>
        <v>0</v>
      </c>
      <c r="CA132" s="53">
        <f t="shared" si="116"/>
        <v>0</v>
      </c>
      <c r="CB132" s="53">
        <f t="shared" si="117"/>
        <v>0</v>
      </c>
      <c r="CC132" s="683"/>
      <c r="CD132" s="53">
        <f t="shared" si="118"/>
        <v>0</v>
      </c>
      <c r="CE132" s="53">
        <f t="shared" si="119"/>
        <v>0</v>
      </c>
      <c r="CF132" s="54"/>
      <c r="CG132" s="343">
        <f t="shared" si="120"/>
        <v>0</v>
      </c>
      <c r="CH132" s="56">
        <v>126</v>
      </c>
    </row>
    <row r="133" spans="1:86" hidden="1" x14ac:dyDescent="0.35">
      <c r="A133" s="253"/>
      <c r="B133" s="88">
        <v>127</v>
      </c>
      <c r="C133" s="91" t="e">
        <f>VLOOKUP(B:B,'START_LIST_JUN-ELI'!C:F,2,FALSE)</f>
        <v>#N/A</v>
      </c>
      <c r="D133" s="115" t="e">
        <f>VLOOKUP(B:B,'START_LIST_JUN-ELI'!C:F,4,FALSE)</f>
        <v>#N/A</v>
      </c>
      <c r="E133" s="80"/>
      <c r="F133" s="81"/>
      <c r="G133" s="425"/>
      <c r="H133" s="425"/>
      <c r="I133" s="425"/>
      <c r="J133" s="425"/>
      <c r="K133" s="426"/>
      <c r="L133" s="427"/>
      <c r="M133" s="425"/>
      <c r="N133" s="425"/>
      <c r="O133" s="425"/>
      <c r="P133" s="425"/>
      <c r="Q133" s="425"/>
      <c r="R133" s="426"/>
      <c r="S133" s="427"/>
      <c r="T133" s="425"/>
      <c r="U133" s="425"/>
      <c r="V133" s="425"/>
      <c r="W133" s="425"/>
      <c r="X133" s="425"/>
      <c r="Y133" s="426"/>
      <c r="Z133" s="609">
        <f t="shared" si="84"/>
        <v>0</v>
      </c>
      <c r="AA133" s="562">
        <f t="shared" si="85"/>
        <v>0</v>
      </c>
      <c r="AB133" s="562">
        <f t="shared" si="86"/>
        <v>0</v>
      </c>
      <c r="AC133" s="562">
        <f t="shared" si="87"/>
        <v>0</v>
      </c>
      <c r="AD133" s="562">
        <f t="shared" si="88"/>
        <v>0</v>
      </c>
      <c r="AE133" s="562">
        <f t="shared" si="89"/>
        <v>0</v>
      </c>
      <c r="AF133" s="610">
        <f t="shared" si="90"/>
        <v>0</v>
      </c>
      <c r="AG133" s="609">
        <f t="shared" si="91"/>
        <v>0</v>
      </c>
      <c r="AH133" s="562">
        <f t="shared" si="92"/>
        <v>0</v>
      </c>
      <c r="AI133" s="562">
        <f t="shared" si="93"/>
        <v>0</v>
      </c>
      <c r="AJ133" s="562">
        <f t="shared" si="94"/>
        <v>0</v>
      </c>
      <c r="AK133" s="562">
        <f t="shared" si="95"/>
        <v>0</v>
      </c>
      <c r="AL133" s="562">
        <f t="shared" si="96"/>
        <v>0</v>
      </c>
      <c r="AM133" s="610">
        <f t="shared" si="97"/>
        <v>0</v>
      </c>
      <c r="AN133" s="575">
        <f t="shared" si="121"/>
        <v>0</v>
      </c>
      <c r="AO133" s="576">
        <f t="shared" si="122"/>
        <v>0</v>
      </c>
      <c r="AP133" s="575">
        <f t="shared" si="123"/>
        <v>0</v>
      </c>
      <c r="AQ133" s="577">
        <f t="shared" si="124"/>
        <v>0</v>
      </c>
      <c r="AR133" s="576">
        <f t="shared" si="125"/>
        <v>0</v>
      </c>
      <c r="AS133" s="578">
        <f t="shared" si="126"/>
        <v>0</v>
      </c>
      <c r="AT133" s="577">
        <f t="shared" si="127"/>
        <v>0</v>
      </c>
      <c r="AU133" s="576">
        <f t="shared" si="128"/>
        <v>0</v>
      </c>
      <c r="AV133" s="578">
        <f t="shared" si="129"/>
        <v>0</v>
      </c>
      <c r="AW133" s="592">
        <f t="shared" si="98"/>
        <v>0</v>
      </c>
      <c r="AX133" s="576">
        <f t="shared" si="99"/>
        <v>0</v>
      </c>
      <c r="AY133" s="593">
        <f t="shared" si="100"/>
        <v>0</v>
      </c>
      <c r="AZ133" s="592">
        <f t="shared" si="101"/>
        <v>0</v>
      </c>
      <c r="BA133" s="576">
        <f t="shared" si="102"/>
        <v>0</v>
      </c>
      <c r="BB133" s="593">
        <f t="shared" si="103"/>
        <v>0</v>
      </c>
      <c r="BC133" s="579">
        <f t="shared" si="133"/>
        <v>0</v>
      </c>
      <c r="BD133" s="579">
        <f t="shared" si="134"/>
        <v>0</v>
      </c>
      <c r="BE133" s="578">
        <f t="shared" si="135"/>
        <v>0</v>
      </c>
      <c r="BF133" s="579">
        <f t="shared" si="130"/>
        <v>0</v>
      </c>
      <c r="BG133" s="579">
        <f t="shared" si="131"/>
        <v>0</v>
      </c>
      <c r="BH133" s="575">
        <f t="shared" si="132"/>
        <v>0</v>
      </c>
      <c r="BI133" s="580">
        <f t="shared" si="104"/>
        <v>0</v>
      </c>
      <c r="BJ133" s="581"/>
      <c r="BK133" s="582">
        <f t="shared" si="105"/>
        <v>0</v>
      </c>
      <c r="BL133" s="580">
        <f t="shared" si="106"/>
        <v>0</v>
      </c>
      <c r="BM133" s="581"/>
      <c r="BN133" s="582">
        <f t="shared" si="107"/>
        <v>0</v>
      </c>
      <c r="BO133" s="580">
        <f t="shared" si="108"/>
        <v>0</v>
      </c>
      <c r="BP133" s="581"/>
      <c r="BQ133" s="582">
        <f t="shared" si="109"/>
        <v>0</v>
      </c>
      <c r="BR133" s="580">
        <f t="shared" si="110"/>
        <v>0</v>
      </c>
      <c r="BS133" s="581"/>
      <c r="BT133" s="582">
        <f t="shared" si="111"/>
        <v>0</v>
      </c>
      <c r="BU133" s="580">
        <f t="shared" si="112"/>
        <v>0</v>
      </c>
      <c r="BV133" s="581"/>
      <c r="BW133" s="582">
        <f t="shared" si="113"/>
        <v>0</v>
      </c>
      <c r="BX133" s="621">
        <f t="shared" si="114"/>
        <v>0</v>
      </c>
      <c r="BY133" s="621">
        <f t="shared" si="115"/>
        <v>0</v>
      </c>
      <c r="BZ133" s="621">
        <f t="shared" si="83"/>
        <v>0</v>
      </c>
      <c r="CA133" s="53">
        <f t="shared" si="116"/>
        <v>0</v>
      </c>
      <c r="CB133" s="53">
        <f t="shared" si="117"/>
        <v>0</v>
      </c>
      <c r="CC133" s="683"/>
      <c r="CD133" s="53">
        <f t="shared" si="118"/>
        <v>0</v>
      </c>
      <c r="CE133" s="53">
        <f t="shared" si="119"/>
        <v>0</v>
      </c>
      <c r="CF133" s="54"/>
      <c r="CG133" s="343">
        <f t="shared" si="120"/>
        <v>0</v>
      </c>
      <c r="CH133" s="51">
        <v>127</v>
      </c>
    </row>
    <row r="134" spans="1:86" hidden="1" x14ac:dyDescent="0.35">
      <c r="A134" s="253"/>
      <c r="B134" s="88">
        <v>128</v>
      </c>
      <c r="C134" s="91" t="e">
        <f>VLOOKUP(B:B,'START_LIST_JUN-ELI'!C:F,2,FALSE)</f>
        <v>#N/A</v>
      </c>
      <c r="D134" s="115" t="e">
        <f>VLOOKUP(B:B,'START_LIST_JUN-ELI'!C:F,4,FALSE)</f>
        <v>#N/A</v>
      </c>
      <c r="E134" s="80"/>
      <c r="F134" s="81"/>
      <c r="G134" s="425"/>
      <c r="H134" s="425"/>
      <c r="I134" s="425"/>
      <c r="J134" s="425"/>
      <c r="K134" s="426"/>
      <c r="L134" s="427"/>
      <c r="M134" s="425"/>
      <c r="N134" s="425"/>
      <c r="O134" s="425"/>
      <c r="P134" s="425"/>
      <c r="Q134" s="425"/>
      <c r="R134" s="426"/>
      <c r="S134" s="427"/>
      <c r="T134" s="425"/>
      <c r="U134" s="425"/>
      <c r="V134" s="425"/>
      <c r="W134" s="425"/>
      <c r="X134" s="425"/>
      <c r="Y134" s="426"/>
      <c r="Z134" s="609">
        <f t="shared" si="84"/>
        <v>0</v>
      </c>
      <c r="AA134" s="562">
        <f t="shared" si="85"/>
        <v>0</v>
      </c>
      <c r="AB134" s="562">
        <f t="shared" si="86"/>
        <v>0</v>
      </c>
      <c r="AC134" s="562">
        <f t="shared" si="87"/>
        <v>0</v>
      </c>
      <c r="AD134" s="562">
        <f t="shared" si="88"/>
        <v>0</v>
      </c>
      <c r="AE134" s="562">
        <f t="shared" si="89"/>
        <v>0</v>
      </c>
      <c r="AF134" s="610">
        <f t="shared" si="90"/>
        <v>0</v>
      </c>
      <c r="AG134" s="609">
        <f t="shared" si="91"/>
        <v>0</v>
      </c>
      <c r="AH134" s="562">
        <f t="shared" si="92"/>
        <v>0</v>
      </c>
      <c r="AI134" s="562">
        <f t="shared" si="93"/>
        <v>0</v>
      </c>
      <c r="AJ134" s="562">
        <f t="shared" si="94"/>
        <v>0</v>
      </c>
      <c r="AK134" s="562">
        <f t="shared" si="95"/>
        <v>0</v>
      </c>
      <c r="AL134" s="562">
        <f t="shared" si="96"/>
        <v>0</v>
      </c>
      <c r="AM134" s="610">
        <f t="shared" si="97"/>
        <v>0</v>
      </c>
      <c r="AN134" s="575">
        <f t="shared" si="121"/>
        <v>0</v>
      </c>
      <c r="AO134" s="576">
        <f t="shared" si="122"/>
        <v>0</v>
      </c>
      <c r="AP134" s="575">
        <f t="shared" si="123"/>
        <v>0</v>
      </c>
      <c r="AQ134" s="577">
        <f t="shared" si="124"/>
        <v>0</v>
      </c>
      <c r="AR134" s="576">
        <f t="shared" si="125"/>
        <v>0</v>
      </c>
      <c r="AS134" s="578">
        <f t="shared" si="126"/>
        <v>0</v>
      </c>
      <c r="AT134" s="577">
        <f t="shared" si="127"/>
        <v>0</v>
      </c>
      <c r="AU134" s="576">
        <f t="shared" si="128"/>
        <v>0</v>
      </c>
      <c r="AV134" s="578">
        <f t="shared" si="129"/>
        <v>0</v>
      </c>
      <c r="AW134" s="592">
        <f t="shared" si="98"/>
        <v>0</v>
      </c>
      <c r="AX134" s="576">
        <f t="shared" si="99"/>
        <v>0</v>
      </c>
      <c r="AY134" s="593">
        <f t="shared" si="100"/>
        <v>0</v>
      </c>
      <c r="AZ134" s="592">
        <f t="shared" si="101"/>
        <v>0</v>
      </c>
      <c r="BA134" s="576">
        <f t="shared" si="102"/>
        <v>0</v>
      </c>
      <c r="BB134" s="593">
        <f t="shared" si="103"/>
        <v>0</v>
      </c>
      <c r="BC134" s="579">
        <f t="shared" si="133"/>
        <v>0</v>
      </c>
      <c r="BD134" s="579">
        <f t="shared" si="134"/>
        <v>0</v>
      </c>
      <c r="BE134" s="578">
        <f t="shared" si="135"/>
        <v>0</v>
      </c>
      <c r="BF134" s="579">
        <f t="shared" si="130"/>
        <v>0</v>
      </c>
      <c r="BG134" s="579">
        <f t="shared" si="131"/>
        <v>0</v>
      </c>
      <c r="BH134" s="575">
        <f t="shared" si="132"/>
        <v>0</v>
      </c>
      <c r="BI134" s="580">
        <f t="shared" si="104"/>
        <v>0</v>
      </c>
      <c r="BJ134" s="581"/>
      <c r="BK134" s="582">
        <f t="shared" si="105"/>
        <v>0</v>
      </c>
      <c r="BL134" s="580">
        <f t="shared" si="106"/>
        <v>0</v>
      </c>
      <c r="BM134" s="581"/>
      <c r="BN134" s="582">
        <f t="shared" si="107"/>
        <v>0</v>
      </c>
      <c r="BO134" s="580">
        <f t="shared" si="108"/>
        <v>0</v>
      </c>
      <c r="BP134" s="581"/>
      <c r="BQ134" s="582">
        <f t="shared" si="109"/>
        <v>0</v>
      </c>
      <c r="BR134" s="580">
        <f t="shared" si="110"/>
        <v>0</v>
      </c>
      <c r="BS134" s="581"/>
      <c r="BT134" s="582">
        <f t="shared" si="111"/>
        <v>0</v>
      </c>
      <c r="BU134" s="580">
        <f t="shared" si="112"/>
        <v>0</v>
      </c>
      <c r="BV134" s="581"/>
      <c r="BW134" s="582">
        <f t="shared" si="113"/>
        <v>0</v>
      </c>
      <c r="BX134" s="621">
        <f t="shared" si="114"/>
        <v>0</v>
      </c>
      <c r="BY134" s="621">
        <f t="shared" si="115"/>
        <v>0</v>
      </c>
      <c r="BZ134" s="621">
        <f t="shared" si="83"/>
        <v>0</v>
      </c>
      <c r="CA134" s="53">
        <f t="shared" si="116"/>
        <v>0</v>
      </c>
      <c r="CB134" s="53">
        <f t="shared" si="117"/>
        <v>0</v>
      </c>
      <c r="CC134" s="683"/>
      <c r="CD134" s="53">
        <f t="shared" si="118"/>
        <v>0</v>
      </c>
      <c r="CE134" s="53">
        <f t="shared" si="119"/>
        <v>0</v>
      </c>
      <c r="CF134" s="54"/>
      <c r="CG134" s="343">
        <f t="shared" si="120"/>
        <v>0</v>
      </c>
      <c r="CH134" s="56">
        <v>128</v>
      </c>
    </row>
    <row r="135" spans="1:86" hidden="1" x14ac:dyDescent="0.35">
      <c r="A135" s="253"/>
      <c r="B135" s="88">
        <v>129</v>
      </c>
      <c r="C135" s="91" t="e">
        <f>VLOOKUP(B:B,'START_LIST_JUN-ELI'!C:F,2,FALSE)</f>
        <v>#N/A</v>
      </c>
      <c r="D135" s="115" t="e">
        <f>VLOOKUP(B:B,'START_LIST_JUN-ELI'!C:F,4,FALSE)</f>
        <v>#N/A</v>
      </c>
      <c r="E135" s="80"/>
      <c r="F135" s="81"/>
      <c r="G135" s="425"/>
      <c r="H135" s="425"/>
      <c r="I135" s="425"/>
      <c r="J135" s="425"/>
      <c r="K135" s="426"/>
      <c r="L135" s="427"/>
      <c r="M135" s="425"/>
      <c r="N135" s="425"/>
      <c r="O135" s="425"/>
      <c r="P135" s="425"/>
      <c r="Q135" s="425"/>
      <c r="R135" s="426"/>
      <c r="S135" s="427"/>
      <c r="T135" s="425"/>
      <c r="U135" s="425"/>
      <c r="V135" s="425"/>
      <c r="W135" s="425"/>
      <c r="X135" s="425"/>
      <c r="Y135" s="426"/>
      <c r="Z135" s="609">
        <f t="shared" si="84"/>
        <v>0</v>
      </c>
      <c r="AA135" s="562">
        <f t="shared" si="85"/>
        <v>0</v>
      </c>
      <c r="AB135" s="562">
        <f t="shared" si="86"/>
        <v>0</v>
      </c>
      <c r="AC135" s="562">
        <f t="shared" si="87"/>
        <v>0</v>
      </c>
      <c r="AD135" s="562">
        <f t="shared" si="88"/>
        <v>0</v>
      </c>
      <c r="AE135" s="562">
        <f t="shared" si="89"/>
        <v>0</v>
      </c>
      <c r="AF135" s="610">
        <f t="shared" si="90"/>
        <v>0</v>
      </c>
      <c r="AG135" s="609">
        <f t="shared" si="91"/>
        <v>0</v>
      </c>
      <c r="AH135" s="562">
        <f t="shared" si="92"/>
        <v>0</v>
      </c>
      <c r="AI135" s="562">
        <f t="shared" si="93"/>
        <v>0</v>
      </c>
      <c r="AJ135" s="562">
        <f t="shared" si="94"/>
        <v>0</v>
      </c>
      <c r="AK135" s="562">
        <f t="shared" si="95"/>
        <v>0</v>
      </c>
      <c r="AL135" s="562">
        <f t="shared" si="96"/>
        <v>0</v>
      </c>
      <c r="AM135" s="610">
        <f t="shared" si="97"/>
        <v>0</v>
      </c>
      <c r="AN135" s="575">
        <f t="shared" ref="AN135:AN155" si="136">MAX(E135,L135,S135,Z135,AG135)</f>
        <v>0</v>
      </c>
      <c r="AO135" s="576">
        <f t="shared" ref="AO135:AO155" si="137">MIN(E135,L135,S135,Z135,AG135)</f>
        <v>0</v>
      </c>
      <c r="AP135" s="575">
        <f t="shared" ref="AP135:AP155" si="138">(SUM(E135,L135,S135,Z135,AG135)-AN135-AO135)/3</f>
        <v>0</v>
      </c>
      <c r="AQ135" s="577">
        <f t="shared" ref="AQ135:AQ155" si="139">MAX(F135,M135,T135,AA135,AH135)</f>
        <v>0</v>
      </c>
      <c r="AR135" s="576">
        <f t="shared" ref="AR135:AR155" si="140">MIN(F135,M135,T135,AA135,AH135)</f>
        <v>0</v>
      </c>
      <c r="AS135" s="578">
        <f t="shared" ref="AS135:AS155" si="141">(SUM(F135,M135,T135,AA135,AH135)-AQ135-AR135)/3</f>
        <v>0</v>
      </c>
      <c r="AT135" s="577">
        <f t="shared" ref="AT135:AT155" si="142">MAX(G135,N135,U135,AB135,AI135)</f>
        <v>0</v>
      </c>
      <c r="AU135" s="576">
        <f t="shared" ref="AU135:AU155" si="143">MIN(G135,N135,U135,AB135,AI135)</f>
        <v>0</v>
      </c>
      <c r="AV135" s="578">
        <f t="shared" ref="AV135:AV155" si="144">(SUM(G135,N135,U135,AB135,AI135)-AT135-AU135)/3</f>
        <v>0</v>
      </c>
      <c r="AW135" s="592">
        <f t="shared" si="98"/>
        <v>0</v>
      </c>
      <c r="AX135" s="576">
        <f t="shared" si="99"/>
        <v>0</v>
      </c>
      <c r="AY135" s="593">
        <f t="shared" si="100"/>
        <v>0</v>
      </c>
      <c r="AZ135" s="592">
        <f t="shared" si="101"/>
        <v>0</v>
      </c>
      <c r="BA135" s="576">
        <f t="shared" si="102"/>
        <v>0</v>
      </c>
      <c r="BB135" s="593">
        <f t="shared" si="103"/>
        <v>0</v>
      </c>
      <c r="BC135" s="579">
        <f t="shared" si="133"/>
        <v>0</v>
      </c>
      <c r="BD135" s="579">
        <f t="shared" si="134"/>
        <v>0</v>
      </c>
      <c r="BE135" s="578">
        <f t="shared" si="135"/>
        <v>0</v>
      </c>
      <c r="BF135" s="579">
        <f t="shared" ref="BF135:BF155" si="145">MAX(K135,R135,Y135,AF135,AM135)</f>
        <v>0</v>
      </c>
      <c r="BG135" s="579">
        <f t="shared" ref="BG135:BG155" si="146">MIN(K135,R135,Y135,AF135,AM135)</f>
        <v>0</v>
      </c>
      <c r="BH135" s="575">
        <f t="shared" ref="BH135:BH155" si="147">(SUM(K135,R135,Y135,AF135,AM135)-BF135-BG135)/3</f>
        <v>0</v>
      </c>
      <c r="BI135" s="580">
        <f t="shared" si="104"/>
        <v>0</v>
      </c>
      <c r="BJ135" s="581"/>
      <c r="BK135" s="582">
        <f t="shared" si="105"/>
        <v>0</v>
      </c>
      <c r="BL135" s="580">
        <f t="shared" si="106"/>
        <v>0</v>
      </c>
      <c r="BM135" s="581"/>
      <c r="BN135" s="582">
        <f t="shared" si="107"/>
        <v>0</v>
      </c>
      <c r="BO135" s="580">
        <f t="shared" si="108"/>
        <v>0</v>
      </c>
      <c r="BP135" s="581"/>
      <c r="BQ135" s="582">
        <f t="shared" si="109"/>
        <v>0</v>
      </c>
      <c r="BR135" s="580">
        <f t="shared" si="110"/>
        <v>0</v>
      </c>
      <c r="BS135" s="581"/>
      <c r="BT135" s="582">
        <f t="shared" si="111"/>
        <v>0</v>
      </c>
      <c r="BU135" s="580">
        <f t="shared" si="112"/>
        <v>0</v>
      </c>
      <c r="BV135" s="581"/>
      <c r="BW135" s="582">
        <f t="shared" si="113"/>
        <v>0</v>
      </c>
      <c r="BX135" s="621">
        <f t="shared" si="114"/>
        <v>0</v>
      </c>
      <c r="BY135" s="621">
        <f t="shared" si="115"/>
        <v>0</v>
      </c>
      <c r="BZ135" s="621">
        <f t="shared" si="83"/>
        <v>0</v>
      </c>
      <c r="CA135" s="53">
        <f t="shared" si="116"/>
        <v>0</v>
      </c>
      <c r="CB135" s="53">
        <f t="shared" si="117"/>
        <v>0</v>
      </c>
      <c r="CC135" s="683"/>
      <c r="CD135" s="53">
        <f t="shared" si="118"/>
        <v>0</v>
      </c>
      <c r="CE135" s="53">
        <f t="shared" si="119"/>
        <v>0</v>
      </c>
      <c r="CF135" s="54"/>
      <c r="CG135" s="343">
        <f t="shared" si="120"/>
        <v>0</v>
      </c>
      <c r="CH135" s="51">
        <v>129</v>
      </c>
    </row>
    <row r="136" spans="1:86" hidden="1" x14ac:dyDescent="0.35">
      <c r="A136" s="253"/>
      <c r="B136" s="88">
        <v>130</v>
      </c>
      <c r="C136" s="91" t="e">
        <f>VLOOKUP(B:B,'START_LIST_JUN-ELI'!C:F,2,FALSE)</f>
        <v>#N/A</v>
      </c>
      <c r="D136" s="115" t="e">
        <f>VLOOKUP(B:B,'START_LIST_JUN-ELI'!C:F,4,FALSE)</f>
        <v>#N/A</v>
      </c>
      <c r="E136" s="80"/>
      <c r="F136" s="81"/>
      <c r="G136" s="425"/>
      <c r="H136" s="425"/>
      <c r="I136" s="425"/>
      <c r="J136" s="425"/>
      <c r="K136" s="426"/>
      <c r="L136" s="427"/>
      <c r="M136" s="425"/>
      <c r="N136" s="425"/>
      <c r="O136" s="425"/>
      <c r="P136" s="425"/>
      <c r="Q136" s="425"/>
      <c r="R136" s="426"/>
      <c r="S136" s="427"/>
      <c r="T136" s="425"/>
      <c r="U136" s="425"/>
      <c r="V136" s="425"/>
      <c r="W136" s="425"/>
      <c r="X136" s="425"/>
      <c r="Y136" s="426"/>
      <c r="Z136" s="609">
        <f t="shared" si="84"/>
        <v>0</v>
      </c>
      <c r="AA136" s="562">
        <f t="shared" si="85"/>
        <v>0</v>
      </c>
      <c r="AB136" s="562">
        <f t="shared" si="86"/>
        <v>0</v>
      </c>
      <c r="AC136" s="562">
        <f t="shared" si="87"/>
        <v>0</v>
      </c>
      <c r="AD136" s="562">
        <f t="shared" si="88"/>
        <v>0</v>
      </c>
      <c r="AE136" s="562">
        <f t="shared" si="89"/>
        <v>0</v>
      </c>
      <c r="AF136" s="610">
        <f t="shared" si="90"/>
        <v>0</v>
      </c>
      <c r="AG136" s="609">
        <f t="shared" si="91"/>
        <v>0</v>
      </c>
      <c r="AH136" s="562">
        <f t="shared" si="92"/>
        <v>0</v>
      </c>
      <c r="AI136" s="562">
        <f t="shared" si="93"/>
        <v>0</v>
      </c>
      <c r="AJ136" s="562">
        <f t="shared" si="94"/>
        <v>0</v>
      </c>
      <c r="AK136" s="562">
        <f t="shared" si="95"/>
        <v>0</v>
      </c>
      <c r="AL136" s="562">
        <f t="shared" si="96"/>
        <v>0</v>
      </c>
      <c r="AM136" s="610">
        <f t="shared" si="97"/>
        <v>0</v>
      </c>
      <c r="AN136" s="575">
        <f t="shared" si="136"/>
        <v>0</v>
      </c>
      <c r="AO136" s="576">
        <f t="shared" si="137"/>
        <v>0</v>
      </c>
      <c r="AP136" s="575">
        <f t="shared" si="138"/>
        <v>0</v>
      </c>
      <c r="AQ136" s="577">
        <f t="shared" si="139"/>
        <v>0</v>
      </c>
      <c r="AR136" s="576">
        <f t="shared" si="140"/>
        <v>0</v>
      </c>
      <c r="AS136" s="578">
        <f t="shared" si="141"/>
        <v>0</v>
      </c>
      <c r="AT136" s="577">
        <f t="shared" si="142"/>
        <v>0</v>
      </c>
      <c r="AU136" s="576">
        <f t="shared" si="143"/>
        <v>0</v>
      </c>
      <c r="AV136" s="578">
        <f t="shared" si="144"/>
        <v>0</v>
      </c>
      <c r="AW136" s="592">
        <f t="shared" si="98"/>
        <v>0</v>
      </c>
      <c r="AX136" s="576">
        <f t="shared" si="99"/>
        <v>0</v>
      </c>
      <c r="AY136" s="593">
        <f t="shared" si="100"/>
        <v>0</v>
      </c>
      <c r="AZ136" s="592">
        <f t="shared" si="101"/>
        <v>0</v>
      </c>
      <c r="BA136" s="576">
        <f t="shared" si="102"/>
        <v>0</v>
      </c>
      <c r="BB136" s="593">
        <f t="shared" si="103"/>
        <v>0</v>
      </c>
      <c r="BC136" s="579">
        <f t="shared" ref="BC136:BC155" si="148">MAX(H136,O136,V136,AC136,AJ136)</f>
        <v>0</v>
      </c>
      <c r="BD136" s="579">
        <f t="shared" ref="BD136:BD155" si="149">MIN(H136,O136,V136,AC136,AJ136)</f>
        <v>0</v>
      </c>
      <c r="BE136" s="578">
        <f t="shared" ref="BE136:BE155" si="150">(SUM(H136,O136,V136,AC136,AJ136)-BC136-BD136)/3</f>
        <v>0</v>
      </c>
      <c r="BF136" s="579">
        <f t="shared" si="145"/>
        <v>0</v>
      </c>
      <c r="BG136" s="579">
        <f t="shared" si="146"/>
        <v>0</v>
      </c>
      <c r="BH136" s="575">
        <f t="shared" si="147"/>
        <v>0</v>
      </c>
      <c r="BI136" s="580">
        <f t="shared" si="104"/>
        <v>0</v>
      </c>
      <c r="BJ136" s="581"/>
      <c r="BK136" s="582">
        <f t="shared" si="105"/>
        <v>0</v>
      </c>
      <c r="BL136" s="580">
        <f t="shared" si="106"/>
        <v>0</v>
      </c>
      <c r="BM136" s="581"/>
      <c r="BN136" s="582">
        <f t="shared" si="107"/>
        <v>0</v>
      </c>
      <c r="BO136" s="580">
        <f t="shared" si="108"/>
        <v>0</v>
      </c>
      <c r="BP136" s="581"/>
      <c r="BQ136" s="582">
        <f t="shared" si="109"/>
        <v>0</v>
      </c>
      <c r="BR136" s="580">
        <f t="shared" si="110"/>
        <v>0</v>
      </c>
      <c r="BS136" s="581"/>
      <c r="BT136" s="582">
        <f t="shared" si="111"/>
        <v>0</v>
      </c>
      <c r="BU136" s="580">
        <f t="shared" si="112"/>
        <v>0</v>
      </c>
      <c r="BV136" s="581"/>
      <c r="BW136" s="582">
        <f t="shared" si="113"/>
        <v>0</v>
      </c>
      <c r="BX136" s="621">
        <f t="shared" si="114"/>
        <v>0</v>
      </c>
      <c r="BY136" s="621">
        <f t="shared" si="115"/>
        <v>0</v>
      </c>
      <c r="BZ136" s="621">
        <f t="shared" ref="BZ136:BZ155" si="151">AVERAGE(BK136,BN136,BQ136,BT136,BW136,BX136,BY136)</f>
        <v>0</v>
      </c>
      <c r="CA136" s="53">
        <f t="shared" si="116"/>
        <v>0</v>
      </c>
      <c r="CB136" s="53">
        <f t="shared" si="117"/>
        <v>0</v>
      </c>
      <c r="CC136" s="683"/>
      <c r="CD136" s="53">
        <f t="shared" si="118"/>
        <v>0</v>
      </c>
      <c r="CE136" s="53">
        <f t="shared" si="119"/>
        <v>0</v>
      </c>
      <c r="CF136" s="54"/>
      <c r="CG136" s="343">
        <f t="shared" si="120"/>
        <v>0</v>
      </c>
      <c r="CH136" s="56">
        <v>130</v>
      </c>
    </row>
    <row r="137" spans="1:86" hidden="1" x14ac:dyDescent="0.35">
      <c r="A137" s="253"/>
      <c r="B137" s="88">
        <v>131</v>
      </c>
      <c r="C137" s="91" t="e">
        <f>VLOOKUP(B:B,'START_LIST_JUN-ELI'!C:F,2,FALSE)</f>
        <v>#N/A</v>
      </c>
      <c r="D137" s="115" t="e">
        <f>VLOOKUP(B:B,'START_LIST_JUN-ELI'!C:F,4,FALSE)</f>
        <v>#N/A</v>
      </c>
      <c r="E137" s="80"/>
      <c r="F137" s="81"/>
      <c r="G137" s="425"/>
      <c r="H137" s="425"/>
      <c r="I137" s="425"/>
      <c r="J137" s="425"/>
      <c r="K137" s="426"/>
      <c r="L137" s="427"/>
      <c r="M137" s="425"/>
      <c r="N137" s="425"/>
      <c r="O137" s="425"/>
      <c r="P137" s="425"/>
      <c r="Q137" s="425"/>
      <c r="R137" s="426"/>
      <c r="S137" s="427"/>
      <c r="T137" s="425"/>
      <c r="U137" s="425"/>
      <c r="V137" s="425"/>
      <c r="W137" s="425"/>
      <c r="X137" s="425"/>
      <c r="Y137" s="426"/>
      <c r="Z137" s="609">
        <f t="shared" ref="Z137:Z155" si="152">(E137+L137+S137)/3</f>
        <v>0</v>
      </c>
      <c r="AA137" s="562">
        <f t="shared" ref="AA137:AA155" si="153">(F137+M137+T137)/3</f>
        <v>0</v>
      </c>
      <c r="AB137" s="562">
        <f t="shared" ref="AB137:AB155" si="154">(G137+N137+U137)/3</f>
        <v>0</v>
      </c>
      <c r="AC137" s="562">
        <f t="shared" ref="AC137:AC155" si="155">(H137+O137+V137)/3</f>
        <v>0</v>
      </c>
      <c r="AD137" s="562">
        <f t="shared" ref="AD137:AD155" si="156">(I137+P137+W137)/3</f>
        <v>0</v>
      </c>
      <c r="AE137" s="562">
        <f t="shared" ref="AE137:AE155" si="157">(J137+Q137+X137)/3</f>
        <v>0</v>
      </c>
      <c r="AF137" s="610">
        <f t="shared" ref="AF137:AF155" si="158">(K137+R137+Y137)/3</f>
        <v>0</v>
      </c>
      <c r="AG137" s="609">
        <f t="shared" ref="AG137:AG155" si="159">(E137+L137+S137+Z137)/4</f>
        <v>0</v>
      </c>
      <c r="AH137" s="562">
        <f t="shared" ref="AH137:AH155" si="160">(F137+M137+T137+AA137)/4</f>
        <v>0</v>
      </c>
      <c r="AI137" s="562">
        <f t="shared" ref="AI137:AI155" si="161">(G137+N137+U137+AB137)/4</f>
        <v>0</v>
      </c>
      <c r="AJ137" s="562">
        <f t="shared" ref="AJ137:AJ155" si="162">(H137+O137+V137+AC137)/4</f>
        <v>0</v>
      </c>
      <c r="AK137" s="562">
        <f t="shared" ref="AK137:AK155" si="163">(I137+P137+W137+AD137)/4</f>
        <v>0</v>
      </c>
      <c r="AL137" s="562">
        <f t="shared" ref="AL137:AL155" si="164">(J137+Q137+X137+AE137)/4</f>
        <v>0</v>
      </c>
      <c r="AM137" s="610">
        <f t="shared" ref="AM137:AM155" si="165">(K137+R137+Y137+AF137)/4</f>
        <v>0</v>
      </c>
      <c r="AN137" s="575">
        <f t="shared" si="136"/>
        <v>0</v>
      </c>
      <c r="AO137" s="576">
        <f t="shared" si="137"/>
        <v>0</v>
      </c>
      <c r="AP137" s="575">
        <f t="shared" si="138"/>
        <v>0</v>
      </c>
      <c r="AQ137" s="577">
        <f t="shared" si="139"/>
        <v>0</v>
      </c>
      <c r="AR137" s="576">
        <f t="shared" si="140"/>
        <v>0</v>
      </c>
      <c r="AS137" s="578">
        <f t="shared" si="141"/>
        <v>0</v>
      </c>
      <c r="AT137" s="577">
        <f t="shared" si="142"/>
        <v>0</v>
      </c>
      <c r="AU137" s="576">
        <f t="shared" si="143"/>
        <v>0</v>
      </c>
      <c r="AV137" s="578">
        <f t="shared" si="144"/>
        <v>0</v>
      </c>
      <c r="AW137" s="592">
        <f t="shared" ref="AW137:AW155" si="166">MAX(H137,O137,V137,AC137,AJ137)</f>
        <v>0</v>
      </c>
      <c r="AX137" s="576">
        <f t="shared" ref="AX137:AX155" si="167">MIN(H137,O137,V137,AC137,AJ137)</f>
        <v>0</v>
      </c>
      <c r="AY137" s="593">
        <f t="shared" ref="AY137:AY155" si="168">(SUM(H137,O137,V137,AC137,AJ137)-AW137-AX137)/3</f>
        <v>0</v>
      </c>
      <c r="AZ137" s="592">
        <f t="shared" ref="AZ137:AZ155" si="169">MAX(I137,P137,W137,AD137,AK137)</f>
        <v>0</v>
      </c>
      <c r="BA137" s="576">
        <f t="shared" ref="BA137:BA155" si="170">MIN(I137,P137,W137,AD137,AK137)</f>
        <v>0</v>
      </c>
      <c r="BB137" s="593">
        <f t="shared" ref="BB137:BB155" si="171">(SUM(I137,P137,W137,AD137,AK137)-AZ137-BA137)/3</f>
        <v>0</v>
      </c>
      <c r="BC137" s="579">
        <f t="shared" si="148"/>
        <v>0</v>
      </c>
      <c r="BD137" s="579">
        <f t="shared" si="149"/>
        <v>0</v>
      </c>
      <c r="BE137" s="578">
        <f t="shared" si="150"/>
        <v>0</v>
      </c>
      <c r="BF137" s="579">
        <f t="shared" si="145"/>
        <v>0</v>
      </c>
      <c r="BG137" s="579">
        <f t="shared" si="146"/>
        <v>0</v>
      </c>
      <c r="BH137" s="575">
        <f t="shared" si="147"/>
        <v>0</v>
      </c>
      <c r="BI137" s="580">
        <f t="shared" ref="BI137:BI155" si="172">+AP137</f>
        <v>0</v>
      </c>
      <c r="BJ137" s="581"/>
      <c r="BK137" s="582">
        <f t="shared" ref="BK137:BK155" si="173">BI137-BJ137</f>
        <v>0</v>
      </c>
      <c r="BL137" s="580">
        <f t="shared" ref="BL137:BL155" si="174">+AS137</f>
        <v>0</v>
      </c>
      <c r="BM137" s="581"/>
      <c r="BN137" s="582">
        <f t="shared" ref="BN137:BN155" si="175">BL137-BM137</f>
        <v>0</v>
      </c>
      <c r="BO137" s="580">
        <f t="shared" ref="BO137:BO155" si="176">+AV137</f>
        <v>0</v>
      </c>
      <c r="BP137" s="581"/>
      <c r="BQ137" s="582">
        <f t="shared" ref="BQ137:BQ155" si="177">BO137-BP137</f>
        <v>0</v>
      </c>
      <c r="BR137" s="580">
        <f t="shared" ref="BR137:BR155" si="178">+AY137</f>
        <v>0</v>
      </c>
      <c r="BS137" s="581"/>
      <c r="BT137" s="582">
        <f t="shared" ref="BT137:BT155" si="179">BR137-BS137</f>
        <v>0</v>
      </c>
      <c r="BU137" s="580">
        <f t="shared" ref="BU137:BU155" si="180">+BB137</f>
        <v>0</v>
      </c>
      <c r="BV137" s="581"/>
      <c r="BW137" s="582">
        <f t="shared" ref="BW137:BW155" si="181">BU137-BV137</f>
        <v>0</v>
      </c>
      <c r="BX137" s="621">
        <f t="shared" ref="BX137:BX155" si="182">+BE137</f>
        <v>0</v>
      </c>
      <c r="BY137" s="621">
        <f t="shared" ref="BY137:BY155" si="183">+BH137</f>
        <v>0</v>
      </c>
      <c r="BZ137" s="621">
        <f t="shared" si="151"/>
        <v>0</v>
      </c>
      <c r="CA137" s="53">
        <f t="shared" ref="CA137:CA155" si="184">BZ137/$CA$5</f>
        <v>0</v>
      </c>
      <c r="CB137" s="53">
        <f t="shared" ref="CB137:CB155" si="185">CA137*$CB$5</f>
        <v>0</v>
      </c>
      <c r="CC137" s="683"/>
      <c r="CD137" s="53">
        <f t="shared" ref="CD137:CD155" si="186">CB137-CC137</f>
        <v>0</v>
      </c>
      <c r="CE137" s="53">
        <f t="shared" ref="CE137:CE155" si="187">CD137/$CB$5</f>
        <v>0</v>
      </c>
      <c r="CF137" s="54"/>
      <c r="CG137" s="343">
        <f t="shared" ref="CG137:CG155" si="188">+CE137-CF137</f>
        <v>0</v>
      </c>
      <c r="CH137" s="51">
        <v>131</v>
      </c>
    </row>
    <row r="138" spans="1:86" hidden="1" x14ac:dyDescent="0.35">
      <c r="A138" s="253"/>
      <c r="B138" s="88">
        <v>132</v>
      </c>
      <c r="C138" s="91" t="e">
        <f>VLOOKUP(B:B,'START_LIST_JUN-ELI'!C:F,2,FALSE)</f>
        <v>#N/A</v>
      </c>
      <c r="D138" s="115" t="e">
        <f>VLOOKUP(B:B,'START_LIST_JUN-ELI'!C:F,4,FALSE)</f>
        <v>#N/A</v>
      </c>
      <c r="E138" s="80"/>
      <c r="F138" s="81"/>
      <c r="G138" s="425"/>
      <c r="H138" s="425"/>
      <c r="I138" s="425"/>
      <c r="J138" s="425"/>
      <c r="K138" s="426"/>
      <c r="L138" s="427"/>
      <c r="M138" s="425"/>
      <c r="N138" s="425"/>
      <c r="O138" s="425"/>
      <c r="P138" s="425"/>
      <c r="Q138" s="425"/>
      <c r="R138" s="426"/>
      <c r="S138" s="427"/>
      <c r="T138" s="425"/>
      <c r="U138" s="425"/>
      <c r="V138" s="425"/>
      <c r="W138" s="425"/>
      <c r="X138" s="425"/>
      <c r="Y138" s="426"/>
      <c r="Z138" s="609">
        <f t="shared" si="152"/>
        <v>0</v>
      </c>
      <c r="AA138" s="562">
        <f t="shared" si="153"/>
        <v>0</v>
      </c>
      <c r="AB138" s="562">
        <f t="shared" si="154"/>
        <v>0</v>
      </c>
      <c r="AC138" s="562">
        <f t="shared" si="155"/>
        <v>0</v>
      </c>
      <c r="AD138" s="562">
        <f t="shared" si="156"/>
        <v>0</v>
      </c>
      <c r="AE138" s="562">
        <f t="shared" si="157"/>
        <v>0</v>
      </c>
      <c r="AF138" s="610">
        <f t="shared" si="158"/>
        <v>0</v>
      </c>
      <c r="AG138" s="609">
        <f t="shared" si="159"/>
        <v>0</v>
      </c>
      <c r="AH138" s="562">
        <f t="shared" si="160"/>
        <v>0</v>
      </c>
      <c r="AI138" s="562">
        <f t="shared" si="161"/>
        <v>0</v>
      </c>
      <c r="AJ138" s="562">
        <f t="shared" si="162"/>
        <v>0</v>
      </c>
      <c r="AK138" s="562">
        <f t="shared" si="163"/>
        <v>0</v>
      </c>
      <c r="AL138" s="562">
        <f t="shared" si="164"/>
        <v>0</v>
      </c>
      <c r="AM138" s="610">
        <f t="shared" si="165"/>
        <v>0</v>
      </c>
      <c r="AN138" s="575">
        <f t="shared" si="136"/>
        <v>0</v>
      </c>
      <c r="AO138" s="576">
        <f t="shared" si="137"/>
        <v>0</v>
      </c>
      <c r="AP138" s="575">
        <f t="shared" si="138"/>
        <v>0</v>
      </c>
      <c r="AQ138" s="577">
        <f t="shared" si="139"/>
        <v>0</v>
      </c>
      <c r="AR138" s="576">
        <f t="shared" si="140"/>
        <v>0</v>
      </c>
      <c r="AS138" s="578">
        <f t="shared" si="141"/>
        <v>0</v>
      </c>
      <c r="AT138" s="577">
        <f t="shared" si="142"/>
        <v>0</v>
      </c>
      <c r="AU138" s="576">
        <f t="shared" si="143"/>
        <v>0</v>
      </c>
      <c r="AV138" s="578">
        <f t="shared" si="144"/>
        <v>0</v>
      </c>
      <c r="AW138" s="592">
        <f t="shared" si="166"/>
        <v>0</v>
      </c>
      <c r="AX138" s="576">
        <f t="shared" si="167"/>
        <v>0</v>
      </c>
      <c r="AY138" s="593">
        <f t="shared" si="168"/>
        <v>0</v>
      </c>
      <c r="AZ138" s="592">
        <f t="shared" si="169"/>
        <v>0</v>
      </c>
      <c r="BA138" s="576">
        <f t="shared" si="170"/>
        <v>0</v>
      </c>
      <c r="BB138" s="593">
        <f t="shared" si="171"/>
        <v>0</v>
      </c>
      <c r="BC138" s="579">
        <f t="shared" si="148"/>
        <v>0</v>
      </c>
      <c r="BD138" s="579">
        <f t="shared" si="149"/>
        <v>0</v>
      </c>
      <c r="BE138" s="578">
        <f t="shared" si="150"/>
        <v>0</v>
      </c>
      <c r="BF138" s="579">
        <f t="shared" si="145"/>
        <v>0</v>
      </c>
      <c r="BG138" s="579">
        <f t="shared" si="146"/>
        <v>0</v>
      </c>
      <c r="BH138" s="575">
        <f t="shared" si="147"/>
        <v>0</v>
      </c>
      <c r="BI138" s="580">
        <f t="shared" si="172"/>
        <v>0</v>
      </c>
      <c r="BJ138" s="581"/>
      <c r="BK138" s="582">
        <f t="shared" si="173"/>
        <v>0</v>
      </c>
      <c r="BL138" s="580">
        <f t="shared" si="174"/>
        <v>0</v>
      </c>
      <c r="BM138" s="581"/>
      <c r="BN138" s="582">
        <f t="shared" si="175"/>
        <v>0</v>
      </c>
      <c r="BO138" s="580">
        <f t="shared" si="176"/>
        <v>0</v>
      </c>
      <c r="BP138" s="581"/>
      <c r="BQ138" s="582">
        <f t="shared" si="177"/>
        <v>0</v>
      </c>
      <c r="BR138" s="580">
        <f t="shared" si="178"/>
        <v>0</v>
      </c>
      <c r="BS138" s="581"/>
      <c r="BT138" s="582">
        <f t="shared" si="179"/>
        <v>0</v>
      </c>
      <c r="BU138" s="580">
        <f t="shared" si="180"/>
        <v>0</v>
      </c>
      <c r="BV138" s="581"/>
      <c r="BW138" s="582">
        <f t="shared" si="181"/>
        <v>0</v>
      </c>
      <c r="BX138" s="621">
        <f t="shared" si="182"/>
        <v>0</v>
      </c>
      <c r="BY138" s="621">
        <f t="shared" si="183"/>
        <v>0</v>
      </c>
      <c r="BZ138" s="621">
        <f t="shared" si="151"/>
        <v>0</v>
      </c>
      <c r="CA138" s="53">
        <f t="shared" si="184"/>
        <v>0</v>
      </c>
      <c r="CB138" s="53">
        <f t="shared" si="185"/>
        <v>0</v>
      </c>
      <c r="CC138" s="683"/>
      <c r="CD138" s="53">
        <f t="shared" si="186"/>
        <v>0</v>
      </c>
      <c r="CE138" s="53">
        <f t="shared" si="187"/>
        <v>0</v>
      </c>
      <c r="CF138" s="54"/>
      <c r="CG138" s="343">
        <f t="shared" si="188"/>
        <v>0</v>
      </c>
      <c r="CH138" s="56">
        <v>132</v>
      </c>
    </row>
    <row r="139" spans="1:86" hidden="1" x14ac:dyDescent="0.35">
      <c r="A139" s="253"/>
      <c r="B139" s="88">
        <v>133</v>
      </c>
      <c r="C139" s="91" t="e">
        <f>VLOOKUP(B:B,'START_LIST_JUN-ELI'!C:F,2,FALSE)</f>
        <v>#N/A</v>
      </c>
      <c r="D139" s="115" t="e">
        <f>VLOOKUP(B:B,'START_LIST_JUN-ELI'!C:F,4,FALSE)</f>
        <v>#N/A</v>
      </c>
      <c r="E139" s="80"/>
      <c r="F139" s="81"/>
      <c r="G139" s="425"/>
      <c r="H139" s="425"/>
      <c r="I139" s="425"/>
      <c r="J139" s="425"/>
      <c r="K139" s="426"/>
      <c r="L139" s="427"/>
      <c r="M139" s="425"/>
      <c r="N139" s="425"/>
      <c r="O139" s="425"/>
      <c r="P139" s="425"/>
      <c r="Q139" s="425"/>
      <c r="R139" s="426"/>
      <c r="S139" s="427"/>
      <c r="T139" s="425"/>
      <c r="U139" s="425"/>
      <c r="V139" s="425"/>
      <c r="W139" s="425"/>
      <c r="X139" s="425"/>
      <c r="Y139" s="426"/>
      <c r="Z139" s="609">
        <f t="shared" si="152"/>
        <v>0</v>
      </c>
      <c r="AA139" s="562">
        <f t="shared" si="153"/>
        <v>0</v>
      </c>
      <c r="AB139" s="562">
        <f t="shared" si="154"/>
        <v>0</v>
      </c>
      <c r="AC139" s="562">
        <f t="shared" si="155"/>
        <v>0</v>
      </c>
      <c r="AD139" s="562">
        <f t="shared" si="156"/>
        <v>0</v>
      </c>
      <c r="AE139" s="562">
        <f t="shared" si="157"/>
        <v>0</v>
      </c>
      <c r="AF139" s="610">
        <f t="shared" si="158"/>
        <v>0</v>
      </c>
      <c r="AG139" s="609">
        <f t="shared" si="159"/>
        <v>0</v>
      </c>
      <c r="AH139" s="562">
        <f t="shared" si="160"/>
        <v>0</v>
      </c>
      <c r="AI139" s="562">
        <f t="shared" si="161"/>
        <v>0</v>
      </c>
      <c r="AJ139" s="562">
        <f t="shared" si="162"/>
        <v>0</v>
      </c>
      <c r="AK139" s="562">
        <f t="shared" si="163"/>
        <v>0</v>
      </c>
      <c r="AL139" s="562">
        <f t="shared" si="164"/>
        <v>0</v>
      </c>
      <c r="AM139" s="610">
        <f t="shared" si="165"/>
        <v>0</v>
      </c>
      <c r="AN139" s="575">
        <f t="shared" si="136"/>
        <v>0</v>
      </c>
      <c r="AO139" s="576">
        <f t="shared" si="137"/>
        <v>0</v>
      </c>
      <c r="AP139" s="575">
        <f t="shared" si="138"/>
        <v>0</v>
      </c>
      <c r="AQ139" s="577">
        <f t="shared" si="139"/>
        <v>0</v>
      </c>
      <c r="AR139" s="576">
        <f t="shared" si="140"/>
        <v>0</v>
      </c>
      <c r="AS139" s="578">
        <f t="shared" si="141"/>
        <v>0</v>
      </c>
      <c r="AT139" s="577">
        <f t="shared" si="142"/>
        <v>0</v>
      </c>
      <c r="AU139" s="576">
        <f t="shared" si="143"/>
        <v>0</v>
      </c>
      <c r="AV139" s="578">
        <f t="shared" si="144"/>
        <v>0</v>
      </c>
      <c r="AW139" s="592">
        <f t="shared" si="166"/>
        <v>0</v>
      </c>
      <c r="AX139" s="576">
        <f t="shared" si="167"/>
        <v>0</v>
      </c>
      <c r="AY139" s="593">
        <f t="shared" si="168"/>
        <v>0</v>
      </c>
      <c r="AZ139" s="592">
        <f t="shared" si="169"/>
        <v>0</v>
      </c>
      <c r="BA139" s="576">
        <f t="shared" si="170"/>
        <v>0</v>
      </c>
      <c r="BB139" s="593">
        <f t="shared" si="171"/>
        <v>0</v>
      </c>
      <c r="BC139" s="579">
        <f t="shared" si="148"/>
        <v>0</v>
      </c>
      <c r="BD139" s="579">
        <f t="shared" si="149"/>
        <v>0</v>
      </c>
      <c r="BE139" s="578">
        <f t="shared" si="150"/>
        <v>0</v>
      </c>
      <c r="BF139" s="579">
        <f t="shared" si="145"/>
        <v>0</v>
      </c>
      <c r="BG139" s="579">
        <f t="shared" si="146"/>
        <v>0</v>
      </c>
      <c r="BH139" s="575">
        <f t="shared" si="147"/>
        <v>0</v>
      </c>
      <c r="BI139" s="580">
        <f t="shared" si="172"/>
        <v>0</v>
      </c>
      <c r="BJ139" s="581"/>
      <c r="BK139" s="582">
        <f t="shared" si="173"/>
        <v>0</v>
      </c>
      <c r="BL139" s="580">
        <f t="shared" si="174"/>
        <v>0</v>
      </c>
      <c r="BM139" s="581"/>
      <c r="BN139" s="582">
        <f t="shared" si="175"/>
        <v>0</v>
      </c>
      <c r="BO139" s="580">
        <f t="shared" si="176"/>
        <v>0</v>
      </c>
      <c r="BP139" s="581"/>
      <c r="BQ139" s="582">
        <f t="shared" si="177"/>
        <v>0</v>
      </c>
      <c r="BR139" s="580">
        <f t="shared" si="178"/>
        <v>0</v>
      </c>
      <c r="BS139" s="581"/>
      <c r="BT139" s="582">
        <f t="shared" si="179"/>
        <v>0</v>
      </c>
      <c r="BU139" s="580">
        <f t="shared" si="180"/>
        <v>0</v>
      </c>
      <c r="BV139" s="581"/>
      <c r="BW139" s="582">
        <f t="shared" si="181"/>
        <v>0</v>
      </c>
      <c r="BX139" s="621">
        <f t="shared" si="182"/>
        <v>0</v>
      </c>
      <c r="BY139" s="621">
        <f t="shared" si="183"/>
        <v>0</v>
      </c>
      <c r="BZ139" s="621">
        <f t="shared" si="151"/>
        <v>0</v>
      </c>
      <c r="CA139" s="53">
        <f t="shared" si="184"/>
        <v>0</v>
      </c>
      <c r="CB139" s="53">
        <f t="shared" si="185"/>
        <v>0</v>
      </c>
      <c r="CC139" s="683"/>
      <c r="CD139" s="53">
        <f t="shared" si="186"/>
        <v>0</v>
      </c>
      <c r="CE139" s="53">
        <f t="shared" si="187"/>
        <v>0</v>
      </c>
      <c r="CF139" s="54"/>
      <c r="CG139" s="343">
        <f t="shared" si="188"/>
        <v>0</v>
      </c>
      <c r="CH139" s="51">
        <v>133</v>
      </c>
    </row>
    <row r="140" spans="1:86" hidden="1" x14ac:dyDescent="0.35">
      <c r="A140" s="253"/>
      <c r="B140" s="88">
        <v>134</v>
      </c>
      <c r="C140" s="91" t="e">
        <f>VLOOKUP(B:B,'START_LIST_JUN-ELI'!C:F,2,FALSE)</f>
        <v>#N/A</v>
      </c>
      <c r="D140" s="115" t="e">
        <f>VLOOKUP(B:B,'START_LIST_JUN-ELI'!C:F,4,FALSE)</f>
        <v>#N/A</v>
      </c>
      <c r="E140" s="80"/>
      <c r="F140" s="81"/>
      <c r="G140" s="425"/>
      <c r="H140" s="425"/>
      <c r="I140" s="425"/>
      <c r="J140" s="425"/>
      <c r="K140" s="426"/>
      <c r="L140" s="427"/>
      <c r="M140" s="425"/>
      <c r="N140" s="425"/>
      <c r="O140" s="425"/>
      <c r="P140" s="425"/>
      <c r="Q140" s="425"/>
      <c r="R140" s="426"/>
      <c r="S140" s="427"/>
      <c r="T140" s="425"/>
      <c r="U140" s="425"/>
      <c r="V140" s="425"/>
      <c r="W140" s="425"/>
      <c r="X140" s="425"/>
      <c r="Y140" s="426"/>
      <c r="Z140" s="609">
        <f t="shared" si="152"/>
        <v>0</v>
      </c>
      <c r="AA140" s="562">
        <f t="shared" si="153"/>
        <v>0</v>
      </c>
      <c r="AB140" s="562">
        <f t="shared" si="154"/>
        <v>0</v>
      </c>
      <c r="AC140" s="562">
        <f t="shared" si="155"/>
        <v>0</v>
      </c>
      <c r="AD140" s="562">
        <f t="shared" si="156"/>
        <v>0</v>
      </c>
      <c r="AE140" s="562">
        <f t="shared" si="157"/>
        <v>0</v>
      </c>
      <c r="AF140" s="610">
        <f t="shared" si="158"/>
        <v>0</v>
      </c>
      <c r="AG140" s="609">
        <f t="shared" si="159"/>
        <v>0</v>
      </c>
      <c r="AH140" s="562">
        <f t="shared" si="160"/>
        <v>0</v>
      </c>
      <c r="AI140" s="562">
        <f t="shared" si="161"/>
        <v>0</v>
      </c>
      <c r="AJ140" s="562">
        <f t="shared" si="162"/>
        <v>0</v>
      </c>
      <c r="AK140" s="562">
        <f t="shared" si="163"/>
        <v>0</v>
      </c>
      <c r="AL140" s="562">
        <f t="shared" si="164"/>
        <v>0</v>
      </c>
      <c r="AM140" s="610">
        <f t="shared" si="165"/>
        <v>0</v>
      </c>
      <c r="AN140" s="575">
        <f t="shared" si="136"/>
        <v>0</v>
      </c>
      <c r="AO140" s="576">
        <f t="shared" si="137"/>
        <v>0</v>
      </c>
      <c r="AP140" s="575">
        <f t="shared" si="138"/>
        <v>0</v>
      </c>
      <c r="AQ140" s="577">
        <f t="shared" si="139"/>
        <v>0</v>
      </c>
      <c r="AR140" s="576">
        <f t="shared" si="140"/>
        <v>0</v>
      </c>
      <c r="AS140" s="578">
        <f t="shared" si="141"/>
        <v>0</v>
      </c>
      <c r="AT140" s="577">
        <f t="shared" si="142"/>
        <v>0</v>
      </c>
      <c r="AU140" s="576">
        <f t="shared" si="143"/>
        <v>0</v>
      </c>
      <c r="AV140" s="578">
        <f t="shared" si="144"/>
        <v>0</v>
      </c>
      <c r="AW140" s="592">
        <f t="shared" si="166"/>
        <v>0</v>
      </c>
      <c r="AX140" s="576">
        <f t="shared" si="167"/>
        <v>0</v>
      </c>
      <c r="AY140" s="593">
        <f t="shared" si="168"/>
        <v>0</v>
      </c>
      <c r="AZ140" s="592">
        <f t="shared" si="169"/>
        <v>0</v>
      </c>
      <c r="BA140" s="576">
        <f t="shared" si="170"/>
        <v>0</v>
      </c>
      <c r="BB140" s="593">
        <f t="shared" si="171"/>
        <v>0</v>
      </c>
      <c r="BC140" s="579">
        <f t="shared" si="148"/>
        <v>0</v>
      </c>
      <c r="BD140" s="579">
        <f t="shared" si="149"/>
        <v>0</v>
      </c>
      <c r="BE140" s="578">
        <f t="shared" si="150"/>
        <v>0</v>
      </c>
      <c r="BF140" s="579">
        <f t="shared" si="145"/>
        <v>0</v>
      </c>
      <c r="BG140" s="579">
        <f t="shared" si="146"/>
        <v>0</v>
      </c>
      <c r="BH140" s="575">
        <f t="shared" si="147"/>
        <v>0</v>
      </c>
      <c r="BI140" s="580">
        <f t="shared" si="172"/>
        <v>0</v>
      </c>
      <c r="BJ140" s="581"/>
      <c r="BK140" s="582">
        <f t="shared" si="173"/>
        <v>0</v>
      </c>
      <c r="BL140" s="580">
        <f t="shared" si="174"/>
        <v>0</v>
      </c>
      <c r="BM140" s="581"/>
      <c r="BN140" s="582">
        <f t="shared" si="175"/>
        <v>0</v>
      </c>
      <c r="BO140" s="580">
        <f t="shared" si="176"/>
        <v>0</v>
      </c>
      <c r="BP140" s="581"/>
      <c r="BQ140" s="582">
        <f t="shared" si="177"/>
        <v>0</v>
      </c>
      <c r="BR140" s="580">
        <f t="shared" si="178"/>
        <v>0</v>
      </c>
      <c r="BS140" s="581"/>
      <c r="BT140" s="582">
        <f t="shared" si="179"/>
        <v>0</v>
      </c>
      <c r="BU140" s="580">
        <f t="shared" si="180"/>
        <v>0</v>
      </c>
      <c r="BV140" s="581"/>
      <c r="BW140" s="582">
        <f t="shared" si="181"/>
        <v>0</v>
      </c>
      <c r="BX140" s="621">
        <f t="shared" si="182"/>
        <v>0</v>
      </c>
      <c r="BY140" s="621">
        <f t="shared" si="183"/>
        <v>0</v>
      </c>
      <c r="BZ140" s="621">
        <f t="shared" si="151"/>
        <v>0</v>
      </c>
      <c r="CA140" s="53">
        <f t="shared" si="184"/>
        <v>0</v>
      </c>
      <c r="CB140" s="53">
        <f t="shared" si="185"/>
        <v>0</v>
      </c>
      <c r="CC140" s="683"/>
      <c r="CD140" s="53">
        <f t="shared" si="186"/>
        <v>0</v>
      </c>
      <c r="CE140" s="53">
        <f t="shared" si="187"/>
        <v>0</v>
      </c>
      <c r="CF140" s="54"/>
      <c r="CG140" s="343">
        <f t="shared" si="188"/>
        <v>0</v>
      </c>
      <c r="CH140" s="56">
        <v>134</v>
      </c>
    </row>
    <row r="141" spans="1:86" hidden="1" x14ac:dyDescent="0.35">
      <c r="A141" s="253"/>
      <c r="B141" s="88">
        <v>135</v>
      </c>
      <c r="C141" s="91" t="e">
        <f>VLOOKUP(B:B,'START_LIST_JUN-ELI'!C:F,2,FALSE)</f>
        <v>#N/A</v>
      </c>
      <c r="D141" s="115" t="e">
        <f>VLOOKUP(B:B,'START_LIST_JUN-ELI'!C:F,4,FALSE)</f>
        <v>#N/A</v>
      </c>
      <c r="E141" s="80"/>
      <c r="F141" s="81"/>
      <c r="G141" s="425"/>
      <c r="H141" s="425"/>
      <c r="I141" s="425"/>
      <c r="J141" s="425"/>
      <c r="K141" s="426"/>
      <c r="L141" s="427"/>
      <c r="M141" s="425"/>
      <c r="N141" s="425"/>
      <c r="O141" s="425"/>
      <c r="P141" s="425"/>
      <c r="Q141" s="425"/>
      <c r="R141" s="426"/>
      <c r="S141" s="427"/>
      <c r="T141" s="425"/>
      <c r="U141" s="425"/>
      <c r="V141" s="425"/>
      <c r="W141" s="425"/>
      <c r="X141" s="425"/>
      <c r="Y141" s="426"/>
      <c r="Z141" s="609">
        <f t="shared" si="152"/>
        <v>0</v>
      </c>
      <c r="AA141" s="562">
        <f t="shared" si="153"/>
        <v>0</v>
      </c>
      <c r="AB141" s="562">
        <f t="shared" si="154"/>
        <v>0</v>
      </c>
      <c r="AC141" s="562">
        <f t="shared" si="155"/>
        <v>0</v>
      </c>
      <c r="AD141" s="562">
        <f t="shared" si="156"/>
        <v>0</v>
      </c>
      <c r="AE141" s="562">
        <f t="shared" si="157"/>
        <v>0</v>
      </c>
      <c r="AF141" s="610">
        <f t="shared" si="158"/>
        <v>0</v>
      </c>
      <c r="AG141" s="609">
        <f t="shared" si="159"/>
        <v>0</v>
      </c>
      <c r="AH141" s="562">
        <f t="shared" si="160"/>
        <v>0</v>
      </c>
      <c r="AI141" s="562">
        <f t="shared" si="161"/>
        <v>0</v>
      </c>
      <c r="AJ141" s="562">
        <f t="shared" si="162"/>
        <v>0</v>
      </c>
      <c r="AK141" s="562">
        <f t="shared" si="163"/>
        <v>0</v>
      </c>
      <c r="AL141" s="562">
        <f t="shared" si="164"/>
        <v>0</v>
      </c>
      <c r="AM141" s="610">
        <f t="shared" si="165"/>
        <v>0</v>
      </c>
      <c r="AN141" s="575">
        <f t="shared" si="136"/>
        <v>0</v>
      </c>
      <c r="AO141" s="576">
        <f t="shared" si="137"/>
        <v>0</v>
      </c>
      <c r="AP141" s="575">
        <f t="shared" si="138"/>
        <v>0</v>
      </c>
      <c r="AQ141" s="577">
        <f t="shared" si="139"/>
        <v>0</v>
      </c>
      <c r="AR141" s="576">
        <f t="shared" si="140"/>
        <v>0</v>
      </c>
      <c r="AS141" s="578">
        <f t="shared" si="141"/>
        <v>0</v>
      </c>
      <c r="AT141" s="577">
        <f t="shared" si="142"/>
        <v>0</v>
      </c>
      <c r="AU141" s="576">
        <f t="shared" si="143"/>
        <v>0</v>
      </c>
      <c r="AV141" s="578">
        <f t="shared" si="144"/>
        <v>0</v>
      </c>
      <c r="AW141" s="592">
        <f t="shared" si="166"/>
        <v>0</v>
      </c>
      <c r="AX141" s="576">
        <f t="shared" si="167"/>
        <v>0</v>
      </c>
      <c r="AY141" s="593">
        <f t="shared" si="168"/>
        <v>0</v>
      </c>
      <c r="AZ141" s="592">
        <f t="shared" si="169"/>
        <v>0</v>
      </c>
      <c r="BA141" s="576">
        <f t="shared" si="170"/>
        <v>0</v>
      </c>
      <c r="BB141" s="593">
        <f t="shared" si="171"/>
        <v>0</v>
      </c>
      <c r="BC141" s="579">
        <f t="shared" si="148"/>
        <v>0</v>
      </c>
      <c r="BD141" s="579">
        <f t="shared" si="149"/>
        <v>0</v>
      </c>
      <c r="BE141" s="578">
        <f t="shared" si="150"/>
        <v>0</v>
      </c>
      <c r="BF141" s="579">
        <f t="shared" si="145"/>
        <v>0</v>
      </c>
      <c r="BG141" s="579">
        <f t="shared" si="146"/>
        <v>0</v>
      </c>
      <c r="BH141" s="575">
        <f t="shared" si="147"/>
        <v>0</v>
      </c>
      <c r="BI141" s="580">
        <f t="shared" si="172"/>
        <v>0</v>
      </c>
      <c r="BJ141" s="581"/>
      <c r="BK141" s="582">
        <f t="shared" si="173"/>
        <v>0</v>
      </c>
      <c r="BL141" s="580">
        <f t="shared" si="174"/>
        <v>0</v>
      </c>
      <c r="BM141" s="581"/>
      <c r="BN141" s="582">
        <f t="shared" si="175"/>
        <v>0</v>
      </c>
      <c r="BO141" s="580">
        <f t="shared" si="176"/>
        <v>0</v>
      </c>
      <c r="BP141" s="581"/>
      <c r="BQ141" s="582">
        <f t="shared" si="177"/>
        <v>0</v>
      </c>
      <c r="BR141" s="580">
        <f t="shared" si="178"/>
        <v>0</v>
      </c>
      <c r="BS141" s="581"/>
      <c r="BT141" s="582">
        <f t="shared" si="179"/>
        <v>0</v>
      </c>
      <c r="BU141" s="580">
        <f t="shared" si="180"/>
        <v>0</v>
      </c>
      <c r="BV141" s="581"/>
      <c r="BW141" s="582">
        <f t="shared" si="181"/>
        <v>0</v>
      </c>
      <c r="BX141" s="621">
        <f t="shared" si="182"/>
        <v>0</v>
      </c>
      <c r="BY141" s="621">
        <f t="shared" si="183"/>
        <v>0</v>
      </c>
      <c r="BZ141" s="621">
        <f t="shared" si="151"/>
        <v>0</v>
      </c>
      <c r="CA141" s="53">
        <f t="shared" si="184"/>
        <v>0</v>
      </c>
      <c r="CB141" s="53">
        <f t="shared" si="185"/>
        <v>0</v>
      </c>
      <c r="CC141" s="683"/>
      <c r="CD141" s="53">
        <f t="shared" si="186"/>
        <v>0</v>
      </c>
      <c r="CE141" s="53">
        <f t="shared" si="187"/>
        <v>0</v>
      </c>
      <c r="CF141" s="54"/>
      <c r="CG141" s="343">
        <f t="shared" si="188"/>
        <v>0</v>
      </c>
      <c r="CH141" s="51">
        <v>135</v>
      </c>
    </row>
    <row r="142" spans="1:86" hidden="1" x14ac:dyDescent="0.35">
      <c r="A142" s="253"/>
      <c r="B142" s="88">
        <v>136</v>
      </c>
      <c r="C142" s="91" t="e">
        <f>VLOOKUP(B:B,'START_LIST_JUN-ELI'!C:F,2,FALSE)</f>
        <v>#N/A</v>
      </c>
      <c r="D142" s="115" t="e">
        <f>VLOOKUP(B:B,'START_LIST_JUN-ELI'!C:F,4,FALSE)</f>
        <v>#N/A</v>
      </c>
      <c r="E142" s="80"/>
      <c r="F142" s="81"/>
      <c r="G142" s="425"/>
      <c r="H142" s="425"/>
      <c r="I142" s="425"/>
      <c r="J142" s="425"/>
      <c r="K142" s="426"/>
      <c r="L142" s="427"/>
      <c r="M142" s="425"/>
      <c r="N142" s="425"/>
      <c r="O142" s="425"/>
      <c r="P142" s="425"/>
      <c r="Q142" s="425"/>
      <c r="R142" s="426"/>
      <c r="S142" s="427"/>
      <c r="T142" s="425"/>
      <c r="U142" s="425"/>
      <c r="V142" s="425"/>
      <c r="W142" s="425"/>
      <c r="X142" s="425"/>
      <c r="Y142" s="426"/>
      <c r="Z142" s="609">
        <f t="shared" si="152"/>
        <v>0</v>
      </c>
      <c r="AA142" s="562">
        <f t="shared" si="153"/>
        <v>0</v>
      </c>
      <c r="AB142" s="562">
        <f t="shared" si="154"/>
        <v>0</v>
      </c>
      <c r="AC142" s="562">
        <f t="shared" si="155"/>
        <v>0</v>
      </c>
      <c r="AD142" s="562">
        <f t="shared" si="156"/>
        <v>0</v>
      </c>
      <c r="AE142" s="562">
        <f t="shared" si="157"/>
        <v>0</v>
      </c>
      <c r="AF142" s="610">
        <f t="shared" si="158"/>
        <v>0</v>
      </c>
      <c r="AG142" s="609">
        <f t="shared" si="159"/>
        <v>0</v>
      </c>
      <c r="AH142" s="562">
        <f t="shared" si="160"/>
        <v>0</v>
      </c>
      <c r="AI142" s="562">
        <f t="shared" si="161"/>
        <v>0</v>
      </c>
      <c r="AJ142" s="562">
        <f t="shared" si="162"/>
        <v>0</v>
      </c>
      <c r="AK142" s="562">
        <f t="shared" si="163"/>
        <v>0</v>
      </c>
      <c r="AL142" s="562">
        <f t="shared" si="164"/>
        <v>0</v>
      </c>
      <c r="AM142" s="610">
        <f t="shared" si="165"/>
        <v>0</v>
      </c>
      <c r="AN142" s="575">
        <f t="shared" si="136"/>
        <v>0</v>
      </c>
      <c r="AO142" s="576">
        <f t="shared" si="137"/>
        <v>0</v>
      </c>
      <c r="AP142" s="575">
        <f t="shared" si="138"/>
        <v>0</v>
      </c>
      <c r="AQ142" s="577">
        <f t="shared" si="139"/>
        <v>0</v>
      </c>
      <c r="AR142" s="576">
        <f t="shared" si="140"/>
        <v>0</v>
      </c>
      <c r="AS142" s="578">
        <f t="shared" si="141"/>
        <v>0</v>
      </c>
      <c r="AT142" s="577">
        <f t="shared" si="142"/>
        <v>0</v>
      </c>
      <c r="AU142" s="576">
        <f t="shared" si="143"/>
        <v>0</v>
      </c>
      <c r="AV142" s="578">
        <f t="shared" si="144"/>
        <v>0</v>
      </c>
      <c r="AW142" s="592">
        <f t="shared" si="166"/>
        <v>0</v>
      </c>
      <c r="AX142" s="576">
        <f t="shared" si="167"/>
        <v>0</v>
      </c>
      <c r="AY142" s="593">
        <f t="shared" si="168"/>
        <v>0</v>
      </c>
      <c r="AZ142" s="592">
        <f t="shared" si="169"/>
        <v>0</v>
      </c>
      <c r="BA142" s="576">
        <f t="shared" si="170"/>
        <v>0</v>
      </c>
      <c r="BB142" s="593">
        <f t="shared" si="171"/>
        <v>0</v>
      </c>
      <c r="BC142" s="579">
        <f t="shared" si="148"/>
        <v>0</v>
      </c>
      <c r="BD142" s="579">
        <f t="shared" si="149"/>
        <v>0</v>
      </c>
      <c r="BE142" s="578">
        <f t="shared" si="150"/>
        <v>0</v>
      </c>
      <c r="BF142" s="579">
        <f t="shared" si="145"/>
        <v>0</v>
      </c>
      <c r="BG142" s="579">
        <f t="shared" si="146"/>
        <v>0</v>
      </c>
      <c r="BH142" s="575">
        <f t="shared" si="147"/>
        <v>0</v>
      </c>
      <c r="BI142" s="580">
        <f t="shared" si="172"/>
        <v>0</v>
      </c>
      <c r="BJ142" s="581"/>
      <c r="BK142" s="582">
        <f t="shared" si="173"/>
        <v>0</v>
      </c>
      <c r="BL142" s="580">
        <f t="shared" si="174"/>
        <v>0</v>
      </c>
      <c r="BM142" s="581"/>
      <c r="BN142" s="582">
        <f t="shared" si="175"/>
        <v>0</v>
      </c>
      <c r="BO142" s="580">
        <f t="shared" si="176"/>
        <v>0</v>
      </c>
      <c r="BP142" s="581"/>
      <c r="BQ142" s="582">
        <f t="shared" si="177"/>
        <v>0</v>
      </c>
      <c r="BR142" s="580">
        <f t="shared" si="178"/>
        <v>0</v>
      </c>
      <c r="BS142" s="581"/>
      <c r="BT142" s="582">
        <f t="shared" si="179"/>
        <v>0</v>
      </c>
      <c r="BU142" s="580">
        <f t="shared" si="180"/>
        <v>0</v>
      </c>
      <c r="BV142" s="581"/>
      <c r="BW142" s="582">
        <f t="shared" si="181"/>
        <v>0</v>
      </c>
      <c r="BX142" s="621">
        <f t="shared" si="182"/>
        <v>0</v>
      </c>
      <c r="BY142" s="621">
        <f t="shared" si="183"/>
        <v>0</v>
      </c>
      <c r="BZ142" s="621">
        <f t="shared" si="151"/>
        <v>0</v>
      </c>
      <c r="CA142" s="53">
        <f t="shared" si="184"/>
        <v>0</v>
      </c>
      <c r="CB142" s="53">
        <f t="shared" si="185"/>
        <v>0</v>
      </c>
      <c r="CC142" s="683"/>
      <c r="CD142" s="53">
        <f t="shared" si="186"/>
        <v>0</v>
      </c>
      <c r="CE142" s="53">
        <f t="shared" si="187"/>
        <v>0</v>
      </c>
      <c r="CF142" s="54"/>
      <c r="CG142" s="343">
        <f t="shared" si="188"/>
        <v>0</v>
      </c>
      <c r="CH142" s="56">
        <v>136</v>
      </c>
    </row>
    <row r="143" spans="1:86" hidden="1" x14ac:dyDescent="0.35">
      <c r="A143" s="253"/>
      <c r="B143" s="88">
        <v>137</v>
      </c>
      <c r="C143" s="91" t="e">
        <f>VLOOKUP(B:B,'START_LIST_JUN-ELI'!C:F,2,FALSE)</f>
        <v>#N/A</v>
      </c>
      <c r="D143" s="115" t="e">
        <f>VLOOKUP(B:B,'START_LIST_JUN-ELI'!C:F,4,FALSE)</f>
        <v>#N/A</v>
      </c>
      <c r="E143" s="80"/>
      <c r="F143" s="81"/>
      <c r="G143" s="425"/>
      <c r="H143" s="425"/>
      <c r="I143" s="425"/>
      <c r="J143" s="425"/>
      <c r="K143" s="426"/>
      <c r="L143" s="427"/>
      <c r="M143" s="425"/>
      <c r="N143" s="425"/>
      <c r="O143" s="425"/>
      <c r="P143" s="425"/>
      <c r="Q143" s="425"/>
      <c r="R143" s="426"/>
      <c r="S143" s="427"/>
      <c r="T143" s="425"/>
      <c r="U143" s="425"/>
      <c r="V143" s="425"/>
      <c r="W143" s="425"/>
      <c r="X143" s="425"/>
      <c r="Y143" s="426"/>
      <c r="Z143" s="609">
        <f t="shared" si="152"/>
        <v>0</v>
      </c>
      <c r="AA143" s="562">
        <f t="shared" si="153"/>
        <v>0</v>
      </c>
      <c r="AB143" s="562">
        <f t="shared" si="154"/>
        <v>0</v>
      </c>
      <c r="AC143" s="562">
        <f t="shared" si="155"/>
        <v>0</v>
      </c>
      <c r="AD143" s="562">
        <f t="shared" si="156"/>
        <v>0</v>
      </c>
      <c r="AE143" s="562">
        <f t="shared" si="157"/>
        <v>0</v>
      </c>
      <c r="AF143" s="610">
        <f t="shared" si="158"/>
        <v>0</v>
      </c>
      <c r="AG143" s="609">
        <f t="shared" si="159"/>
        <v>0</v>
      </c>
      <c r="AH143" s="562">
        <f t="shared" si="160"/>
        <v>0</v>
      </c>
      <c r="AI143" s="562">
        <f t="shared" si="161"/>
        <v>0</v>
      </c>
      <c r="AJ143" s="562">
        <f t="shared" si="162"/>
        <v>0</v>
      </c>
      <c r="AK143" s="562">
        <f t="shared" si="163"/>
        <v>0</v>
      </c>
      <c r="AL143" s="562">
        <f t="shared" si="164"/>
        <v>0</v>
      </c>
      <c r="AM143" s="610">
        <f t="shared" si="165"/>
        <v>0</v>
      </c>
      <c r="AN143" s="575">
        <f t="shared" si="136"/>
        <v>0</v>
      </c>
      <c r="AO143" s="576">
        <f t="shared" si="137"/>
        <v>0</v>
      </c>
      <c r="AP143" s="575">
        <f t="shared" si="138"/>
        <v>0</v>
      </c>
      <c r="AQ143" s="577">
        <f t="shared" si="139"/>
        <v>0</v>
      </c>
      <c r="AR143" s="576">
        <f t="shared" si="140"/>
        <v>0</v>
      </c>
      <c r="AS143" s="578">
        <f t="shared" si="141"/>
        <v>0</v>
      </c>
      <c r="AT143" s="577">
        <f t="shared" si="142"/>
        <v>0</v>
      </c>
      <c r="AU143" s="576">
        <f t="shared" si="143"/>
        <v>0</v>
      </c>
      <c r="AV143" s="578">
        <f t="shared" si="144"/>
        <v>0</v>
      </c>
      <c r="AW143" s="592">
        <f t="shared" si="166"/>
        <v>0</v>
      </c>
      <c r="AX143" s="576">
        <f t="shared" si="167"/>
        <v>0</v>
      </c>
      <c r="AY143" s="593">
        <f t="shared" si="168"/>
        <v>0</v>
      </c>
      <c r="AZ143" s="592">
        <f t="shared" si="169"/>
        <v>0</v>
      </c>
      <c r="BA143" s="576">
        <f t="shared" si="170"/>
        <v>0</v>
      </c>
      <c r="BB143" s="593">
        <f t="shared" si="171"/>
        <v>0</v>
      </c>
      <c r="BC143" s="579">
        <f t="shared" si="148"/>
        <v>0</v>
      </c>
      <c r="BD143" s="579">
        <f t="shared" si="149"/>
        <v>0</v>
      </c>
      <c r="BE143" s="578">
        <f t="shared" si="150"/>
        <v>0</v>
      </c>
      <c r="BF143" s="579">
        <f t="shared" si="145"/>
        <v>0</v>
      </c>
      <c r="BG143" s="579">
        <f t="shared" si="146"/>
        <v>0</v>
      </c>
      <c r="BH143" s="575">
        <f t="shared" si="147"/>
        <v>0</v>
      </c>
      <c r="BI143" s="580">
        <f t="shared" si="172"/>
        <v>0</v>
      </c>
      <c r="BJ143" s="581"/>
      <c r="BK143" s="582">
        <f t="shared" si="173"/>
        <v>0</v>
      </c>
      <c r="BL143" s="580">
        <f t="shared" si="174"/>
        <v>0</v>
      </c>
      <c r="BM143" s="581"/>
      <c r="BN143" s="582">
        <f t="shared" si="175"/>
        <v>0</v>
      </c>
      <c r="BO143" s="580">
        <f t="shared" si="176"/>
        <v>0</v>
      </c>
      <c r="BP143" s="581"/>
      <c r="BQ143" s="582">
        <f t="shared" si="177"/>
        <v>0</v>
      </c>
      <c r="BR143" s="580">
        <f t="shared" si="178"/>
        <v>0</v>
      </c>
      <c r="BS143" s="581"/>
      <c r="BT143" s="582">
        <f t="shared" si="179"/>
        <v>0</v>
      </c>
      <c r="BU143" s="580">
        <f t="shared" si="180"/>
        <v>0</v>
      </c>
      <c r="BV143" s="581"/>
      <c r="BW143" s="582">
        <f t="shared" si="181"/>
        <v>0</v>
      </c>
      <c r="BX143" s="621">
        <f t="shared" si="182"/>
        <v>0</v>
      </c>
      <c r="BY143" s="621">
        <f t="shared" si="183"/>
        <v>0</v>
      </c>
      <c r="BZ143" s="621">
        <f t="shared" si="151"/>
        <v>0</v>
      </c>
      <c r="CA143" s="53">
        <f t="shared" si="184"/>
        <v>0</v>
      </c>
      <c r="CB143" s="53">
        <f t="shared" si="185"/>
        <v>0</v>
      </c>
      <c r="CC143" s="683"/>
      <c r="CD143" s="53">
        <f t="shared" si="186"/>
        <v>0</v>
      </c>
      <c r="CE143" s="53">
        <f t="shared" si="187"/>
        <v>0</v>
      </c>
      <c r="CF143" s="54"/>
      <c r="CG143" s="343">
        <f t="shared" si="188"/>
        <v>0</v>
      </c>
      <c r="CH143" s="51">
        <v>137</v>
      </c>
    </row>
    <row r="144" spans="1:86" hidden="1" x14ac:dyDescent="0.35">
      <c r="A144" s="253"/>
      <c r="B144" s="88">
        <v>138</v>
      </c>
      <c r="C144" s="91" t="e">
        <f>VLOOKUP(B:B,'START_LIST_JUN-ELI'!C:F,2,FALSE)</f>
        <v>#N/A</v>
      </c>
      <c r="D144" s="115" t="e">
        <f>VLOOKUP(B:B,'START_LIST_JUN-ELI'!C:F,4,FALSE)</f>
        <v>#N/A</v>
      </c>
      <c r="E144" s="80"/>
      <c r="F144" s="81"/>
      <c r="G144" s="425"/>
      <c r="H144" s="425"/>
      <c r="I144" s="425"/>
      <c r="J144" s="425"/>
      <c r="K144" s="426"/>
      <c r="L144" s="427"/>
      <c r="M144" s="425"/>
      <c r="N144" s="425"/>
      <c r="O144" s="425"/>
      <c r="P144" s="425"/>
      <c r="Q144" s="425"/>
      <c r="R144" s="426"/>
      <c r="S144" s="427"/>
      <c r="T144" s="425"/>
      <c r="U144" s="425"/>
      <c r="V144" s="425"/>
      <c r="W144" s="425"/>
      <c r="X144" s="425"/>
      <c r="Y144" s="426"/>
      <c r="Z144" s="609">
        <f t="shared" si="152"/>
        <v>0</v>
      </c>
      <c r="AA144" s="562">
        <f t="shared" si="153"/>
        <v>0</v>
      </c>
      <c r="AB144" s="562">
        <f t="shared" si="154"/>
        <v>0</v>
      </c>
      <c r="AC144" s="562">
        <f t="shared" si="155"/>
        <v>0</v>
      </c>
      <c r="AD144" s="562">
        <f t="shared" si="156"/>
        <v>0</v>
      </c>
      <c r="AE144" s="562">
        <f t="shared" si="157"/>
        <v>0</v>
      </c>
      <c r="AF144" s="610">
        <f t="shared" si="158"/>
        <v>0</v>
      </c>
      <c r="AG144" s="609">
        <f t="shared" si="159"/>
        <v>0</v>
      </c>
      <c r="AH144" s="562">
        <f t="shared" si="160"/>
        <v>0</v>
      </c>
      <c r="AI144" s="562">
        <f t="shared" si="161"/>
        <v>0</v>
      </c>
      <c r="AJ144" s="562">
        <f t="shared" si="162"/>
        <v>0</v>
      </c>
      <c r="AK144" s="562">
        <f t="shared" si="163"/>
        <v>0</v>
      </c>
      <c r="AL144" s="562">
        <f t="shared" si="164"/>
        <v>0</v>
      </c>
      <c r="AM144" s="610">
        <f t="shared" si="165"/>
        <v>0</v>
      </c>
      <c r="AN144" s="575">
        <f t="shared" si="136"/>
        <v>0</v>
      </c>
      <c r="AO144" s="576">
        <f t="shared" si="137"/>
        <v>0</v>
      </c>
      <c r="AP144" s="575">
        <f t="shared" si="138"/>
        <v>0</v>
      </c>
      <c r="AQ144" s="577">
        <f t="shared" si="139"/>
        <v>0</v>
      </c>
      <c r="AR144" s="576">
        <f t="shared" si="140"/>
        <v>0</v>
      </c>
      <c r="AS144" s="578">
        <f t="shared" si="141"/>
        <v>0</v>
      </c>
      <c r="AT144" s="577">
        <f t="shared" si="142"/>
        <v>0</v>
      </c>
      <c r="AU144" s="576">
        <f t="shared" si="143"/>
        <v>0</v>
      </c>
      <c r="AV144" s="578">
        <f t="shared" si="144"/>
        <v>0</v>
      </c>
      <c r="AW144" s="592">
        <f t="shared" si="166"/>
        <v>0</v>
      </c>
      <c r="AX144" s="576">
        <f t="shared" si="167"/>
        <v>0</v>
      </c>
      <c r="AY144" s="593">
        <f t="shared" si="168"/>
        <v>0</v>
      </c>
      <c r="AZ144" s="592">
        <f t="shared" si="169"/>
        <v>0</v>
      </c>
      <c r="BA144" s="576">
        <f t="shared" si="170"/>
        <v>0</v>
      </c>
      <c r="BB144" s="593">
        <f t="shared" si="171"/>
        <v>0</v>
      </c>
      <c r="BC144" s="579">
        <f t="shared" si="148"/>
        <v>0</v>
      </c>
      <c r="BD144" s="579">
        <f t="shared" si="149"/>
        <v>0</v>
      </c>
      <c r="BE144" s="578">
        <f t="shared" si="150"/>
        <v>0</v>
      </c>
      <c r="BF144" s="579">
        <f t="shared" si="145"/>
        <v>0</v>
      </c>
      <c r="BG144" s="579">
        <f t="shared" si="146"/>
        <v>0</v>
      </c>
      <c r="BH144" s="575">
        <f t="shared" si="147"/>
        <v>0</v>
      </c>
      <c r="BI144" s="580">
        <f t="shared" si="172"/>
        <v>0</v>
      </c>
      <c r="BJ144" s="581"/>
      <c r="BK144" s="582">
        <f t="shared" si="173"/>
        <v>0</v>
      </c>
      <c r="BL144" s="580">
        <f t="shared" si="174"/>
        <v>0</v>
      </c>
      <c r="BM144" s="581"/>
      <c r="BN144" s="582">
        <f t="shared" si="175"/>
        <v>0</v>
      </c>
      <c r="BO144" s="580">
        <f t="shared" si="176"/>
        <v>0</v>
      </c>
      <c r="BP144" s="581"/>
      <c r="BQ144" s="582">
        <f t="shared" si="177"/>
        <v>0</v>
      </c>
      <c r="BR144" s="580">
        <f t="shared" si="178"/>
        <v>0</v>
      </c>
      <c r="BS144" s="581"/>
      <c r="BT144" s="582">
        <f t="shared" si="179"/>
        <v>0</v>
      </c>
      <c r="BU144" s="580">
        <f t="shared" si="180"/>
        <v>0</v>
      </c>
      <c r="BV144" s="581"/>
      <c r="BW144" s="582">
        <f t="shared" si="181"/>
        <v>0</v>
      </c>
      <c r="BX144" s="621">
        <f t="shared" si="182"/>
        <v>0</v>
      </c>
      <c r="BY144" s="621">
        <f t="shared" si="183"/>
        <v>0</v>
      </c>
      <c r="BZ144" s="621">
        <f t="shared" si="151"/>
        <v>0</v>
      </c>
      <c r="CA144" s="53">
        <f t="shared" si="184"/>
        <v>0</v>
      </c>
      <c r="CB144" s="53">
        <f t="shared" si="185"/>
        <v>0</v>
      </c>
      <c r="CC144" s="683"/>
      <c r="CD144" s="53">
        <f t="shared" si="186"/>
        <v>0</v>
      </c>
      <c r="CE144" s="53">
        <f t="shared" si="187"/>
        <v>0</v>
      </c>
      <c r="CF144" s="54"/>
      <c r="CG144" s="343">
        <f t="shared" si="188"/>
        <v>0</v>
      </c>
      <c r="CH144" s="56">
        <v>138</v>
      </c>
    </row>
    <row r="145" spans="1:86" hidden="1" x14ac:dyDescent="0.35">
      <c r="A145" s="253"/>
      <c r="B145" s="88">
        <v>139</v>
      </c>
      <c r="C145" s="91" t="e">
        <f>VLOOKUP(B:B,'START_LIST_JUN-ELI'!C:F,2,FALSE)</f>
        <v>#N/A</v>
      </c>
      <c r="D145" s="115" t="e">
        <f>VLOOKUP(B:B,'START_LIST_JUN-ELI'!C:F,4,FALSE)</f>
        <v>#N/A</v>
      </c>
      <c r="E145" s="80"/>
      <c r="F145" s="81"/>
      <c r="G145" s="425"/>
      <c r="H145" s="425"/>
      <c r="I145" s="425"/>
      <c r="J145" s="425"/>
      <c r="K145" s="426"/>
      <c r="L145" s="427"/>
      <c r="M145" s="425"/>
      <c r="N145" s="425"/>
      <c r="O145" s="425"/>
      <c r="P145" s="425"/>
      <c r="Q145" s="425"/>
      <c r="R145" s="426"/>
      <c r="S145" s="427"/>
      <c r="T145" s="425"/>
      <c r="U145" s="425"/>
      <c r="V145" s="425"/>
      <c r="W145" s="425"/>
      <c r="X145" s="425"/>
      <c r="Y145" s="426"/>
      <c r="Z145" s="609">
        <f t="shared" si="152"/>
        <v>0</v>
      </c>
      <c r="AA145" s="562">
        <f t="shared" si="153"/>
        <v>0</v>
      </c>
      <c r="AB145" s="562">
        <f t="shared" si="154"/>
        <v>0</v>
      </c>
      <c r="AC145" s="562">
        <f t="shared" si="155"/>
        <v>0</v>
      </c>
      <c r="AD145" s="562">
        <f t="shared" si="156"/>
        <v>0</v>
      </c>
      <c r="AE145" s="562">
        <f t="shared" si="157"/>
        <v>0</v>
      </c>
      <c r="AF145" s="610">
        <f t="shared" si="158"/>
        <v>0</v>
      </c>
      <c r="AG145" s="609">
        <f t="shared" si="159"/>
        <v>0</v>
      </c>
      <c r="AH145" s="562">
        <f t="shared" si="160"/>
        <v>0</v>
      </c>
      <c r="AI145" s="562">
        <f t="shared" si="161"/>
        <v>0</v>
      </c>
      <c r="AJ145" s="562">
        <f t="shared" si="162"/>
        <v>0</v>
      </c>
      <c r="AK145" s="562">
        <f t="shared" si="163"/>
        <v>0</v>
      </c>
      <c r="AL145" s="562">
        <f t="shared" si="164"/>
        <v>0</v>
      </c>
      <c r="AM145" s="610">
        <f t="shared" si="165"/>
        <v>0</v>
      </c>
      <c r="AN145" s="575">
        <f t="shared" si="136"/>
        <v>0</v>
      </c>
      <c r="AO145" s="576">
        <f t="shared" si="137"/>
        <v>0</v>
      </c>
      <c r="AP145" s="575">
        <f t="shared" si="138"/>
        <v>0</v>
      </c>
      <c r="AQ145" s="577">
        <f t="shared" si="139"/>
        <v>0</v>
      </c>
      <c r="AR145" s="576">
        <f t="shared" si="140"/>
        <v>0</v>
      </c>
      <c r="AS145" s="578">
        <f t="shared" si="141"/>
        <v>0</v>
      </c>
      <c r="AT145" s="577">
        <f t="shared" si="142"/>
        <v>0</v>
      </c>
      <c r="AU145" s="576">
        <f t="shared" si="143"/>
        <v>0</v>
      </c>
      <c r="AV145" s="578">
        <f t="shared" si="144"/>
        <v>0</v>
      </c>
      <c r="AW145" s="592">
        <f t="shared" si="166"/>
        <v>0</v>
      </c>
      <c r="AX145" s="576">
        <f t="shared" si="167"/>
        <v>0</v>
      </c>
      <c r="AY145" s="593">
        <f t="shared" si="168"/>
        <v>0</v>
      </c>
      <c r="AZ145" s="592">
        <f t="shared" si="169"/>
        <v>0</v>
      </c>
      <c r="BA145" s="576">
        <f t="shared" si="170"/>
        <v>0</v>
      </c>
      <c r="BB145" s="593">
        <f t="shared" si="171"/>
        <v>0</v>
      </c>
      <c r="BC145" s="579">
        <f t="shared" si="148"/>
        <v>0</v>
      </c>
      <c r="BD145" s="579">
        <f t="shared" si="149"/>
        <v>0</v>
      </c>
      <c r="BE145" s="578">
        <f t="shared" si="150"/>
        <v>0</v>
      </c>
      <c r="BF145" s="579">
        <f t="shared" si="145"/>
        <v>0</v>
      </c>
      <c r="BG145" s="579">
        <f t="shared" si="146"/>
        <v>0</v>
      </c>
      <c r="BH145" s="575">
        <f t="shared" si="147"/>
        <v>0</v>
      </c>
      <c r="BI145" s="580">
        <f t="shared" si="172"/>
        <v>0</v>
      </c>
      <c r="BJ145" s="581"/>
      <c r="BK145" s="582">
        <f t="shared" si="173"/>
        <v>0</v>
      </c>
      <c r="BL145" s="580">
        <f t="shared" si="174"/>
        <v>0</v>
      </c>
      <c r="BM145" s="581"/>
      <c r="BN145" s="582">
        <f t="shared" si="175"/>
        <v>0</v>
      </c>
      <c r="BO145" s="580">
        <f t="shared" si="176"/>
        <v>0</v>
      </c>
      <c r="BP145" s="581"/>
      <c r="BQ145" s="582">
        <f t="shared" si="177"/>
        <v>0</v>
      </c>
      <c r="BR145" s="580">
        <f t="shared" si="178"/>
        <v>0</v>
      </c>
      <c r="BS145" s="581"/>
      <c r="BT145" s="582">
        <f t="shared" si="179"/>
        <v>0</v>
      </c>
      <c r="BU145" s="580">
        <f t="shared" si="180"/>
        <v>0</v>
      </c>
      <c r="BV145" s="581"/>
      <c r="BW145" s="582">
        <f t="shared" si="181"/>
        <v>0</v>
      </c>
      <c r="BX145" s="621">
        <f t="shared" si="182"/>
        <v>0</v>
      </c>
      <c r="BY145" s="621">
        <f t="shared" si="183"/>
        <v>0</v>
      </c>
      <c r="BZ145" s="621">
        <f t="shared" si="151"/>
        <v>0</v>
      </c>
      <c r="CA145" s="53">
        <f t="shared" si="184"/>
        <v>0</v>
      </c>
      <c r="CB145" s="53">
        <f t="shared" si="185"/>
        <v>0</v>
      </c>
      <c r="CC145" s="683"/>
      <c r="CD145" s="53">
        <f t="shared" si="186"/>
        <v>0</v>
      </c>
      <c r="CE145" s="53">
        <f t="shared" si="187"/>
        <v>0</v>
      </c>
      <c r="CF145" s="54"/>
      <c r="CG145" s="343">
        <f t="shared" si="188"/>
        <v>0</v>
      </c>
      <c r="CH145" s="51">
        <v>139</v>
      </c>
    </row>
    <row r="146" spans="1:86" hidden="1" x14ac:dyDescent="0.35">
      <c r="A146" s="253"/>
      <c r="B146" s="88">
        <v>140</v>
      </c>
      <c r="C146" s="91" t="e">
        <f>VLOOKUP(B:B,'START_LIST_JUN-ELI'!C:F,2,FALSE)</f>
        <v>#N/A</v>
      </c>
      <c r="D146" s="115" t="e">
        <f>VLOOKUP(B:B,'START_LIST_JUN-ELI'!C:F,4,FALSE)</f>
        <v>#N/A</v>
      </c>
      <c r="E146" s="80"/>
      <c r="F146" s="81"/>
      <c r="G146" s="425"/>
      <c r="H146" s="425"/>
      <c r="I146" s="425"/>
      <c r="J146" s="425"/>
      <c r="K146" s="426"/>
      <c r="L146" s="427"/>
      <c r="M146" s="425"/>
      <c r="N146" s="425"/>
      <c r="O146" s="425"/>
      <c r="P146" s="425"/>
      <c r="Q146" s="425"/>
      <c r="R146" s="426"/>
      <c r="S146" s="427"/>
      <c r="T146" s="425"/>
      <c r="U146" s="425"/>
      <c r="V146" s="425"/>
      <c r="W146" s="425"/>
      <c r="X146" s="425"/>
      <c r="Y146" s="426"/>
      <c r="Z146" s="609">
        <f t="shared" si="152"/>
        <v>0</v>
      </c>
      <c r="AA146" s="562">
        <f t="shared" si="153"/>
        <v>0</v>
      </c>
      <c r="AB146" s="562">
        <f t="shared" si="154"/>
        <v>0</v>
      </c>
      <c r="AC146" s="562">
        <f t="shared" si="155"/>
        <v>0</v>
      </c>
      <c r="AD146" s="562">
        <f t="shared" si="156"/>
        <v>0</v>
      </c>
      <c r="AE146" s="562">
        <f t="shared" si="157"/>
        <v>0</v>
      </c>
      <c r="AF146" s="610">
        <f t="shared" si="158"/>
        <v>0</v>
      </c>
      <c r="AG146" s="609">
        <f t="shared" si="159"/>
        <v>0</v>
      </c>
      <c r="AH146" s="562">
        <f t="shared" si="160"/>
        <v>0</v>
      </c>
      <c r="AI146" s="562">
        <f t="shared" si="161"/>
        <v>0</v>
      </c>
      <c r="AJ146" s="562">
        <f t="shared" si="162"/>
        <v>0</v>
      </c>
      <c r="AK146" s="562">
        <f t="shared" si="163"/>
        <v>0</v>
      </c>
      <c r="AL146" s="562">
        <f t="shared" si="164"/>
        <v>0</v>
      </c>
      <c r="AM146" s="610">
        <f t="shared" si="165"/>
        <v>0</v>
      </c>
      <c r="AN146" s="575">
        <f t="shared" si="136"/>
        <v>0</v>
      </c>
      <c r="AO146" s="576">
        <f t="shared" si="137"/>
        <v>0</v>
      </c>
      <c r="AP146" s="575">
        <f t="shared" si="138"/>
        <v>0</v>
      </c>
      <c r="AQ146" s="577">
        <f t="shared" si="139"/>
        <v>0</v>
      </c>
      <c r="AR146" s="576">
        <f t="shared" si="140"/>
        <v>0</v>
      </c>
      <c r="AS146" s="578">
        <f t="shared" si="141"/>
        <v>0</v>
      </c>
      <c r="AT146" s="577">
        <f t="shared" si="142"/>
        <v>0</v>
      </c>
      <c r="AU146" s="576">
        <f t="shared" si="143"/>
        <v>0</v>
      </c>
      <c r="AV146" s="578">
        <f t="shared" si="144"/>
        <v>0</v>
      </c>
      <c r="AW146" s="592">
        <f t="shared" si="166"/>
        <v>0</v>
      </c>
      <c r="AX146" s="576">
        <f t="shared" si="167"/>
        <v>0</v>
      </c>
      <c r="AY146" s="593">
        <f t="shared" si="168"/>
        <v>0</v>
      </c>
      <c r="AZ146" s="592">
        <f t="shared" si="169"/>
        <v>0</v>
      </c>
      <c r="BA146" s="576">
        <f t="shared" si="170"/>
        <v>0</v>
      </c>
      <c r="BB146" s="593">
        <f t="shared" si="171"/>
        <v>0</v>
      </c>
      <c r="BC146" s="579">
        <f t="shared" si="148"/>
        <v>0</v>
      </c>
      <c r="BD146" s="579">
        <f t="shared" si="149"/>
        <v>0</v>
      </c>
      <c r="BE146" s="578">
        <f t="shared" si="150"/>
        <v>0</v>
      </c>
      <c r="BF146" s="579">
        <f t="shared" si="145"/>
        <v>0</v>
      </c>
      <c r="BG146" s="579">
        <f t="shared" si="146"/>
        <v>0</v>
      </c>
      <c r="BH146" s="575">
        <f t="shared" si="147"/>
        <v>0</v>
      </c>
      <c r="BI146" s="580">
        <f t="shared" si="172"/>
        <v>0</v>
      </c>
      <c r="BJ146" s="581"/>
      <c r="BK146" s="582">
        <f t="shared" si="173"/>
        <v>0</v>
      </c>
      <c r="BL146" s="580">
        <f t="shared" si="174"/>
        <v>0</v>
      </c>
      <c r="BM146" s="581"/>
      <c r="BN146" s="582">
        <f t="shared" si="175"/>
        <v>0</v>
      </c>
      <c r="BO146" s="580">
        <f t="shared" si="176"/>
        <v>0</v>
      </c>
      <c r="BP146" s="581"/>
      <c r="BQ146" s="582">
        <f t="shared" si="177"/>
        <v>0</v>
      </c>
      <c r="BR146" s="580">
        <f t="shared" si="178"/>
        <v>0</v>
      </c>
      <c r="BS146" s="581"/>
      <c r="BT146" s="582">
        <f t="shared" si="179"/>
        <v>0</v>
      </c>
      <c r="BU146" s="580">
        <f t="shared" si="180"/>
        <v>0</v>
      </c>
      <c r="BV146" s="581"/>
      <c r="BW146" s="582">
        <f t="shared" si="181"/>
        <v>0</v>
      </c>
      <c r="BX146" s="621">
        <f t="shared" si="182"/>
        <v>0</v>
      </c>
      <c r="BY146" s="621">
        <f t="shared" si="183"/>
        <v>0</v>
      </c>
      <c r="BZ146" s="621">
        <f t="shared" si="151"/>
        <v>0</v>
      </c>
      <c r="CA146" s="53">
        <f t="shared" si="184"/>
        <v>0</v>
      </c>
      <c r="CB146" s="53">
        <f t="shared" si="185"/>
        <v>0</v>
      </c>
      <c r="CC146" s="683"/>
      <c r="CD146" s="53">
        <f t="shared" si="186"/>
        <v>0</v>
      </c>
      <c r="CE146" s="53">
        <f t="shared" si="187"/>
        <v>0</v>
      </c>
      <c r="CF146" s="54"/>
      <c r="CG146" s="343">
        <f t="shared" si="188"/>
        <v>0</v>
      </c>
      <c r="CH146" s="56">
        <v>140</v>
      </c>
    </row>
    <row r="147" spans="1:86" hidden="1" x14ac:dyDescent="0.35">
      <c r="A147" s="253"/>
      <c r="B147" s="88">
        <v>141</v>
      </c>
      <c r="C147" s="91" t="e">
        <f>VLOOKUP(B:B,'START_LIST_JUN-ELI'!C:F,2,FALSE)</f>
        <v>#N/A</v>
      </c>
      <c r="D147" s="115" t="e">
        <f>VLOOKUP(B:B,'START_LIST_JUN-ELI'!C:F,4,FALSE)</f>
        <v>#N/A</v>
      </c>
      <c r="E147" s="80"/>
      <c r="F147" s="81"/>
      <c r="G147" s="425"/>
      <c r="H147" s="425"/>
      <c r="I147" s="425"/>
      <c r="J147" s="425"/>
      <c r="K147" s="426"/>
      <c r="L147" s="427"/>
      <c r="M147" s="425"/>
      <c r="N147" s="425"/>
      <c r="O147" s="425"/>
      <c r="P147" s="425"/>
      <c r="Q147" s="425"/>
      <c r="R147" s="426"/>
      <c r="S147" s="427"/>
      <c r="T147" s="425"/>
      <c r="U147" s="425"/>
      <c r="V147" s="425"/>
      <c r="W147" s="425"/>
      <c r="X147" s="425"/>
      <c r="Y147" s="426"/>
      <c r="Z147" s="609">
        <f t="shared" si="152"/>
        <v>0</v>
      </c>
      <c r="AA147" s="562">
        <f t="shared" si="153"/>
        <v>0</v>
      </c>
      <c r="AB147" s="562">
        <f t="shared" si="154"/>
        <v>0</v>
      </c>
      <c r="AC147" s="562">
        <f t="shared" si="155"/>
        <v>0</v>
      </c>
      <c r="AD147" s="562">
        <f t="shared" si="156"/>
        <v>0</v>
      </c>
      <c r="AE147" s="562">
        <f t="shared" si="157"/>
        <v>0</v>
      </c>
      <c r="AF147" s="610">
        <f t="shared" si="158"/>
        <v>0</v>
      </c>
      <c r="AG147" s="609">
        <f t="shared" si="159"/>
        <v>0</v>
      </c>
      <c r="AH147" s="562">
        <f t="shared" si="160"/>
        <v>0</v>
      </c>
      <c r="AI147" s="562">
        <f t="shared" si="161"/>
        <v>0</v>
      </c>
      <c r="AJ147" s="562">
        <f t="shared" si="162"/>
        <v>0</v>
      </c>
      <c r="AK147" s="562">
        <f t="shared" si="163"/>
        <v>0</v>
      </c>
      <c r="AL147" s="562">
        <f t="shared" si="164"/>
        <v>0</v>
      </c>
      <c r="AM147" s="610">
        <f t="shared" si="165"/>
        <v>0</v>
      </c>
      <c r="AN147" s="575">
        <f t="shared" si="136"/>
        <v>0</v>
      </c>
      <c r="AO147" s="576">
        <f t="shared" si="137"/>
        <v>0</v>
      </c>
      <c r="AP147" s="575">
        <f t="shared" si="138"/>
        <v>0</v>
      </c>
      <c r="AQ147" s="577">
        <f t="shared" si="139"/>
        <v>0</v>
      </c>
      <c r="AR147" s="576">
        <f t="shared" si="140"/>
        <v>0</v>
      </c>
      <c r="AS147" s="578">
        <f t="shared" si="141"/>
        <v>0</v>
      </c>
      <c r="AT147" s="577">
        <f t="shared" si="142"/>
        <v>0</v>
      </c>
      <c r="AU147" s="576">
        <f t="shared" si="143"/>
        <v>0</v>
      </c>
      <c r="AV147" s="578">
        <f t="shared" si="144"/>
        <v>0</v>
      </c>
      <c r="AW147" s="592">
        <f t="shared" si="166"/>
        <v>0</v>
      </c>
      <c r="AX147" s="576">
        <f t="shared" si="167"/>
        <v>0</v>
      </c>
      <c r="AY147" s="593">
        <f t="shared" si="168"/>
        <v>0</v>
      </c>
      <c r="AZ147" s="592">
        <f t="shared" si="169"/>
        <v>0</v>
      </c>
      <c r="BA147" s="576">
        <f t="shared" si="170"/>
        <v>0</v>
      </c>
      <c r="BB147" s="593">
        <f t="shared" si="171"/>
        <v>0</v>
      </c>
      <c r="BC147" s="579">
        <f t="shared" si="148"/>
        <v>0</v>
      </c>
      <c r="BD147" s="579">
        <f t="shared" si="149"/>
        <v>0</v>
      </c>
      <c r="BE147" s="578">
        <f t="shared" si="150"/>
        <v>0</v>
      </c>
      <c r="BF147" s="579">
        <f t="shared" si="145"/>
        <v>0</v>
      </c>
      <c r="BG147" s="579">
        <f t="shared" si="146"/>
        <v>0</v>
      </c>
      <c r="BH147" s="575">
        <f t="shared" si="147"/>
        <v>0</v>
      </c>
      <c r="BI147" s="580">
        <f t="shared" si="172"/>
        <v>0</v>
      </c>
      <c r="BJ147" s="581"/>
      <c r="BK147" s="582">
        <f t="shared" si="173"/>
        <v>0</v>
      </c>
      <c r="BL147" s="580">
        <f t="shared" si="174"/>
        <v>0</v>
      </c>
      <c r="BM147" s="581"/>
      <c r="BN147" s="582">
        <f t="shared" si="175"/>
        <v>0</v>
      </c>
      <c r="BO147" s="580">
        <f t="shared" si="176"/>
        <v>0</v>
      </c>
      <c r="BP147" s="581"/>
      <c r="BQ147" s="582">
        <f t="shared" si="177"/>
        <v>0</v>
      </c>
      <c r="BR147" s="580">
        <f t="shared" si="178"/>
        <v>0</v>
      </c>
      <c r="BS147" s="581"/>
      <c r="BT147" s="582">
        <f t="shared" si="179"/>
        <v>0</v>
      </c>
      <c r="BU147" s="580">
        <f t="shared" si="180"/>
        <v>0</v>
      </c>
      <c r="BV147" s="581"/>
      <c r="BW147" s="582">
        <f t="shared" si="181"/>
        <v>0</v>
      </c>
      <c r="BX147" s="621">
        <f t="shared" si="182"/>
        <v>0</v>
      </c>
      <c r="BY147" s="621">
        <f t="shared" si="183"/>
        <v>0</v>
      </c>
      <c r="BZ147" s="621">
        <f t="shared" si="151"/>
        <v>0</v>
      </c>
      <c r="CA147" s="53">
        <f t="shared" si="184"/>
        <v>0</v>
      </c>
      <c r="CB147" s="53">
        <f t="shared" si="185"/>
        <v>0</v>
      </c>
      <c r="CC147" s="683"/>
      <c r="CD147" s="53">
        <f t="shared" si="186"/>
        <v>0</v>
      </c>
      <c r="CE147" s="53">
        <f t="shared" si="187"/>
        <v>0</v>
      </c>
      <c r="CF147" s="54"/>
      <c r="CG147" s="343">
        <f t="shared" si="188"/>
        <v>0</v>
      </c>
      <c r="CH147" s="51">
        <v>141</v>
      </c>
    </row>
    <row r="148" spans="1:86" hidden="1" x14ac:dyDescent="0.35">
      <c r="A148" s="253"/>
      <c r="B148" s="88">
        <v>142</v>
      </c>
      <c r="C148" s="91" t="e">
        <f>VLOOKUP(B:B,'START_LIST_JUN-ELI'!C:F,2,FALSE)</f>
        <v>#N/A</v>
      </c>
      <c r="D148" s="115" t="e">
        <f>VLOOKUP(B:B,'START_LIST_JUN-ELI'!C:F,4,FALSE)</f>
        <v>#N/A</v>
      </c>
      <c r="E148" s="80"/>
      <c r="F148" s="81"/>
      <c r="G148" s="425"/>
      <c r="H148" s="425"/>
      <c r="I148" s="425"/>
      <c r="J148" s="425"/>
      <c r="K148" s="426"/>
      <c r="L148" s="427"/>
      <c r="M148" s="425"/>
      <c r="N148" s="425"/>
      <c r="O148" s="425"/>
      <c r="P148" s="425"/>
      <c r="Q148" s="425"/>
      <c r="R148" s="426"/>
      <c r="S148" s="427"/>
      <c r="T148" s="425"/>
      <c r="U148" s="425"/>
      <c r="V148" s="425"/>
      <c r="W148" s="425"/>
      <c r="X148" s="425"/>
      <c r="Y148" s="426"/>
      <c r="Z148" s="609">
        <f t="shared" si="152"/>
        <v>0</v>
      </c>
      <c r="AA148" s="562">
        <f t="shared" si="153"/>
        <v>0</v>
      </c>
      <c r="AB148" s="562">
        <f t="shared" si="154"/>
        <v>0</v>
      </c>
      <c r="AC148" s="562">
        <f t="shared" si="155"/>
        <v>0</v>
      </c>
      <c r="AD148" s="562">
        <f t="shared" si="156"/>
        <v>0</v>
      </c>
      <c r="AE148" s="562">
        <f t="shared" si="157"/>
        <v>0</v>
      </c>
      <c r="AF148" s="610">
        <f t="shared" si="158"/>
        <v>0</v>
      </c>
      <c r="AG148" s="609">
        <f t="shared" si="159"/>
        <v>0</v>
      </c>
      <c r="AH148" s="562">
        <f t="shared" si="160"/>
        <v>0</v>
      </c>
      <c r="AI148" s="562">
        <f t="shared" si="161"/>
        <v>0</v>
      </c>
      <c r="AJ148" s="562">
        <f t="shared" si="162"/>
        <v>0</v>
      </c>
      <c r="AK148" s="562">
        <f t="shared" si="163"/>
        <v>0</v>
      </c>
      <c r="AL148" s="562">
        <f t="shared" si="164"/>
        <v>0</v>
      </c>
      <c r="AM148" s="610">
        <f t="shared" si="165"/>
        <v>0</v>
      </c>
      <c r="AN148" s="575">
        <f t="shared" si="136"/>
        <v>0</v>
      </c>
      <c r="AO148" s="576">
        <f t="shared" si="137"/>
        <v>0</v>
      </c>
      <c r="AP148" s="575">
        <f t="shared" si="138"/>
        <v>0</v>
      </c>
      <c r="AQ148" s="577">
        <f t="shared" si="139"/>
        <v>0</v>
      </c>
      <c r="AR148" s="576">
        <f t="shared" si="140"/>
        <v>0</v>
      </c>
      <c r="AS148" s="578">
        <f t="shared" si="141"/>
        <v>0</v>
      </c>
      <c r="AT148" s="577">
        <f t="shared" si="142"/>
        <v>0</v>
      </c>
      <c r="AU148" s="576">
        <f t="shared" si="143"/>
        <v>0</v>
      </c>
      <c r="AV148" s="578">
        <f t="shared" si="144"/>
        <v>0</v>
      </c>
      <c r="AW148" s="592">
        <f t="shared" si="166"/>
        <v>0</v>
      </c>
      <c r="AX148" s="576">
        <f t="shared" si="167"/>
        <v>0</v>
      </c>
      <c r="AY148" s="593">
        <f t="shared" si="168"/>
        <v>0</v>
      </c>
      <c r="AZ148" s="592">
        <f t="shared" si="169"/>
        <v>0</v>
      </c>
      <c r="BA148" s="576">
        <f t="shared" si="170"/>
        <v>0</v>
      </c>
      <c r="BB148" s="593">
        <f t="shared" si="171"/>
        <v>0</v>
      </c>
      <c r="BC148" s="579">
        <f t="shared" si="148"/>
        <v>0</v>
      </c>
      <c r="BD148" s="579">
        <f t="shared" si="149"/>
        <v>0</v>
      </c>
      <c r="BE148" s="578">
        <f t="shared" si="150"/>
        <v>0</v>
      </c>
      <c r="BF148" s="579">
        <f t="shared" si="145"/>
        <v>0</v>
      </c>
      <c r="BG148" s="579">
        <f t="shared" si="146"/>
        <v>0</v>
      </c>
      <c r="BH148" s="575">
        <f t="shared" si="147"/>
        <v>0</v>
      </c>
      <c r="BI148" s="580">
        <f t="shared" si="172"/>
        <v>0</v>
      </c>
      <c r="BJ148" s="581"/>
      <c r="BK148" s="582">
        <f t="shared" si="173"/>
        <v>0</v>
      </c>
      <c r="BL148" s="580">
        <f t="shared" si="174"/>
        <v>0</v>
      </c>
      <c r="BM148" s="581"/>
      <c r="BN148" s="582">
        <f t="shared" si="175"/>
        <v>0</v>
      </c>
      <c r="BO148" s="580">
        <f t="shared" si="176"/>
        <v>0</v>
      </c>
      <c r="BP148" s="581"/>
      <c r="BQ148" s="582">
        <f t="shared" si="177"/>
        <v>0</v>
      </c>
      <c r="BR148" s="580">
        <f t="shared" si="178"/>
        <v>0</v>
      </c>
      <c r="BS148" s="581"/>
      <c r="BT148" s="582">
        <f t="shared" si="179"/>
        <v>0</v>
      </c>
      <c r="BU148" s="580">
        <f t="shared" si="180"/>
        <v>0</v>
      </c>
      <c r="BV148" s="581"/>
      <c r="BW148" s="582">
        <f t="shared" si="181"/>
        <v>0</v>
      </c>
      <c r="BX148" s="621">
        <f t="shared" si="182"/>
        <v>0</v>
      </c>
      <c r="BY148" s="621">
        <f t="shared" si="183"/>
        <v>0</v>
      </c>
      <c r="BZ148" s="621">
        <f t="shared" si="151"/>
        <v>0</v>
      </c>
      <c r="CA148" s="53">
        <f t="shared" si="184"/>
        <v>0</v>
      </c>
      <c r="CB148" s="53">
        <f t="shared" si="185"/>
        <v>0</v>
      </c>
      <c r="CC148" s="683"/>
      <c r="CD148" s="53">
        <f t="shared" si="186"/>
        <v>0</v>
      </c>
      <c r="CE148" s="53">
        <f t="shared" si="187"/>
        <v>0</v>
      </c>
      <c r="CF148" s="54"/>
      <c r="CG148" s="343">
        <f t="shared" si="188"/>
        <v>0</v>
      </c>
      <c r="CH148" s="56">
        <v>142</v>
      </c>
    </row>
    <row r="149" spans="1:86" hidden="1" x14ac:dyDescent="0.35">
      <c r="A149" s="253"/>
      <c r="B149" s="88">
        <v>143</v>
      </c>
      <c r="C149" s="91" t="e">
        <f>VLOOKUP(B:B,'START_LIST_JUN-ELI'!C:F,2,FALSE)</f>
        <v>#N/A</v>
      </c>
      <c r="D149" s="115" t="e">
        <f>VLOOKUP(B:B,'START_LIST_JUN-ELI'!C:F,4,FALSE)</f>
        <v>#N/A</v>
      </c>
      <c r="E149" s="80"/>
      <c r="F149" s="81"/>
      <c r="G149" s="425"/>
      <c r="H149" s="425"/>
      <c r="I149" s="425"/>
      <c r="J149" s="425"/>
      <c r="K149" s="426"/>
      <c r="L149" s="427"/>
      <c r="M149" s="425"/>
      <c r="N149" s="425"/>
      <c r="O149" s="425"/>
      <c r="P149" s="425"/>
      <c r="Q149" s="425"/>
      <c r="R149" s="426"/>
      <c r="S149" s="427"/>
      <c r="T149" s="425"/>
      <c r="U149" s="425"/>
      <c r="V149" s="425"/>
      <c r="W149" s="425"/>
      <c r="X149" s="425"/>
      <c r="Y149" s="426"/>
      <c r="Z149" s="609">
        <f t="shared" si="152"/>
        <v>0</v>
      </c>
      <c r="AA149" s="562">
        <f t="shared" si="153"/>
        <v>0</v>
      </c>
      <c r="AB149" s="562">
        <f t="shared" si="154"/>
        <v>0</v>
      </c>
      <c r="AC149" s="562">
        <f t="shared" si="155"/>
        <v>0</v>
      </c>
      <c r="AD149" s="562">
        <f t="shared" si="156"/>
        <v>0</v>
      </c>
      <c r="AE149" s="562">
        <f t="shared" si="157"/>
        <v>0</v>
      </c>
      <c r="AF149" s="610">
        <f t="shared" si="158"/>
        <v>0</v>
      </c>
      <c r="AG149" s="609">
        <f t="shared" si="159"/>
        <v>0</v>
      </c>
      <c r="AH149" s="562">
        <f t="shared" si="160"/>
        <v>0</v>
      </c>
      <c r="AI149" s="562">
        <f t="shared" si="161"/>
        <v>0</v>
      </c>
      <c r="AJ149" s="562">
        <f t="shared" si="162"/>
        <v>0</v>
      </c>
      <c r="AK149" s="562">
        <f t="shared" si="163"/>
        <v>0</v>
      </c>
      <c r="AL149" s="562">
        <f t="shared" si="164"/>
        <v>0</v>
      </c>
      <c r="AM149" s="610">
        <f t="shared" si="165"/>
        <v>0</v>
      </c>
      <c r="AN149" s="575">
        <f t="shared" si="136"/>
        <v>0</v>
      </c>
      <c r="AO149" s="576">
        <f t="shared" si="137"/>
        <v>0</v>
      </c>
      <c r="AP149" s="575">
        <f t="shared" si="138"/>
        <v>0</v>
      </c>
      <c r="AQ149" s="577">
        <f t="shared" si="139"/>
        <v>0</v>
      </c>
      <c r="AR149" s="576">
        <f t="shared" si="140"/>
        <v>0</v>
      </c>
      <c r="AS149" s="578">
        <f t="shared" si="141"/>
        <v>0</v>
      </c>
      <c r="AT149" s="577">
        <f t="shared" si="142"/>
        <v>0</v>
      </c>
      <c r="AU149" s="576">
        <f t="shared" si="143"/>
        <v>0</v>
      </c>
      <c r="AV149" s="578">
        <f t="shared" si="144"/>
        <v>0</v>
      </c>
      <c r="AW149" s="592">
        <f t="shared" si="166"/>
        <v>0</v>
      </c>
      <c r="AX149" s="576">
        <f t="shared" si="167"/>
        <v>0</v>
      </c>
      <c r="AY149" s="593">
        <f t="shared" si="168"/>
        <v>0</v>
      </c>
      <c r="AZ149" s="592">
        <f t="shared" si="169"/>
        <v>0</v>
      </c>
      <c r="BA149" s="576">
        <f t="shared" si="170"/>
        <v>0</v>
      </c>
      <c r="BB149" s="593">
        <f t="shared" si="171"/>
        <v>0</v>
      </c>
      <c r="BC149" s="579">
        <f t="shared" si="148"/>
        <v>0</v>
      </c>
      <c r="BD149" s="579">
        <f t="shared" si="149"/>
        <v>0</v>
      </c>
      <c r="BE149" s="578">
        <f t="shared" si="150"/>
        <v>0</v>
      </c>
      <c r="BF149" s="579">
        <f t="shared" si="145"/>
        <v>0</v>
      </c>
      <c r="BG149" s="579">
        <f t="shared" si="146"/>
        <v>0</v>
      </c>
      <c r="BH149" s="575">
        <f t="shared" si="147"/>
        <v>0</v>
      </c>
      <c r="BI149" s="580">
        <f t="shared" si="172"/>
        <v>0</v>
      </c>
      <c r="BJ149" s="581"/>
      <c r="BK149" s="582">
        <f t="shared" si="173"/>
        <v>0</v>
      </c>
      <c r="BL149" s="580">
        <f t="shared" si="174"/>
        <v>0</v>
      </c>
      <c r="BM149" s="581"/>
      <c r="BN149" s="582">
        <f t="shared" si="175"/>
        <v>0</v>
      </c>
      <c r="BO149" s="580">
        <f t="shared" si="176"/>
        <v>0</v>
      </c>
      <c r="BP149" s="581"/>
      <c r="BQ149" s="582">
        <f t="shared" si="177"/>
        <v>0</v>
      </c>
      <c r="BR149" s="580">
        <f t="shared" si="178"/>
        <v>0</v>
      </c>
      <c r="BS149" s="581"/>
      <c r="BT149" s="582">
        <f t="shared" si="179"/>
        <v>0</v>
      </c>
      <c r="BU149" s="580">
        <f t="shared" si="180"/>
        <v>0</v>
      </c>
      <c r="BV149" s="581"/>
      <c r="BW149" s="582">
        <f t="shared" si="181"/>
        <v>0</v>
      </c>
      <c r="BX149" s="621">
        <f t="shared" si="182"/>
        <v>0</v>
      </c>
      <c r="BY149" s="621">
        <f t="shared" si="183"/>
        <v>0</v>
      </c>
      <c r="BZ149" s="621">
        <f t="shared" si="151"/>
        <v>0</v>
      </c>
      <c r="CA149" s="53">
        <f t="shared" si="184"/>
        <v>0</v>
      </c>
      <c r="CB149" s="53">
        <f t="shared" si="185"/>
        <v>0</v>
      </c>
      <c r="CC149" s="683"/>
      <c r="CD149" s="53">
        <f t="shared" si="186"/>
        <v>0</v>
      </c>
      <c r="CE149" s="53">
        <f t="shared" si="187"/>
        <v>0</v>
      </c>
      <c r="CF149" s="54"/>
      <c r="CG149" s="343">
        <f t="shared" si="188"/>
        <v>0</v>
      </c>
      <c r="CH149" s="51">
        <v>143</v>
      </c>
    </row>
    <row r="150" spans="1:86" hidden="1" x14ac:dyDescent="0.35">
      <c r="A150" s="253"/>
      <c r="B150" s="88">
        <v>144</v>
      </c>
      <c r="C150" s="91" t="e">
        <f>VLOOKUP(B:B,'START_LIST_JUN-ELI'!C:F,2,FALSE)</f>
        <v>#N/A</v>
      </c>
      <c r="D150" s="115" t="e">
        <f>VLOOKUP(B:B,'START_LIST_JUN-ELI'!C:F,4,FALSE)</f>
        <v>#N/A</v>
      </c>
      <c r="E150" s="80"/>
      <c r="F150" s="81"/>
      <c r="G150" s="425"/>
      <c r="H150" s="425"/>
      <c r="I150" s="425"/>
      <c r="J150" s="425"/>
      <c r="K150" s="426"/>
      <c r="L150" s="427"/>
      <c r="M150" s="425"/>
      <c r="N150" s="425"/>
      <c r="O150" s="425"/>
      <c r="P150" s="425"/>
      <c r="Q150" s="425"/>
      <c r="R150" s="426"/>
      <c r="S150" s="427"/>
      <c r="T150" s="425"/>
      <c r="U150" s="425"/>
      <c r="V150" s="425"/>
      <c r="W150" s="425"/>
      <c r="X150" s="425"/>
      <c r="Y150" s="426"/>
      <c r="Z150" s="609">
        <f t="shared" si="152"/>
        <v>0</v>
      </c>
      <c r="AA150" s="562">
        <f t="shared" si="153"/>
        <v>0</v>
      </c>
      <c r="AB150" s="562">
        <f t="shared" si="154"/>
        <v>0</v>
      </c>
      <c r="AC150" s="562">
        <f t="shared" si="155"/>
        <v>0</v>
      </c>
      <c r="AD150" s="562">
        <f t="shared" si="156"/>
        <v>0</v>
      </c>
      <c r="AE150" s="562">
        <f t="shared" si="157"/>
        <v>0</v>
      </c>
      <c r="AF150" s="610">
        <f t="shared" si="158"/>
        <v>0</v>
      </c>
      <c r="AG150" s="609">
        <f t="shared" si="159"/>
        <v>0</v>
      </c>
      <c r="AH150" s="562">
        <f t="shared" si="160"/>
        <v>0</v>
      </c>
      <c r="AI150" s="562">
        <f t="shared" si="161"/>
        <v>0</v>
      </c>
      <c r="AJ150" s="562">
        <f t="shared" si="162"/>
        <v>0</v>
      </c>
      <c r="AK150" s="562">
        <f t="shared" si="163"/>
        <v>0</v>
      </c>
      <c r="AL150" s="562">
        <f t="shared" si="164"/>
        <v>0</v>
      </c>
      <c r="AM150" s="610">
        <f t="shared" si="165"/>
        <v>0</v>
      </c>
      <c r="AN150" s="575">
        <f t="shared" si="136"/>
        <v>0</v>
      </c>
      <c r="AO150" s="576">
        <f t="shared" si="137"/>
        <v>0</v>
      </c>
      <c r="AP150" s="575">
        <f t="shared" si="138"/>
        <v>0</v>
      </c>
      <c r="AQ150" s="577">
        <f t="shared" si="139"/>
        <v>0</v>
      </c>
      <c r="AR150" s="576">
        <f t="shared" si="140"/>
        <v>0</v>
      </c>
      <c r="AS150" s="578">
        <f t="shared" si="141"/>
        <v>0</v>
      </c>
      <c r="AT150" s="577">
        <f t="shared" si="142"/>
        <v>0</v>
      </c>
      <c r="AU150" s="576">
        <f t="shared" si="143"/>
        <v>0</v>
      </c>
      <c r="AV150" s="578">
        <f t="shared" si="144"/>
        <v>0</v>
      </c>
      <c r="AW150" s="592">
        <f t="shared" si="166"/>
        <v>0</v>
      </c>
      <c r="AX150" s="576">
        <f t="shared" si="167"/>
        <v>0</v>
      </c>
      <c r="AY150" s="593">
        <f t="shared" si="168"/>
        <v>0</v>
      </c>
      <c r="AZ150" s="592">
        <f t="shared" si="169"/>
        <v>0</v>
      </c>
      <c r="BA150" s="576">
        <f t="shared" si="170"/>
        <v>0</v>
      </c>
      <c r="BB150" s="593">
        <f t="shared" si="171"/>
        <v>0</v>
      </c>
      <c r="BC150" s="579">
        <f t="shared" si="148"/>
        <v>0</v>
      </c>
      <c r="BD150" s="579">
        <f t="shared" si="149"/>
        <v>0</v>
      </c>
      <c r="BE150" s="578">
        <f t="shared" si="150"/>
        <v>0</v>
      </c>
      <c r="BF150" s="579">
        <f t="shared" si="145"/>
        <v>0</v>
      </c>
      <c r="BG150" s="579">
        <f t="shared" si="146"/>
        <v>0</v>
      </c>
      <c r="BH150" s="575">
        <f t="shared" si="147"/>
        <v>0</v>
      </c>
      <c r="BI150" s="580">
        <f t="shared" si="172"/>
        <v>0</v>
      </c>
      <c r="BJ150" s="581"/>
      <c r="BK150" s="582">
        <f t="shared" si="173"/>
        <v>0</v>
      </c>
      <c r="BL150" s="580">
        <f t="shared" si="174"/>
        <v>0</v>
      </c>
      <c r="BM150" s="581"/>
      <c r="BN150" s="582">
        <f t="shared" si="175"/>
        <v>0</v>
      </c>
      <c r="BO150" s="580">
        <f t="shared" si="176"/>
        <v>0</v>
      </c>
      <c r="BP150" s="581"/>
      <c r="BQ150" s="582">
        <f t="shared" si="177"/>
        <v>0</v>
      </c>
      <c r="BR150" s="580">
        <f t="shared" si="178"/>
        <v>0</v>
      </c>
      <c r="BS150" s="581"/>
      <c r="BT150" s="582">
        <f t="shared" si="179"/>
        <v>0</v>
      </c>
      <c r="BU150" s="580">
        <f t="shared" si="180"/>
        <v>0</v>
      </c>
      <c r="BV150" s="581"/>
      <c r="BW150" s="582">
        <f t="shared" si="181"/>
        <v>0</v>
      </c>
      <c r="BX150" s="621">
        <f t="shared" si="182"/>
        <v>0</v>
      </c>
      <c r="BY150" s="621">
        <f t="shared" si="183"/>
        <v>0</v>
      </c>
      <c r="BZ150" s="621">
        <f t="shared" si="151"/>
        <v>0</v>
      </c>
      <c r="CA150" s="53">
        <f t="shared" si="184"/>
        <v>0</v>
      </c>
      <c r="CB150" s="53">
        <f t="shared" si="185"/>
        <v>0</v>
      </c>
      <c r="CC150" s="683"/>
      <c r="CD150" s="53">
        <f t="shared" si="186"/>
        <v>0</v>
      </c>
      <c r="CE150" s="53">
        <f t="shared" si="187"/>
        <v>0</v>
      </c>
      <c r="CF150" s="54"/>
      <c r="CG150" s="343">
        <f t="shared" si="188"/>
        <v>0</v>
      </c>
      <c r="CH150" s="56">
        <v>144</v>
      </c>
    </row>
    <row r="151" spans="1:86" hidden="1" x14ac:dyDescent="0.35">
      <c r="A151" s="253"/>
      <c r="B151" s="88">
        <v>145</v>
      </c>
      <c r="C151" s="91" t="e">
        <f>VLOOKUP(B:B,'START_LIST_JUN-ELI'!C:F,2,FALSE)</f>
        <v>#N/A</v>
      </c>
      <c r="D151" s="115" t="e">
        <f>VLOOKUP(B:B,'START_LIST_JUN-ELI'!C:F,4,FALSE)</f>
        <v>#N/A</v>
      </c>
      <c r="E151" s="80"/>
      <c r="F151" s="81"/>
      <c r="G151" s="425"/>
      <c r="H151" s="425"/>
      <c r="I151" s="425"/>
      <c r="J151" s="425"/>
      <c r="K151" s="426"/>
      <c r="L151" s="427"/>
      <c r="M151" s="425"/>
      <c r="N151" s="425"/>
      <c r="O151" s="425"/>
      <c r="P151" s="425"/>
      <c r="Q151" s="425"/>
      <c r="R151" s="426"/>
      <c r="S151" s="427"/>
      <c r="T151" s="425"/>
      <c r="U151" s="425"/>
      <c r="V151" s="425"/>
      <c r="W151" s="425"/>
      <c r="X151" s="425"/>
      <c r="Y151" s="426"/>
      <c r="Z151" s="609">
        <f t="shared" si="152"/>
        <v>0</v>
      </c>
      <c r="AA151" s="562">
        <f t="shared" si="153"/>
        <v>0</v>
      </c>
      <c r="AB151" s="562">
        <f t="shared" si="154"/>
        <v>0</v>
      </c>
      <c r="AC151" s="562">
        <f t="shared" si="155"/>
        <v>0</v>
      </c>
      <c r="AD151" s="562">
        <f t="shared" si="156"/>
        <v>0</v>
      </c>
      <c r="AE151" s="562">
        <f t="shared" si="157"/>
        <v>0</v>
      </c>
      <c r="AF151" s="610">
        <f t="shared" si="158"/>
        <v>0</v>
      </c>
      <c r="AG151" s="609">
        <f t="shared" si="159"/>
        <v>0</v>
      </c>
      <c r="AH151" s="562">
        <f t="shared" si="160"/>
        <v>0</v>
      </c>
      <c r="AI151" s="562">
        <f t="shared" si="161"/>
        <v>0</v>
      </c>
      <c r="AJ151" s="562">
        <f t="shared" si="162"/>
        <v>0</v>
      </c>
      <c r="AK151" s="562">
        <f t="shared" si="163"/>
        <v>0</v>
      </c>
      <c r="AL151" s="562">
        <f t="shared" si="164"/>
        <v>0</v>
      </c>
      <c r="AM151" s="610">
        <f t="shared" si="165"/>
        <v>0</v>
      </c>
      <c r="AN151" s="575">
        <f t="shared" si="136"/>
        <v>0</v>
      </c>
      <c r="AO151" s="576">
        <f t="shared" si="137"/>
        <v>0</v>
      </c>
      <c r="AP151" s="575">
        <f t="shared" si="138"/>
        <v>0</v>
      </c>
      <c r="AQ151" s="577">
        <f t="shared" si="139"/>
        <v>0</v>
      </c>
      <c r="AR151" s="576">
        <f t="shared" si="140"/>
        <v>0</v>
      </c>
      <c r="AS151" s="578">
        <f t="shared" si="141"/>
        <v>0</v>
      </c>
      <c r="AT151" s="577">
        <f t="shared" si="142"/>
        <v>0</v>
      </c>
      <c r="AU151" s="576">
        <f t="shared" si="143"/>
        <v>0</v>
      </c>
      <c r="AV151" s="578">
        <f t="shared" si="144"/>
        <v>0</v>
      </c>
      <c r="AW151" s="592">
        <f t="shared" si="166"/>
        <v>0</v>
      </c>
      <c r="AX151" s="576">
        <f t="shared" si="167"/>
        <v>0</v>
      </c>
      <c r="AY151" s="593">
        <f t="shared" si="168"/>
        <v>0</v>
      </c>
      <c r="AZ151" s="592">
        <f t="shared" si="169"/>
        <v>0</v>
      </c>
      <c r="BA151" s="576">
        <f t="shared" si="170"/>
        <v>0</v>
      </c>
      <c r="BB151" s="593">
        <f t="shared" si="171"/>
        <v>0</v>
      </c>
      <c r="BC151" s="579">
        <f t="shared" si="148"/>
        <v>0</v>
      </c>
      <c r="BD151" s="579">
        <f t="shared" si="149"/>
        <v>0</v>
      </c>
      <c r="BE151" s="578">
        <f t="shared" si="150"/>
        <v>0</v>
      </c>
      <c r="BF151" s="579">
        <f t="shared" si="145"/>
        <v>0</v>
      </c>
      <c r="BG151" s="579">
        <f t="shared" si="146"/>
        <v>0</v>
      </c>
      <c r="BH151" s="575">
        <f t="shared" si="147"/>
        <v>0</v>
      </c>
      <c r="BI151" s="580">
        <f t="shared" si="172"/>
        <v>0</v>
      </c>
      <c r="BJ151" s="581"/>
      <c r="BK151" s="582">
        <f t="shared" si="173"/>
        <v>0</v>
      </c>
      <c r="BL151" s="580">
        <f t="shared" si="174"/>
        <v>0</v>
      </c>
      <c r="BM151" s="581"/>
      <c r="BN151" s="582">
        <f t="shared" si="175"/>
        <v>0</v>
      </c>
      <c r="BO151" s="580">
        <f t="shared" si="176"/>
        <v>0</v>
      </c>
      <c r="BP151" s="581"/>
      <c r="BQ151" s="582">
        <f t="shared" si="177"/>
        <v>0</v>
      </c>
      <c r="BR151" s="580">
        <f t="shared" si="178"/>
        <v>0</v>
      </c>
      <c r="BS151" s="581"/>
      <c r="BT151" s="582">
        <f t="shared" si="179"/>
        <v>0</v>
      </c>
      <c r="BU151" s="580">
        <f t="shared" si="180"/>
        <v>0</v>
      </c>
      <c r="BV151" s="581"/>
      <c r="BW151" s="582">
        <f t="shared" si="181"/>
        <v>0</v>
      </c>
      <c r="BX151" s="621">
        <f t="shared" si="182"/>
        <v>0</v>
      </c>
      <c r="BY151" s="621">
        <f t="shared" si="183"/>
        <v>0</v>
      </c>
      <c r="BZ151" s="621">
        <f t="shared" si="151"/>
        <v>0</v>
      </c>
      <c r="CA151" s="53">
        <f t="shared" si="184"/>
        <v>0</v>
      </c>
      <c r="CB151" s="53">
        <f t="shared" si="185"/>
        <v>0</v>
      </c>
      <c r="CC151" s="683"/>
      <c r="CD151" s="53">
        <f t="shared" si="186"/>
        <v>0</v>
      </c>
      <c r="CE151" s="53">
        <f t="shared" si="187"/>
        <v>0</v>
      </c>
      <c r="CF151" s="54"/>
      <c r="CG151" s="343">
        <f t="shared" si="188"/>
        <v>0</v>
      </c>
      <c r="CH151" s="51">
        <v>145</v>
      </c>
    </row>
    <row r="152" spans="1:86" hidden="1" x14ac:dyDescent="0.35">
      <c r="A152" s="253"/>
      <c r="B152" s="88">
        <v>146</v>
      </c>
      <c r="C152" s="91" t="e">
        <f>VLOOKUP(B:B,'START_LIST_JUN-ELI'!C:F,2,FALSE)</f>
        <v>#N/A</v>
      </c>
      <c r="D152" s="115" t="e">
        <f>VLOOKUP(B:B,'START_LIST_JUN-ELI'!C:F,4,FALSE)</f>
        <v>#N/A</v>
      </c>
      <c r="E152" s="80"/>
      <c r="F152" s="81"/>
      <c r="G152" s="425"/>
      <c r="H152" s="425"/>
      <c r="I152" s="425"/>
      <c r="J152" s="425"/>
      <c r="K152" s="426"/>
      <c r="L152" s="427"/>
      <c r="M152" s="425"/>
      <c r="N152" s="425"/>
      <c r="O152" s="425"/>
      <c r="P152" s="425"/>
      <c r="Q152" s="425"/>
      <c r="R152" s="426"/>
      <c r="S152" s="427"/>
      <c r="T152" s="425"/>
      <c r="U152" s="425"/>
      <c r="V152" s="425"/>
      <c r="W152" s="425"/>
      <c r="X152" s="425"/>
      <c r="Y152" s="426"/>
      <c r="Z152" s="609">
        <f t="shared" si="152"/>
        <v>0</v>
      </c>
      <c r="AA152" s="562">
        <f t="shared" si="153"/>
        <v>0</v>
      </c>
      <c r="AB152" s="562">
        <f t="shared" si="154"/>
        <v>0</v>
      </c>
      <c r="AC152" s="562">
        <f t="shared" si="155"/>
        <v>0</v>
      </c>
      <c r="AD152" s="562">
        <f t="shared" si="156"/>
        <v>0</v>
      </c>
      <c r="AE152" s="562">
        <f t="shared" si="157"/>
        <v>0</v>
      </c>
      <c r="AF152" s="610">
        <f t="shared" si="158"/>
        <v>0</v>
      </c>
      <c r="AG152" s="609">
        <f t="shared" si="159"/>
        <v>0</v>
      </c>
      <c r="AH152" s="562">
        <f t="shared" si="160"/>
        <v>0</v>
      </c>
      <c r="AI152" s="562">
        <f t="shared" si="161"/>
        <v>0</v>
      </c>
      <c r="AJ152" s="562">
        <f t="shared" si="162"/>
        <v>0</v>
      </c>
      <c r="AK152" s="562">
        <f t="shared" si="163"/>
        <v>0</v>
      </c>
      <c r="AL152" s="562">
        <f t="shared" si="164"/>
        <v>0</v>
      </c>
      <c r="AM152" s="610">
        <f t="shared" si="165"/>
        <v>0</v>
      </c>
      <c r="AN152" s="575">
        <f t="shared" si="136"/>
        <v>0</v>
      </c>
      <c r="AO152" s="576">
        <f t="shared" si="137"/>
        <v>0</v>
      </c>
      <c r="AP152" s="575">
        <f t="shared" si="138"/>
        <v>0</v>
      </c>
      <c r="AQ152" s="577">
        <f t="shared" si="139"/>
        <v>0</v>
      </c>
      <c r="AR152" s="576">
        <f t="shared" si="140"/>
        <v>0</v>
      </c>
      <c r="AS152" s="578">
        <f t="shared" si="141"/>
        <v>0</v>
      </c>
      <c r="AT152" s="577">
        <f t="shared" si="142"/>
        <v>0</v>
      </c>
      <c r="AU152" s="576">
        <f t="shared" si="143"/>
        <v>0</v>
      </c>
      <c r="AV152" s="578">
        <f t="shared" si="144"/>
        <v>0</v>
      </c>
      <c r="AW152" s="592">
        <f t="shared" si="166"/>
        <v>0</v>
      </c>
      <c r="AX152" s="576">
        <f t="shared" si="167"/>
        <v>0</v>
      </c>
      <c r="AY152" s="593">
        <f t="shared" si="168"/>
        <v>0</v>
      </c>
      <c r="AZ152" s="592">
        <f t="shared" si="169"/>
        <v>0</v>
      </c>
      <c r="BA152" s="576">
        <f t="shared" si="170"/>
        <v>0</v>
      </c>
      <c r="BB152" s="593">
        <f t="shared" si="171"/>
        <v>0</v>
      </c>
      <c r="BC152" s="579">
        <f t="shared" si="148"/>
        <v>0</v>
      </c>
      <c r="BD152" s="579">
        <f t="shared" si="149"/>
        <v>0</v>
      </c>
      <c r="BE152" s="578">
        <f t="shared" si="150"/>
        <v>0</v>
      </c>
      <c r="BF152" s="579">
        <f t="shared" si="145"/>
        <v>0</v>
      </c>
      <c r="BG152" s="579">
        <f t="shared" si="146"/>
        <v>0</v>
      </c>
      <c r="BH152" s="575">
        <f t="shared" si="147"/>
        <v>0</v>
      </c>
      <c r="BI152" s="580">
        <f t="shared" si="172"/>
        <v>0</v>
      </c>
      <c r="BJ152" s="581"/>
      <c r="BK152" s="582">
        <f t="shared" si="173"/>
        <v>0</v>
      </c>
      <c r="BL152" s="580">
        <f t="shared" si="174"/>
        <v>0</v>
      </c>
      <c r="BM152" s="581"/>
      <c r="BN152" s="582">
        <f t="shared" si="175"/>
        <v>0</v>
      </c>
      <c r="BO152" s="580">
        <f t="shared" si="176"/>
        <v>0</v>
      </c>
      <c r="BP152" s="581"/>
      <c r="BQ152" s="582">
        <f t="shared" si="177"/>
        <v>0</v>
      </c>
      <c r="BR152" s="580">
        <f t="shared" si="178"/>
        <v>0</v>
      </c>
      <c r="BS152" s="581"/>
      <c r="BT152" s="582">
        <f t="shared" si="179"/>
        <v>0</v>
      </c>
      <c r="BU152" s="580">
        <f t="shared" si="180"/>
        <v>0</v>
      </c>
      <c r="BV152" s="581"/>
      <c r="BW152" s="582">
        <f t="shared" si="181"/>
        <v>0</v>
      </c>
      <c r="BX152" s="621">
        <f t="shared" si="182"/>
        <v>0</v>
      </c>
      <c r="BY152" s="621">
        <f t="shared" si="183"/>
        <v>0</v>
      </c>
      <c r="BZ152" s="621">
        <f t="shared" si="151"/>
        <v>0</v>
      </c>
      <c r="CA152" s="53">
        <f t="shared" si="184"/>
        <v>0</v>
      </c>
      <c r="CB152" s="53">
        <f t="shared" si="185"/>
        <v>0</v>
      </c>
      <c r="CC152" s="683"/>
      <c r="CD152" s="53">
        <f t="shared" si="186"/>
        <v>0</v>
      </c>
      <c r="CE152" s="53">
        <f t="shared" si="187"/>
        <v>0</v>
      </c>
      <c r="CF152" s="54"/>
      <c r="CG152" s="343">
        <f t="shared" si="188"/>
        <v>0</v>
      </c>
      <c r="CH152" s="56">
        <v>146</v>
      </c>
    </row>
    <row r="153" spans="1:86" hidden="1" x14ac:dyDescent="0.35">
      <c r="A153" s="253"/>
      <c r="B153" s="88">
        <v>147</v>
      </c>
      <c r="C153" s="91" t="e">
        <f>VLOOKUP(B:B,'START_LIST_JUN-ELI'!C:F,2,FALSE)</f>
        <v>#N/A</v>
      </c>
      <c r="D153" s="115" t="e">
        <f>VLOOKUP(B:B,'START_LIST_JUN-ELI'!C:F,4,FALSE)</f>
        <v>#N/A</v>
      </c>
      <c r="E153" s="80"/>
      <c r="F153" s="81"/>
      <c r="G153" s="425"/>
      <c r="H153" s="425"/>
      <c r="I153" s="425"/>
      <c r="J153" s="425"/>
      <c r="K153" s="426"/>
      <c r="L153" s="427"/>
      <c r="M153" s="425"/>
      <c r="N153" s="425"/>
      <c r="O153" s="425"/>
      <c r="P153" s="425"/>
      <c r="Q153" s="425"/>
      <c r="R153" s="426"/>
      <c r="S153" s="427"/>
      <c r="T153" s="425"/>
      <c r="U153" s="425"/>
      <c r="V153" s="425"/>
      <c r="W153" s="425"/>
      <c r="X153" s="425"/>
      <c r="Y153" s="426"/>
      <c r="Z153" s="609">
        <f t="shared" si="152"/>
        <v>0</v>
      </c>
      <c r="AA153" s="562">
        <f t="shared" si="153"/>
        <v>0</v>
      </c>
      <c r="AB153" s="562">
        <f t="shared" si="154"/>
        <v>0</v>
      </c>
      <c r="AC153" s="562">
        <f t="shared" si="155"/>
        <v>0</v>
      </c>
      <c r="AD153" s="562">
        <f t="shared" si="156"/>
        <v>0</v>
      </c>
      <c r="AE153" s="562">
        <f t="shared" si="157"/>
        <v>0</v>
      </c>
      <c r="AF153" s="610">
        <f t="shared" si="158"/>
        <v>0</v>
      </c>
      <c r="AG153" s="609">
        <f t="shared" si="159"/>
        <v>0</v>
      </c>
      <c r="AH153" s="562">
        <f t="shared" si="160"/>
        <v>0</v>
      </c>
      <c r="AI153" s="562">
        <f t="shared" si="161"/>
        <v>0</v>
      </c>
      <c r="AJ153" s="562">
        <f t="shared" si="162"/>
        <v>0</v>
      </c>
      <c r="AK153" s="562">
        <f t="shared" si="163"/>
        <v>0</v>
      </c>
      <c r="AL153" s="562">
        <f t="shared" si="164"/>
        <v>0</v>
      </c>
      <c r="AM153" s="610">
        <f t="shared" si="165"/>
        <v>0</v>
      </c>
      <c r="AN153" s="575">
        <f t="shared" si="136"/>
        <v>0</v>
      </c>
      <c r="AO153" s="576">
        <f t="shared" si="137"/>
        <v>0</v>
      </c>
      <c r="AP153" s="575">
        <f t="shared" si="138"/>
        <v>0</v>
      </c>
      <c r="AQ153" s="577">
        <f t="shared" si="139"/>
        <v>0</v>
      </c>
      <c r="AR153" s="576">
        <f t="shared" si="140"/>
        <v>0</v>
      </c>
      <c r="AS153" s="578">
        <f t="shared" si="141"/>
        <v>0</v>
      </c>
      <c r="AT153" s="577">
        <f t="shared" si="142"/>
        <v>0</v>
      </c>
      <c r="AU153" s="576">
        <f t="shared" si="143"/>
        <v>0</v>
      </c>
      <c r="AV153" s="578">
        <f t="shared" si="144"/>
        <v>0</v>
      </c>
      <c r="AW153" s="592">
        <f t="shared" si="166"/>
        <v>0</v>
      </c>
      <c r="AX153" s="576">
        <f t="shared" si="167"/>
        <v>0</v>
      </c>
      <c r="AY153" s="593">
        <f t="shared" si="168"/>
        <v>0</v>
      </c>
      <c r="AZ153" s="592">
        <f t="shared" si="169"/>
        <v>0</v>
      </c>
      <c r="BA153" s="576">
        <f t="shared" si="170"/>
        <v>0</v>
      </c>
      <c r="BB153" s="593">
        <f t="shared" si="171"/>
        <v>0</v>
      </c>
      <c r="BC153" s="579">
        <f t="shared" si="148"/>
        <v>0</v>
      </c>
      <c r="BD153" s="579">
        <f t="shared" si="149"/>
        <v>0</v>
      </c>
      <c r="BE153" s="578">
        <f t="shared" si="150"/>
        <v>0</v>
      </c>
      <c r="BF153" s="579">
        <f t="shared" si="145"/>
        <v>0</v>
      </c>
      <c r="BG153" s="579">
        <f t="shared" si="146"/>
        <v>0</v>
      </c>
      <c r="BH153" s="575">
        <f t="shared" si="147"/>
        <v>0</v>
      </c>
      <c r="BI153" s="580">
        <f t="shared" si="172"/>
        <v>0</v>
      </c>
      <c r="BJ153" s="581"/>
      <c r="BK153" s="582">
        <f t="shared" si="173"/>
        <v>0</v>
      </c>
      <c r="BL153" s="580">
        <f t="shared" si="174"/>
        <v>0</v>
      </c>
      <c r="BM153" s="581"/>
      <c r="BN153" s="582">
        <f t="shared" si="175"/>
        <v>0</v>
      </c>
      <c r="BO153" s="580">
        <f t="shared" si="176"/>
        <v>0</v>
      </c>
      <c r="BP153" s="581"/>
      <c r="BQ153" s="582">
        <f t="shared" si="177"/>
        <v>0</v>
      </c>
      <c r="BR153" s="580">
        <f t="shared" si="178"/>
        <v>0</v>
      </c>
      <c r="BS153" s="581"/>
      <c r="BT153" s="582">
        <f t="shared" si="179"/>
        <v>0</v>
      </c>
      <c r="BU153" s="580">
        <f t="shared" si="180"/>
        <v>0</v>
      </c>
      <c r="BV153" s="581"/>
      <c r="BW153" s="582">
        <f t="shared" si="181"/>
        <v>0</v>
      </c>
      <c r="BX153" s="621">
        <f t="shared" si="182"/>
        <v>0</v>
      </c>
      <c r="BY153" s="621">
        <f t="shared" si="183"/>
        <v>0</v>
      </c>
      <c r="BZ153" s="621">
        <f t="shared" si="151"/>
        <v>0</v>
      </c>
      <c r="CA153" s="53">
        <f t="shared" si="184"/>
        <v>0</v>
      </c>
      <c r="CB153" s="53">
        <f t="shared" si="185"/>
        <v>0</v>
      </c>
      <c r="CC153" s="683"/>
      <c r="CD153" s="53">
        <f t="shared" si="186"/>
        <v>0</v>
      </c>
      <c r="CE153" s="53">
        <f t="shared" si="187"/>
        <v>0</v>
      </c>
      <c r="CF153" s="54"/>
      <c r="CG153" s="343">
        <f t="shared" si="188"/>
        <v>0</v>
      </c>
      <c r="CH153" s="51">
        <v>147</v>
      </c>
    </row>
    <row r="154" spans="1:86" hidden="1" x14ac:dyDescent="0.35">
      <c r="A154" s="253"/>
      <c r="B154" s="88">
        <v>148</v>
      </c>
      <c r="C154" s="91" t="e">
        <f>VLOOKUP(B:B,'START_LIST_JUN-ELI'!C:F,2,FALSE)</f>
        <v>#N/A</v>
      </c>
      <c r="D154" s="115" t="e">
        <f>VLOOKUP(B:B,'START_LIST_JUN-ELI'!C:F,4,FALSE)</f>
        <v>#N/A</v>
      </c>
      <c r="E154" s="80"/>
      <c r="F154" s="81"/>
      <c r="G154" s="425"/>
      <c r="H154" s="425"/>
      <c r="I154" s="425"/>
      <c r="J154" s="425"/>
      <c r="K154" s="426"/>
      <c r="L154" s="427"/>
      <c r="M154" s="425"/>
      <c r="N154" s="425"/>
      <c r="O154" s="425"/>
      <c r="P154" s="425"/>
      <c r="Q154" s="425"/>
      <c r="R154" s="426"/>
      <c r="S154" s="427"/>
      <c r="T154" s="425"/>
      <c r="U154" s="425"/>
      <c r="V154" s="425"/>
      <c r="W154" s="425"/>
      <c r="X154" s="425"/>
      <c r="Y154" s="426"/>
      <c r="Z154" s="609">
        <f t="shared" si="152"/>
        <v>0</v>
      </c>
      <c r="AA154" s="562">
        <f t="shared" si="153"/>
        <v>0</v>
      </c>
      <c r="AB154" s="562">
        <f t="shared" si="154"/>
        <v>0</v>
      </c>
      <c r="AC154" s="562">
        <f t="shared" si="155"/>
        <v>0</v>
      </c>
      <c r="AD154" s="562">
        <f t="shared" si="156"/>
        <v>0</v>
      </c>
      <c r="AE154" s="562">
        <f t="shared" si="157"/>
        <v>0</v>
      </c>
      <c r="AF154" s="610">
        <f t="shared" si="158"/>
        <v>0</v>
      </c>
      <c r="AG154" s="609">
        <f t="shared" si="159"/>
        <v>0</v>
      </c>
      <c r="AH154" s="562">
        <f t="shared" si="160"/>
        <v>0</v>
      </c>
      <c r="AI154" s="562">
        <f t="shared" si="161"/>
        <v>0</v>
      </c>
      <c r="AJ154" s="562">
        <f t="shared" si="162"/>
        <v>0</v>
      </c>
      <c r="AK154" s="562">
        <f t="shared" si="163"/>
        <v>0</v>
      </c>
      <c r="AL154" s="562">
        <f t="shared" si="164"/>
        <v>0</v>
      </c>
      <c r="AM154" s="610">
        <f t="shared" si="165"/>
        <v>0</v>
      </c>
      <c r="AN154" s="575">
        <f t="shared" si="136"/>
        <v>0</v>
      </c>
      <c r="AO154" s="576">
        <f t="shared" si="137"/>
        <v>0</v>
      </c>
      <c r="AP154" s="575">
        <f t="shared" si="138"/>
        <v>0</v>
      </c>
      <c r="AQ154" s="577">
        <f t="shared" si="139"/>
        <v>0</v>
      </c>
      <c r="AR154" s="576">
        <f t="shared" si="140"/>
        <v>0</v>
      </c>
      <c r="AS154" s="578">
        <f t="shared" si="141"/>
        <v>0</v>
      </c>
      <c r="AT154" s="577">
        <f t="shared" si="142"/>
        <v>0</v>
      </c>
      <c r="AU154" s="576">
        <f t="shared" si="143"/>
        <v>0</v>
      </c>
      <c r="AV154" s="578">
        <f t="shared" si="144"/>
        <v>0</v>
      </c>
      <c r="AW154" s="592">
        <f t="shared" si="166"/>
        <v>0</v>
      </c>
      <c r="AX154" s="576">
        <f t="shared" si="167"/>
        <v>0</v>
      </c>
      <c r="AY154" s="593">
        <f t="shared" si="168"/>
        <v>0</v>
      </c>
      <c r="AZ154" s="592">
        <f t="shared" si="169"/>
        <v>0</v>
      </c>
      <c r="BA154" s="576">
        <f t="shared" si="170"/>
        <v>0</v>
      </c>
      <c r="BB154" s="593">
        <f t="shared" si="171"/>
        <v>0</v>
      </c>
      <c r="BC154" s="579">
        <f t="shared" si="148"/>
        <v>0</v>
      </c>
      <c r="BD154" s="579">
        <f t="shared" si="149"/>
        <v>0</v>
      </c>
      <c r="BE154" s="578">
        <f t="shared" si="150"/>
        <v>0</v>
      </c>
      <c r="BF154" s="579">
        <f t="shared" si="145"/>
        <v>0</v>
      </c>
      <c r="BG154" s="579">
        <f t="shared" si="146"/>
        <v>0</v>
      </c>
      <c r="BH154" s="575">
        <f t="shared" si="147"/>
        <v>0</v>
      </c>
      <c r="BI154" s="580">
        <f t="shared" si="172"/>
        <v>0</v>
      </c>
      <c r="BJ154" s="581"/>
      <c r="BK154" s="582">
        <f t="shared" si="173"/>
        <v>0</v>
      </c>
      <c r="BL154" s="580">
        <f t="shared" si="174"/>
        <v>0</v>
      </c>
      <c r="BM154" s="581"/>
      <c r="BN154" s="582">
        <f t="shared" si="175"/>
        <v>0</v>
      </c>
      <c r="BO154" s="580">
        <f t="shared" si="176"/>
        <v>0</v>
      </c>
      <c r="BP154" s="581"/>
      <c r="BQ154" s="582">
        <f t="shared" si="177"/>
        <v>0</v>
      </c>
      <c r="BR154" s="580">
        <f t="shared" si="178"/>
        <v>0</v>
      </c>
      <c r="BS154" s="581"/>
      <c r="BT154" s="582">
        <f t="shared" si="179"/>
        <v>0</v>
      </c>
      <c r="BU154" s="580">
        <f t="shared" si="180"/>
        <v>0</v>
      </c>
      <c r="BV154" s="581"/>
      <c r="BW154" s="582">
        <f t="shared" si="181"/>
        <v>0</v>
      </c>
      <c r="BX154" s="621">
        <f t="shared" si="182"/>
        <v>0</v>
      </c>
      <c r="BY154" s="621">
        <f t="shared" si="183"/>
        <v>0</v>
      </c>
      <c r="BZ154" s="621">
        <f t="shared" si="151"/>
        <v>0</v>
      </c>
      <c r="CA154" s="53">
        <f t="shared" si="184"/>
        <v>0</v>
      </c>
      <c r="CB154" s="53">
        <f t="shared" si="185"/>
        <v>0</v>
      </c>
      <c r="CC154" s="683"/>
      <c r="CD154" s="53">
        <f t="shared" si="186"/>
        <v>0</v>
      </c>
      <c r="CE154" s="53">
        <f t="shared" si="187"/>
        <v>0</v>
      </c>
      <c r="CF154" s="54"/>
      <c r="CG154" s="343">
        <f t="shared" si="188"/>
        <v>0</v>
      </c>
      <c r="CH154" s="56">
        <v>148</v>
      </c>
    </row>
    <row r="155" spans="1:86" hidden="1" x14ac:dyDescent="0.35">
      <c r="A155" s="319"/>
      <c r="B155" s="316">
        <v>149</v>
      </c>
      <c r="C155" s="91" t="e">
        <f>VLOOKUP(B:B,'START_LIST_JUN-ELI'!C:F,2,FALSE)</f>
        <v>#N/A</v>
      </c>
      <c r="D155" s="115" t="e">
        <f>VLOOKUP(B:B,'START_LIST_JUN-ELI'!C:F,4,FALSE)</f>
        <v>#N/A</v>
      </c>
      <c r="E155" s="80"/>
      <c r="F155" s="81"/>
      <c r="G155" s="425"/>
      <c r="H155" s="425"/>
      <c r="I155" s="425"/>
      <c r="J155" s="425"/>
      <c r="K155" s="426"/>
      <c r="L155" s="427"/>
      <c r="M155" s="425"/>
      <c r="N155" s="425"/>
      <c r="O155" s="425"/>
      <c r="P155" s="425"/>
      <c r="Q155" s="425"/>
      <c r="R155" s="426"/>
      <c r="S155" s="427"/>
      <c r="T155" s="425"/>
      <c r="U155" s="425"/>
      <c r="V155" s="425"/>
      <c r="W155" s="425"/>
      <c r="X155" s="425"/>
      <c r="Y155" s="426"/>
      <c r="Z155" s="609">
        <f t="shared" si="152"/>
        <v>0</v>
      </c>
      <c r="AA155" s="562">
        <f t="shared" si="153"/>
        <v>0</v>
      </c>
      <c r="AB155" s="562">
        <f t="shared" si="154"/>
        <v>0</v>
      </c>
      <c r="AC155" s="562">
        <f t="shared" si="155"/>
        <v>0</v>
      </c>
      <c r="AD155" s="562">
        <f t="shared" si="156"/>
        <v>0</v>
      </c>
      <c r="AE155" s="562">
        <f t="shared" si="157"/>
        <v>0</v>
      </c>
      <c r="AF155" s="610">
        <f t="shared" si="158"/>
        <v>0</v>
      </c>
      <c r="AG155" s="609">
        <f t="shared" si="159"/>
        <v>0</v>
      </c>
      <c r="AH155" s="562">
        <f t="shared" si="160"/>
        <v>0</v>
      </c>
      <c r="AI155" s="562">
        <f t="shared" si="161"/>
        <v>0</v>
      </c>
      <c r="AJ155" s="562">
        <f t="shared" si="162"/>
        <v>0</v>
      </c>
      <c r="AK155" s="562">
        <f t="shared" si="163"/>
        <v>0</v>
      </c>
      <c r="AL155" s="562">
        <f t="shared" si="164"/>
        <v>0</v>
      </c>
      <c r="AM155" s="610">
        <f t="shared" si="165"/>
        <v>0</v>
      </c>
      <c r="AN155" s="585">
        <f t="shared" si="136"/>
        <v>0</v>
      </c>
      <c r="AO155" s="584">
        <f t="shared" si="137"/>
        <v>0</v>
      </c>
      <c r="AP155" s="585">
        <f t="shared" si="138"/>
        <v>0</v>
      </c>
      <c r="AQ155" s="583">
        <f t="shared" si="139"/>
        <v>0</v>
      </c>
      <c r="AR155" s="584">
        <f t="shared" si="140"/>
        <v>0</v>
      </c>
      <c r="AS155" s="586">
        <f t="shared" si="141"/>
        <v>0</v>
      </c>
      <c r="AT155" s="583">
        <f t="shared" si="142"/>
        <v>0</v>
      </c>
      <c r="AU155" s="584">
        <f t="shared" si="143"/>
        <v>0</v>
      </c>
      <c r="AV155" s="586">
        <f t="shared" si="144"/>
        <v>0</v>
      </c>
      <c r="AW155" s="592">
        <f t="shared" si="166"/>
        <v>0</v>
      </c>
      <c r="AX155" s="576">
        <f t="shared" si="167"/>
        <v>0</v>
      </c>
      <c r="AY155" s="593">
        <f t="shared" si="168"/>
        <v>0</v>
      </c>
      <c r="AZ155" s="592">
        <f t="shared" si="169"/>
        <v>0</v>
      </c>
      <c r="BA155" s="576">
        <f t="shared" si="170"/>
        <v>0</v>
      </c>
      <c r="BB155" s="593">
        <f t="shared" si="171"/>
        <v>0</v>
      </c>
      <c r="BC155" s="587">
        <f t="shared" si="148"/>
        <v>0</v>
      </c>
      <c r="BD155" s="587">
        <f t="shared" si="149"/>
        <v>0</v>
      </c>
      <c r="BE155" s="586">
        <f t="shared" si="150"/>
        <v>0</v>
      </c>
      <c r="BF155" s="587">
        <f t="shared" si="145"/>
        <v>0</v>
      </c>
      <c r="BG155" s="587">
        <f t="shared" si="146"/>
        <v>0</v>
      </c>
      <c r="BH155" s="585">
        <f t="shared" si="147"/>
        <v>0</v>
      </c>
      <c r="BI155" s="580">
        <f t="shared" si="172"/>
        <v>0</v>
      </c>
      <c r="BJ155" s="581"/>
      <c r="BK155" s="582">
        <f t="shared" si="173"/>
        <v>0</v>
      </c>
      <c r="BL155" s="580">
        <f t="shared" si="174"/>
        <v>0</v>
      </c>
      <c r="BM155" s="581"/>
      <c r="BN155" s="582">
        <f t="shared" si="175"/>
        <v>0</v>
      </c>
      <c r="BO155" s="580">
        <f t="shared" si="176"/>
        <v>0</v>
      </c>
      <c r="BP155" s="581"/>
      <c r="BQ155" s="582">
        <f t="shared" si="177"/>
        <v>0</v>
      </c>
      <c r="BR155" s="580">
        <f t="shared" si="178"/>
        <v>0</v>
      </c>
      <c r="BS155" s="581"/>
      <c r="BT155" s="582">
        <f t="shared" si="179"/>
        <v>0</v>
      </c>
      <c r="BU155" s="580">
        <f t="shared" si="180"/>
        <v>0</v>
      </c>
      <c r="BV155" s="581"/>
      <c r="BW155" s="582">
        <f t="shared" si="181"/>
        <v>0</v>
      </c>
      <c r="BX155" s="621">
        <f t="shared" si="182"/>
        <v>0</v>
      </c>
      <c r="BY155" s="621">
        <f t="shared" si="183"/>
        <v>0</v>
      </c>
      <c r="BZ155" s="621">
        <f t="shared" si="151"/>
        <v>0</v>
      </c>
      <c r="CA155" s="53">
        <f t="shared" si="184"/>
        <v>0</v>
      </c>
      <c r="CB155" s="53">
        <f t="shared" si="185"/>
        <v>0</v>
      </c>
      <c r="CC155" s="684"/>
      <c r="CD155" s="53">
        <f t="shared" si="186"/>
        <v>0</v>
      </c>
      <c r="CE155" s="53">
        <f t="shared" si="187"/>
        <v>0</v>
      </c>
      <c r="CF155" s="58"/>
      <c r="CG155" s="343">
        <f t="shared" si="188"/>
        <v>0</v>
      </c>
      <c r="CH155" s="57">
        <v>149</v>
      </c>
    </row>
  </sheetData>
  <sheetProtection algorithmName="SHA-512" hashValue="6bVNwaY19qn6NDAvxO31dZD/CAT0Tdhc35C87v2F2zHcn3VFArnBIWJIoOs8rXm8rBygv9ckHMhuePxTd9orzg==" saltValue="HIyeQHl16dv0vLaqyFasVA==" spinCount="100000" sheet="1" objects="1" scenarios="1"/>
  <mergeCells count="28">
    <mergeCell ref="CH3:CH4"/>
    <mergeCell ref="L3:R3"/>
    <mergeCell ref="S3:Y3"/>
    <mergeCell ref="Z3:AF3"/>
    <mergeCell ref="BZ3:BZ4"/>
    <mergeCell ref="BI3:BY4"/>
    <mergeCell ref="CF3:CF4"/>
    <mergeCell ref="CG3:CG4"/>
    <mergeCell ref="AN3:AP3"/>
    <mergeCell ref="AQ3:AS3"/>
    <mergeCell ref="AT3:AV3"/>
    <mergeCell ref="BC3:BE3"/>
    <mergeCell ref="AW3:AY3"/>
    <mergeCell ref="AZ3:BB3"/>
    <mergeCell ref="AG3:AM3"/>
    <mergeCell ref="A3:A4"/>
    <mergeCell ref="B3:B4"/>
    <mergeCell ref="C3:C4"/>
    <mergeCell ref="D3:D4"/>
    <mergeCell ref="E3:K3"/>
    <mergeCell ref="BI5:BK5"/>
    <mergeCell ref="BF3:BH3"/>
    <mergeCell ref="CC5:CE6"/>
    <mergeCell ref="BL5:BN5"/>
    <mergeCell ref="BO5:BQ5"/>
    <mergeCell ref="BR5:BT5"/>
    <mergeCell ref="BU5:BW5"/>
    <mergeCell ref="CA3:CA4"/>
  </mergeCells>
  <conditionalFormatting sqref="C7:D155">
    <cfRule type="expression" dxfId="3" priority="1">
      <formula>$H7="x"</formula>
    </cfRule>
  </conditionalFormatting>
  <pageMargins left="0.25" right="0.25" top="0.75" bottom="0.75" header="0.3" footer="0.3"/>
  <pageSetup paperSize="9" scale="39" fitToWidth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2E80E-BF9F-49E3-8B13-DE172B0C128C}">
  <dimension ref="A1:J155"/>
  <sheetViews>
    <sheetView workbookViewId="0">
      <pane ySplit="5" topLeftCell="A6" activePane="bottomLeft" state="frozen"/>
      <selection pane="bottomLeft" activeCell="L7" sqref="L7"/>
    </sheetView>
  </sheetViews>
  <sheetFormatPr baseColWidth="10" defaultColWidth="11.54296875" defaultRowHeight="14" x14ac:dyDescent="0.3"/>
  <cols>
    <col min="1" max="1" width="6.7265625" style="26" customWidth="1"/>
    <col min="2" max="2" width="6.7265625" style="2" customWidth="1"/>
    <col min="3" max="3" width="22.81640625" style="2" customWidth="1"/>
    <col min="4" max="4" width="11.81640625" style="2" customWidth="1"/>
    <col min="5" max="8" width="17.7265625" style="2" customWidth="1"/>
    <col min="9" max="16384" width="11.54296875" style="2"/>
  </cols>
  <sheetData>
    <row r="1" spans="1:10" ht="20" x14ac:dyDescent="0.3">
      <c r="A1" s="122"/>
    </row>
    <row r="2" spans="1:10" ht="20" x14ac:dyDescent="0.4">
      <c r="A2" s="105"/>
      <c r="B2" s="919" t="s">
        <v>158</v>
      </c>
      <c r="C2" s="919"/>
      <c r="D2" s="919"/>
      <c r="E2" s="919"/>
      <c r="F2" s="919"/>
    </row>
    <row r="3" spans="1:10" ht="14.5" thickBot="1" x14ac:dyDescent="0.35"/>
    <row r="4" spans="1:10" ht="16.5" customHeight="1" x14ac:dyDescent="0.3">
      <c r="A4" s="768" t="s">
        <v>0</v>
      </c>
      <c r="B4" s="777" t="s">
        <v>10</v>
      </c>
      <c r="C4" s="766" t="s">
        <v>1</v>
      </c>
      <c r="D4" s="779" t="s">
        <v>2</v>
      </c>
      <c r="E4" s="924" t="s">
        <v>126</v>
      </c>
      <c r="F4" s="926" t="s">
        <v>127</v>
      </c>
      <c r="G4" s="920" t="s">
        <v>128</v>
      </c>
      <c r="H4" s="922" t="s">
        <v>129</v>
      </c>
    </row>
    <row r="5" spans="1:10" ht="17.25" customHeight="1" thickBot="1" x14ac:dyDescent="0.35">
      <c r="A5" s="769"/>
      <c r="B5" s="778"/>
      <c r="C5" s="767"/>
      <c r="D5" s="780"/>
      <c r="E5" s="925"/>
      <c r="F5" s="927"/>
      <c r="G5" s="921"/>
      <c r="H5" s="923"/>
      <c r="I5" s="352">
        <v>10</v>
      </c>
      <c r="J5" s="347" t="s">
        <v>170</v>
      </c>
    </row>
    <row r="6" spans="1:10" x14ac:dyDescent="0.3">
      <c r="A6" s="236"/>
      <c r="B6" s="248">
        <v>1</v>
      </c>
      <c r="C6" s="142" t="str">
        <f>VLOOKUP(B:B,'START_LIST_JUN-ELI'!C:F,2,FALSE)</f>
        <v>BLASER Nélia</v>
      </c>
      <c r="D6" s="89" t="str">
        <f>VLOOKUP(B:B,'START_LIST_JUN-ELI'!C:F,4,FALSE)</f>
        <v>GN1885</v>
      </c>
      <c r="E6" s="323">
        <v>60.178800000000003</v>
      </c>
      <c r="F6" s="323"/>
      <c r="G6" s="39">
        <f t="shared" ref="G6:G37" si="0">MAX(E6,F6)</f>
        <v>60.178800000000003</v>
      </c>
      <c r="H6" s="324">
        <f>G6/$I$5</f>
        <v>6.0178799999999999</v>
      </c>
    </row>
    <row r="7" spans="1:10" x14ac:dyDescent="0.3">
      <c r="A7" s="245"/>
      <c r="B7" s="248">
        <v>2</v>
      </c>
      <c r="C7" s="91" t="str">
        <f>VLOOKUP(B:B,'START_LIST_JUN-ELI'!C:F,2,FALSE)</f>
        <v>REULET Letizia</v>
      </c>
      <c r="D7" s="115" t="str">
        <f>VLOOKUP(B:B,'START_LIST_JUN-ELI'!C:F,4,FALSE)</f>
        <v>MORG</v>
      </c>
      <c r="E7" s="320">
        <v>59.033299999999997</v>
      </c>
      <c r="F7" s="320"/>
      <c r="G7" s="39">
        <f t="shared" si="0"/>
        <v>59.033299999999997</v>
      </c>
      <c r="H7" s="324">
        <f>G7/$I$5</f>
        <v>5.9033299999999995</v>
      </c>
    </row>
    <row r="8" spans="1:10" x14ac:dyDescent="0.3">
      <c r="A8" s="245"/>
      <c r="B8" s="248">
        <v>3</v>
      </c>
      <c r="C8" s="91" t="str">
        <f>VLOOKUP(B:B,'START_LIST_JUN-ELI'!C:F,2,FALSE)</f>
        <v>ROULLIER Eva</v>
      </c>
      <c r="D8" s="115" t="str">
        <f>VLOOKUP(B:B,'START_LIST_JUN-ELI'!C:F,4,FALSE)</f>
        <v>GN1885</v>
      </c>
      <c r="E8" s="320">
        <v>64.554500000000004</v>
      </c>
      <c r="F8" s="320"/>
      <c r="G8" s="39">
        <f t="shared" si="0"/>
        <v>64.554500000000004</v>
      </c>
      <c r="H8" s="324">
        <f t="shared" ref="H8:H71" si="1">G8/$I$5</f>
        <v>6.4554500000000008</v>
      </c>
    </row>
    <row r="9" spans="1:10" x14ac:dyDescent="0.3">
      <c r="A9" s="245"/>
      <c r="B9" s="248">
        <v>4</v>
      </c>
      <c r="C9" s="91" t="str">
        <f>VLOOKUP(B:B,'START_LIST_JUN-ELI'!C:F,2,FALSE)</f>
        <v>SCHENK Lilou</v>
      </c>
      <c r="D9" s="115" t="str">
        <f>VLOOKUP(B:B,'START_LIST_JUN-ELI'!C:F,4,FALSE)</f>
        <v>MORG</v>
      </c>
      <c r="E9" s="320">
        <v>67.657499999999999</v>
      </c>
      <c r="F9" s="320"/>
      <c r="G9" s="39">
        <f t="shared" si="0"/>
        <v>67.657499999999999</v>
      </c>
      <c r="H9" s="324">
        <f t="shared" si="1"/>
        <v>6.7657499999999997</v>
      </c>
    </row>
    <row r="10" spans="1:10" x14ac:dyDescent="0.3">
      <c r="A10" s="245"/>
      <c r="B10" s="248">
        <v>5</v>
      </c>
      <c r="C10" s="91" t="str">
        <f>VLOOKUP(B:B,'START_LIST_JUN-ELI'!C:F,2,FALSE)</f>
        <v>RÜEGG Lena</v>
      </c>
      <c r="D10" s="115" t="str">
        <f>VLOOKUP(B:B,'START_LIST_JUN-ELI'!C:F,4,FALSE)</f>
        <v>ASB</v>
      </c>
      <c r="E10" s="320">
        <v>51.412199999999999</v>
      </c>
      <c r="F10" s="320"/>
      <c r="G10" s="39">
        <f t="shared" si="0"/>
        <v>51.412199999999999</v>
      </c>
      <c r="H10" s="324">
        <f t="shared" si="1"/>
        <v>5.1412199999999997</v>
      </c>
    </row>
    <row r="11" spans="1:10" x14ac:dyDescent="0.3">
      <c r="A11" s="245"/>
      <c r="B11" s="248">
        <v>6</v>
      </c>
      <c r="C11" s="91" t="str">
        <f>VLOOKUP(B:B,'START_LIST_JUN-ELI'!C:F,2,FALSE)</f>
        <v>DUDNIK Nelli</v>
      </c>
      <c r="D11" s="115" t="str">
        <f>VLOOKUP(B:B,'START_LIST_JUN-ELI'!C:F,4,FALSE)</f>
        <v>ASB</v>
      </c>
      <c r="E11" s="320">
        <v>58.221200000000003</v>
      </c>
      <c r="F11" s="320"/>
      <c r="G11" s="39">
        <f t="shared" si="0"/>
        <v>58.221200000000003</v>
      </c>
      <c r="H11" s="324">
        <f t="shared" si="1"/>
        <v>5.82212</v>
      </c>
    </row>
    <row r="12" spans="1:10" x14ac:dyDescent="0.3">
      <c r="A12" s="245"/>
      <c r="B12" s="248">
        <v>7</v>
      </c>
      <c r="C12" s="91" t="str">
        <f>VLOOKUP(B:B,'START_LIST_JUN-ELI'!C:F,2,FALSE)</f>
        <v>AESCHBACHER Anna-Sophia</v>
      </c>
      <c r="D12" s="115" t="str">
        <f>VLOOKUP(B:B,'START_LIST_JUN-ELI'!C:F,4,FALSE)</f>
        <v>ASB</v>
      </c>
      <c r="E12" s="320">
        <v>47.348500000000001</v>
      </c>
      <c r="F12" s="320"/>
      <c r="G12" s="39">
        <f t="shared" si="0"/>
        <v>47.348500000000001</v>
      </c>
      <c r="H12" s="324">
        <f t="shared" si="1"/>
        <v>4.7348499999999998</v>
      </c>
    </row>
    <row r="13" spans="1:10" x14ac:dyDescent="0.3">
      <c r="A13" s="245"/>
      <c r="B13" s="248">
        <v>8</v>
      </c>
      <c r="C13" s="91" t="str">
        <f>VLOOKUP(B:B,'START_LIST_JUN-ELI'!C:F,2,FALSE)</f>
        <v>CASATI Greta</v>
      </c>
      <c r="D13" s="115" t="str">
        <f>VLOOKUP(B:B,'START_LIST_JUN-ELI'!C:F,4,FALSE)</f>
        <v>LUG</v>
      </c>
      <c r="E13" s="320">
        <v>60.648499999999999</v>
      </c>
      <c r="F13" s="320"/>
      <c r="G13" s="39">
        <f t="shared" si="0"/>
        <v>60.648499999999999</v>
      </c>
      <c r="H13" s="324">
        <f t="shared" si="1"/>
        <v>6.0648499999999999</v>
      </c>
    </row>
    <row r="14" spans="1:10" x14ac:dyDescent="0.3">
      <c r="A14" s="245"/>
      <c r="B14" s="248">
        <v>9</v>
      </c>
      <c r="C14" s="91" t="str">
        <f>VLOOKUP(B:B,'START_LIST_JUN-ELI'!C:F,2,FALSE)</f>
        <v>ZUCCHETTO Chiara</v>
      </c>
      <c r="D14" s="115" t="str">
        <f>VLOOKUP(B:B,'START_LIST_JUN-ELI'!C:F,4,FALSE)</f>
        <v>GN1885</v>
      </c>
      <c r="E14" s="320">
        <v>43.7333</v>
      </c>
      <c r="F14" s="320"/>
      <c r="G14" s="39">
        <f t="shared" si="0"/>
        <v>43.7333</v>
      </c>
      <c r="H14" s="324">
        <f t="shared" si="1"/>
        <v>4.3733300000000002</v>
      </c>
    </row>
    <row r="15" spans="1:10" x14ac:dyDescent="0.3">
      <c r="A15" s="245"/>
      <c r="B15" s="248">
        <v>10</v>
      </c>
      <c r="C15" s="91" t="str">
        <f>VLOOKUP(B:B,'START_LIST_JUN-ELI'!C:F,2,FALSE)</f>
        <v>HASLER Yael</v>
      </c>
      <c r="D15" s="115" t="str">
        <f>VLOOKUP(B:B,'START_LIST_JUN-ELI'!C:F,4,FALSE)</f>
        <v>ASB</v>
      </c>
      <c r="E15" s="320">
        <v>51.633299999999998</v>
      </c>
      <c r="F15" s="320"/>
      <c r="G15" s="39">
        <f t="shared" si="0"/>
        <v>51.633299999999998</v>
      </c>
      <c r="H15" s="324">
        <f t="shared" si="1"/>
        <v>5.1633300000000002</v>
      </c>
    </row>
    <row r="16" spans="1:10" x14ac:dyDescent="0.3">
      <c r="A16" s="245"/>
      <c r="B16" s="248">
        <v>11</v>
      </c>
      <c r="C16" s="91" t="str">
        <f>VLOOKUP(B:B,'START_LIST_JUN-ELI'!C:F,2,FALSE)</f>
        <v>MICHEL Aimée</v>
      </c>
      <c r="D16" s="115" t="str">
        <f>VLOOKUP(B:B,'START_LIST_JUN-ELI'!C:F,4,FALSE)</f>
        <v>ASB</v>
      </c>
      <c r="E16" s="320">
        <v>39.997</v>
      </c>
      <c r="F16" s="320"/>
      <c r="G16" s="39">
        <f t="shared" si="0"/>
        <v>39.997</v>
      </c>
      <c r="H16" s="324">
        <f t="shared" si="1"/>
        <v>3.9996999999999998</v>
      </c>
    </row>
    <row r="17" spans="1:8" x14ac:dyDescent="0.3">
      <c r="A17" s="245"/>
      <c r="B17" s="248">
        <v>12</v>
      </c>
      <c r="C17" s="91" t="str">
        <f>VLOOKUP(B:B,'START_LIST_JUN-ELI'!C:F,2,FALSE)</f>
        <v>NAKOURI Sofia</v>
      </c>
      <c r="D17" s="115" t="str">
        <f>VLOOKUP(B:B,'START_LIST_JUN-ELI'!C:F,4,FALSE)</f>
        <v>VA</v>
      </c>
      <c r="E17" s="320">
        <v>54.724299999999999</v>
      </c>
      <c r="F17" s="320"/>
      <c r="G17" s="39">
        <f t="shared" si="0"/>
        <v>54.724299999999999</v>
      </c>
      <c r="H17" s="324">
        <f t="shared" si="1"/>
        <v>5.4724300000000001</v>
      </c>
    </row>
    <row r="18" spans="1:8" x14ac:dyDescent="0.3">
      <c r="A18" s="245"/>
      <c r="B18" s="248">
        <v>13</v>
      </c>
      <c r="C18" s="91" t="str">
        <f>VLOOKUP(B:B,'START_LIST_JUN-ELI'!C:F,2,FALSE)</f>
        <v>PÄFFGEN Siri Charlotte</v>
      </c>
      <c r="D18" s="115" t="str">
        <f>VLOOKUP(B:B,'START_LIST_JUN-ELI'!C:F,4,FALSE)</f>
        <v>ASB</v>
      </c>
      <c r="E18" s="320">
        <v>52.927300000000002</v>
      </c>
      <c r="F18" s="320"/>
      <c r="G18" s="39">
        <f t="shared" si="0"/>
        <v>52.927300000000002</v>
      </c>
      <c r="H18" s="324">
        <f t="shared" si="1"/>
        <v>5.2927300000000006</v>
      </c>
    </row>
    <row r="19" spans="1:8" x14ac:dyDescent="0.3">
      <c r="A19" s="245"/>
      <c r="B19" s="248">
        <v>14</v>
      </c>
      <c r="C19" s="91" t="str">
        <f>VLOOKUP(B:B,'START_LIST_JUN-ELI'!C:F,2,FALSE)</f>
        <v>MARCLAY Iris</v>
      </c>
      <c r="D19" s="115" t="str">
        <f>VLOOKUP(B:B,'START_LIST_JUN-ELI'!C:F,4,FALSE)</f>
        <v>GN1885</v>
      </c>
      <c r="E19" s="320">
        <v>62.003100000000003</v>
      </c>
      <c r="F19" s="320"/>
      <c r="G19" s="39">
        <f t="shared" si="0"/>
        <v>62.003100000000003</v>
      </c>
      <c r="H19" s="324">
        <f t="shared" si="1"/>
        <v>6.20031</v>
      </c>
    </row>
    <row r="20" spans="1:8" x14ac:dyDescent="0.3">
      <c r="A20" s="245"/>
      <c r="B20" s="248">
        <v>15</v>
      </c>
      <c r="C20" s="91" t="str">
        <f>VLOOKUP(B:B,'START_LIST_JUN-ELI'!C:F,2,FALSE)</f>
        <v>HEIZMANN Lana</v>
      </c>
      <c r="D20" s="115" t="str">
        <f>VLOOKUP(B:B,'START_LIST_JUN-ELI'!C:F,4,FALSE)</f>
        <v>MORG</v>
      </c>
      <c r="E20" s="320">
        <v>61.857500000000002</v>
      </c>
      <c r="F20" s="320"/>
      <c r="G20" s="39">
        <f t="shared" si="0"/>
        <v>61.857500000000002</v>
      </c>
      <c r="H20" s="324">
        <f t="shared" si="1"/>
        <v>6.1857500000000005</v>
      </c>
    </row>
    <row r="21" spans="1:8" x14ac:dyDescent="0.3">
      <c r="A21" s="245"/>
      <c r="B21" s="248">
        <v>16</v>
      </c>
      <c r="C21" s="91" t="str">
        <f>VLOOKUP(B:B,'START_LIST_JUN-ELI'!C:F,2,FALSE)</f>
        <v>KRONAUER Daria</v>
      </c>
      <c r="D21" s="115" t="str">
        <f>VLOOKUP(B:B,'START_LIST_JUN-ELI'!C:F,4,FALSE)</f>
        <v>LNZ</v>
      </c>
      <c r="E21" s="320">
        <v>51.169699999999999</v>
      </c>
      <c r="F21" s="320"/>
      <c r="G21" s="39">
        <f t="shared" si="0"/>
        <v>51.169699999999999</v>
      </c>
      <c r="H21" s="324">
        <f t="shared" si="1"/>
        <v>5.1169700000000002</v>
      </c>
    </row>
    <row r="22" spans="1:8" x14ac:dyDescent="0.3">
      <c r="A22" s="245"/>
      <c r="B22" s="248">
        <v>17</v>
      </c>
      <c r="C22" s="91" t="str">
        <f>VLOOKUP(B:B,'START_LIST_JUN-ELI'!C:F,2,FALSE)</f>
        <v>HÖNER Ixchel</v>
      </c>
      <c r="D22" s="115" t="str">
        <f>VLOOKUP(B:B,'START_LIST_JUN-ELI'!C:F,4,FALSE)</f>
        <v>SVB</v>
      </c>
      <c r="E22" s="320">
        <v>56.9</v>
      </c>
      <c r="F22" s="320"/>
      <c r="G22" s="39">
        <f t="shared" si="0"/>
        <v>56.9</v>
      </c>
      <c r="H22" s="324">
        <f t="shared" si="1"/>
        <v>5.6899999999999995</v>
      </c>
    </row>
    <row r="23" spans="1:8" x14ac:dyDescent="0.3">
      <c r="A23" s="245"/>
      <c r="B23" s="248">
        <v>18</v>
      </c>
      <c r="C23" s="91" t="str">
        <f>VLOOKUP(B:B,'START_LIST_JUN-ELI'!C:F,2,FALSE)</f>
        <v>TALLERI Samantha</v>
      </c>
      <c r="D23" s="115" t="str">
        <f>VLOOKUP(B:B,'START_LIST_JUN-ELI'!C:F,4,FALSE)</f>
        <v>LUG</v>
      </c>
      <c r="E23" s="320">
        <v>37.948500000000003</v>
      </c>
      <c r="F23" s="320"/>
      <c r="G23" s="39">
        <f t="shared" si="0"/>
        <v>37.948500000000003</v>
      </c>
      <c r="H23" s="324">
        <f t="shared" si="1"/>
        <v>3.7948500000000003</v>
      </c>
    </row>
    <row r="24" spans="1:8" x14ac:dyDescent="0.3">
      <c r="A24" s="245"/>
      <c r="B24" s="248">
        <v>19</v>
      </c>
      <c r="C24" s="91" t="str">
        <f>VLOOKUP(B:B,'START_LIST_JUN-ELI'!C:F,2,FALSE)</f>
        <v>MARAI Anaïs</v>
      </c>
      <c r="D24" s="115" t="str">
        <f>VLOOKUP(B:B,'START_LIST_JUN-ELI'!C:F,4,FALSE)</f>
        <v>ASB</v>
      </c>
      <c r="E24" s="320">
        <v>49.278799999999997</v>
      </c>
      <c r="F24" s="320"/>
      <c r="G24" s="39">
        <f t="shared" si="0"/>
        <v>49.278799999999997</v>
      </c>
      <c r="H24" s="324">
        <f t="shared" si="1"/>
        <v>4.92788</v>
      </c>
    </row>
    <row r="25" spans="1:8" x14ac:dyDescent="0.3">
      <c r="A25" s="245"/>
      <c r="B25" s="248">
        <v>20</v>
      </c>
      <c r="C25" s="91" t="str">
        <f>VLOOKUP(B:B,'START_LIST_JUN-ELI'!C:F,2,FALSE)</f>
        <v>WILLIMANN Léni</v>
      </c>
      <c r="D25" s="115" t="str">
        <f>VLOOKUP(B:B,'START_LIST_JUN-ELI'!C:F,4,FALSE)</f>
        <v>GN1885</v>
      </c>
      <c r="E25" s="320">
        <v>65.160600000000002</v>
      </c>
      <c r="F25" s="320"/>
      <c r="G25" s="39">
        <f t="shared" si="0"/>
        <v>65.160600000000002</v>
      </c>
      <c r="H25" s="324">
        <f t="shared" si="1"/>
        <v>6.5160600000000004</v>
      </c>
    </row>
    <row r="26" spans="1:8" x14ac:dyDescent="0.3">
      <c r="A26" s="245"/>
      <c r="B26" s="248">
        <v>21</v>
      </c>
      <c r="C26" s="91" t="str">
        <f>VLOOKUP(B:B,'START_LIST_JUN-ELI'!C:F,2,FALSE)</f>
        <v>FILIPOVIC Liliana</v>
      </c>
      <c r="D26" s="115" t="str">
        <f>VLOOKUP(B:B,'START_LIST_JUN-ELI'!C:F,4,FALSE)</f>
        <v>VA</v>
      </c>
      <c r="E26" s="320">
        <v>39.060499999999998</v>
      </c>
      <c r="F26" s="320"/>
      <c r="G26" s="39">
        <f t="shared" si="0"/>
        <v>39.060499999999998</v>
      </c>
      <c r="H26" s="324">
        <f t="shared" si="1"/>
        <v>3.9060499999999996</v>
      </c>
    </row>
    <row r="27" spans="1:8" x14ac:dyDescent="0.3">
      <c r="A27" s="245"/>
      <c r="B27" s="248">
        <v>22</v>
      </c>
      <c r="C27" s="91" t="str">
        <f>VLOOKUP(B:B,'START_LIST_JUN-ELI'!C:F,2,FALSE)</f>
        <v>CARNOVALE Sabrina</v>
      </c>
      <c r="D27" s="115" t="str">
        <f>VLOOKUP(B:B,'START_LIST_JUN-ELI'!C:F,4,FALSE)</f>
        <v>LUG</v>
      </c>
      <c r="E27" s="320">
        <v>48.327300000000001</v>
      </c>
      <c r="F27" s="320"/>
      <c r="G27" s="39">
        <f t="shared" si="0"/>
        <v>48.327300000000001</v>
      </c>
      <c r="H27" s="324">
        <f t="shared" si="1"/>
        <v>4.8327299999999997</v>
      </c>
    </row>
    <row r="28" spans="1:8" x14ac:dyDescent="0.3">
      <c r="A28" s="245"/>
      <c r="B28" s="248">
        <v>23</v>
      </c>
      <c r="C28" s="91" t="str">
        <f>VLOOKUP(B:B,'START_LIST_JUN-ELI'!C:F,2,FALSE)</f>
        <v>EMCH Nadja</v>
      </c>
      <c r="D28" s="115" t="str">
        <f>VLOOKUP(B:B,'START_LIST_JUN-ELI'!C:F,4,FALSE)</f>
        <v>ASB</v>
      </c>
      <c r="E28" s="320">
        <v>55.269599999999997</v>
      </c>
      <c r="F28" s="320"/>
      <c r="G28" s="39">
        <f t="shared" si="0"/>
        <v>55.269599999999997</v>
      </c>
      <c r="H28" s="324">
        <f t="shared" si="1"/>
        <v>5.5269599999999999</v>
      </c>
    </row>
    <row r="29" spans="1:8" x14ac:dyDescent="0.3">
      <c r="A29" s="245"/>
      <c r="B29" s="248">
        <v>24</v>
      </c>
      <c r="C29" s="91" t="str">
        <f>VLOOKUP(B:B,'START_LIST_JUN-ELI'!C:F,2,FALSE)</f>
        <v>KREBS Sima</v>
      </c>
      <c r="D29" s="115" t="str">
        <f>VLOOKUP(B:B,'START_LIST_JUN-ELI'!C:F,4,FALSE)</f>
        <v>LNZ</v>
      </c>
      <c r="E29" s="320">
        <v>56.672699999999999</v>
      </c>
      <c r="F29" s="320"/>
      <c r="G29" s="39">
        <f t="shared" si="0"/>
        <v>56.672699999999999</v>
      </c>
      <c r="H29" s="324">
        <f t="shared" si="1"/>
        <v>5.6672700000000003</v>
      </c>
    </row>
    <row r="30" spans="1:8" x14ac:dyDescent="0.3">
      <c r="A30" s="245"/>
      <c r="B30" s="248">
        <v>25</v>
      </c>
      <c r="C30" s="91" t="str">
        <f>VLOOKUP(B:B,'START_LIST_JUN-ELI'!C:F,2,FALSE)</f>
        <v>PISCITELLO Zélie</v>
      </c>
      <c r="D30" s="115" t="str">
        <f>VLOOKUP(B:B,'START_LIST_JUN-ELI'!C:F,4,FALSE)</f>
        <v>MORG</v>
      </c>
      <c r="E30" s="320">
        <v>53.224200000000003</v>
      </c>
      <c r="F30" s="320"/>
      <c r="G30" s="39">
        <f t="shared" si="0"/>
        <v>53.224200000000003</v>
      </c>
      <c r="H30" s="324">
        <f t="shared" si="1"/>
        <v>5.3224200000000002</v>
      </c>
    </row>
    <row r="31" spans="1:8" x14ac:dyDescent="0.3">
      <c r="A31" s="245"/>
      <c r="B31" s="248">
        <v>26</v>
      </c>
      <c r="C31" s="91" t="str">
        <f>VLOOKUP(B:B,'START_LIST_JUN-ELI'!C:F,2,FALSE)</f>
        <v>ZAHND Shirley</v>
      </c>
      <c r="D31" s="115" t="str">
        <f>VLOOKUP(B:B,'START_LIST_JUN-ELI'!C:F,4,FALSE)</f>
        <v>ASB</v>
      </c>
      <c r="E31" s="320">
        <v>61.072699999999998</v>
      </c>
      <c r="F31" s="320"/>
      <c r="G31" s="39">
        <f t="shared" si="0"/>
        <v>61.072699999999998</v>
      </c>
      <c r="H31" s="324">
        <f t="shared" si="1"/>
        <v>6.1072699999999998</v>
      </c>
    </row>
    <row r="32" spans="1:8" x14ac:dyDescent="0.3">
      <c r="A32" s="245"/>
      <c r="B32" s="248">
        <v>27</v>
      </c>
      <c r="C32" s="91" t="str">
        <f>VLOOKUP(B:B,'START_LIST_JUN-ELI'!C:F,2,FALSE)</f>
        <v>SCHLEICH Sarah</v>
      </c>
      <c r="D32" s="115" t="str">
        <f>VLOOKUP(B:B,'START_LIST_JUN-ELI'!C:F,4,FALSE)</f>
        <v>LNZ</v>
      </c>
      <c r="E32" s="320">
        <v>31.639399999999998</v>
      </c>
      <c r="F32" s="320"/>
      <c r="G32" s="42">
        <f t="shared" si="0"/>
        <v>31.639399999999998</v>
      </c>
      <c r="H32" s="324">
        <f t="shared" si="1"/>
        <v>3.1639399999999998</v>
      </c>
    </row>
    <row r="33" spans="1:8" x14ac:dyDescent="0.3">
      <c r="A33" s="245"/>
      <c r="B33" s="248">
        <v>28</v>
      </c>
      <c r="C33" s="91" t="str">
        <f>VLOOKUP(B:B,'START_LIST_JUN-ELI'!C:F,2,FALSE)</f>
        <v>CESAR Suany</v>
      </c>
      <c r="D33" s="115" t="str">
        <f>VLOOKUP(B:B,'START_LIST_JUN-ELI'!C:F,4,FALSE)</f>
        <v>SRSO</v>
      </c>
      <c r="E33" s="320">
        <v>56.194000000000003</v>
      </c>
      <c r="F33" s="320"/>
      <c r="G33" s="39">
        <f t="shared" si="0"/>
        <v>56.194000000000003</v>
      </c>
      <c r="H33" s="324">
        <f t="shared" si="1"/>
        <v>5.6194000000000006</v>
      </c>
    </row>
    <row r="34" spans="1:8" x14ac:dyDescent="0.3">
      <c r="A34" s="245"/>
      <c r="B34" s="248">
        <v>29</v>
      </c>
      <c r="C34" s="91" t="str">
        <f>VLOOKUP(B:B,'START_LIST_JUN-ELI'!C:F,2,FALSE)</f>
        <v>PRINCE Polly</v>
      </c>
      <c r="D34" s="115" t="str">
        <f>VLOOKUP(B:B,'START_LIST_JUN-ELI'!C:F,4,FALSE)</f>
        <v>ASB</v>
      </c>
      <c r="E34" s="320">
        <v>53.072699999999998</v>
      </c>
      <c r="F34" s="320"/>
      <c r="G34" s="42">
        <f t="shared" si="0"/>
        <v>53.072699999999998</v>
      </c>
      <c r="H34" s="324">
        <f t="shared" si="1"/>
        <v>5.3072699999999999</v>
      </c>
    </row>
    <row r="35" spans="1:8" x14ac:dyDescent="0.3">
      <c r="A35" s="245"/>
      <c r="B35" s="248">
        <v>30</v>
      </c>
      <c r="C35" s="91" t="str">
        <f>VLOOKUP(B:B,'START_LIST_JUN-ELI'!C:F,2,FALSE)</f>
        <v>ROBERT Kelia</v>
      </c>
      <c r="D35" s="115" t="str">
        <f>VLOOKUP(B:B,'START_LIST_JUN-ELI'!C:F,4,FALSE)</f>
        <v>VA</v>
      </c>
      <c r="E35" s="320">
        <v>65.515100000000004</v>
      </c>
      <c r="F35" s="320"/>
      <c r="G35" s="39">
        <f t="shared" si="0"/>
        <v>65.515100000000004</v>
      </c>
      <c r="H35" s="324">
        <f t="shared" si="1"/>
        <v>6.5515100000000004</v>
      </c>
    </row>
    <row r="36" spans="1:8" x14ac:dyDescent="0.3">
      <c r="A36" s="245"/>
      <c r="B36" s="248">
        <v>31</v>
      </c>
      <c r="C36" s="91" t="str">
        <f>VLOOKUP(B:B,'START_LIST_JUN-ELI'!C:F,2,FALSE)</f>
        <v>D'AGOSTINO Laura</v>
      </c>
      <c r="D36" s="115" t="str">
        <f>VLOOKUP(B:B,'START_LIST_JUN-ELI'!C:F,4,FALSE)</f>
        <v>MORG</v>
      </c>
      <c r="E36" s="320">
        <v>55.2485</v>
      </c>
      <c r="F36" s="320"/>
      <c r="G36" s="42">
        <f t="shared" si="0"/>
        <v>55.2485</v>
      </c>
      <c r="H36" s="324">
        <f t="shared" si="1"/>
        <v>5.5248499999999998</v>
      </c>
    </row>
    <row r="37" spans="1:8" x14ac:dyDescent="0.3">
      <c r="A37" s="245"/>
      <c r="B37" s="248">
        <v>32</v>
      </c>
      <c r="C37" s="91" t="str">
        <f>VLOOKUP(B:B,'START_LIST_JUN-ELI'!C:F,2,FALSE)</f>
        <v>DERY Mia</v>
      </c>
      <c r="D37" s="115" t="str">
        <f>VLOOKUP(B:B,'START_LIST_JUN-ELI'!C:F,4,FALSE)</f>
        <v>GN1885</v>
      </c>
      <c r="E37" s="320">
        <v>50.972700000000003</v>
      </c>
      <c r="F37" s="320"/>
      <c r="G37" s="39">
        <f t="shared" si="0"/>
        <v>50.972700000000003</v>
      </c>
      <c r="H37" s="324">
        <f t="shared" si="1"/>
        <v>5.09727</v>
      </c>
    </row>
    <row r="38" spans="1:8" x14ac:dyDescent="0.3">
      <c r="A38" s="245"/>
      <c r="B38" s="248">
        <v>33</v>
      </c>
      <c r="C38" s="91" t="str">
        <f>VLOOKUP(B:B,'START_LIST_JUN-ELI'!C:F,2,FALSE)</f>
        <v>START Daphné</v>
      </c>
      <c r="D38" s="115" t="str">
        <f>VLOOKUP(B:B,'START_LIST_JUN-ELI'!C:F,4,FALSE)</f>
        <v>GN1885</v>
      </c>
      <c r="E38" s="320">
        <v>51.069699999999997</v>
      </c>
      <c r="F38" s="320"/>
      <c r="G38" s="42">
        <f t="shared" ref="G38:G69" si="2">MAX(E38,F38)</f>
        <v>51.069699999999997</v>
      </c>
      <c r="H38" s="324">
        <f t="shared" si="1"/>
        <v>5.1069699999999996</v>
      </c>
    </row>
    <row r="39" spans="1:8" x14ac:dyDescent="0.3">
      <c r="A39" s="245"/>
      <c r="B39" s="248">
        <v>34</v>
      </c>
      <c r="C39" s="91" t="str">
        <f>VLOOKUP(B:B,'START_LIST_JUN-ELI'!C:F,2,FALSE)</f>
        <v>BORNAY Luna</v>
      </c>
      <c r="D39" s="115" t="str">
        <f>VLOOKUP(B:B,'START_LIST_JUN-ELI'!C:F,4,FALSE)</f>
        <v>MORG</v>
      </c>
      <c r="E39" s="320">
        <v>62.290900000000001</v>
      </c>
      <c r="F39" s="320"/>
      <c r="G39" s="39">
        <f t="shared" si="2"/>
        <v>62.290900000000001</v>
      </c>
      <c r="H39" s="324">
        <f t="shared" si="1"/>
        <v>6.2290900000000002</v>
      </c>
    </row>
    <row r="40" spans="1:8" x14ac:dyDescent="0.3">
      <c r="A40" s="245"/>
      <c r="B40" s="248">
        <v>35</v>
      </c>
      <c r="C40" s="91" t="str">
        <f>VLOOKUP(B:B,'START_LIST_JUN-ELI'!C:F,2,FALSE)</f>
        <v>PIETROPAOLO Luciana</v>
      </c>
      <c r="D40" s="115" t="str">
        <f>VLOOKUP(B:B,'START_LIST_JUN-ELI'!C:F,4,FALSE)</f>
        <v>ASB</v>
      </c>
      <c r="E40" s="320">
        <v>68.384900000000002</v>
      </c>
      <c r="F40" s="320"/>
      <c r="G40" s="42">
        <f t="shared" si="2"/>
        <v>68.384900000000002</v>
      </c>
      <c r="H40" s="324">
        <f t="shared" si="1"/>
        <v>6.8384900000000002</v>
      </c>
    </row>
    <row r="41" spans="1:8" x14ac:dyDescent="0.3">
      <c r="A41" s="245"/>
      <c r="B41" s="248">
        <v>36</v>
      </c>
      <c r="C41" s="91" t="str">
        <f>VLOOKUP(B:B,'START_LIST_JUN-ELI'!C:F,2,FALSE)</f>
        <v>REGARD Juliette</v>
      </c>
      <c r="D41" s="115" t="str">
        <f>VLOOKUP(B:B,'START_LIST_JUN-ELI'!C:F,4,FALSE)</f>
        <v>MORG</v>
      </c>
      <c r="E41" s="320">
        <v>53.8</v>
      </c>
      <c r="F41" s="320"/>
      <c r="G41" s="39">
        <f t="shared" si="2"/>
        <v>53.8</v>
      </c>
      <c r="H41" s="324">
        <f t="shared" si="1"/>
        <v>5.38</v>
      </c>
    </row>
    <row r="42" spans="1:8" x14ac:dyDescent="0.3">
      <c r="A42" s="245"/>
      <c r="B42" s="248">
        <v>37</v>
      </c>
      <c r="C42" s="91" t="str">
        <f>VLOOKUP(B:B,'START_LIST_JUN-ELI'!C:F,2,FALSE)</f>
        <v>AMBROGI Sofia</v>
      </c>
      <c r="D42" s="115" t="str">
        <f>VLOOKUP(B:B,'START_LIST_JUN-ELI'!C:F,4,FALSE)</f>
        <v>LUG</v>
      </c>
      <c r="E42" s="320">
        <v>56.318199999999997</v>
      </c>
      <c r="F42" s="320"/>
      <c r="G42" s="42">
        <f t="shared" si="2"/>
        <v>56.318199999999997</v>
      </c>
      <c r="H42" s="324">
        <f t="shared" si="1"/>
        <v>5.6318199999999994</v>
      </c>
    </row>
    <row r="43" spans="1:8" x14ac:dyDescent="0.3">
      <c r="A43" s="245"/>
      <c r="B43" s="248">
        <v>38</v>
      </c>
      <c r="C43" s="91" t="str">
        <f>VLOOKUP(B:B,'START_LIST_JUN-ELI'!C:F,2,FALSE)</f>
        <v>PANAIT Amira Natalia</v>
      </c>
      <c r="D43" s="115" t="str">
        <f>VLOOKUP(B:B,'START_LIST_JUN-ELI'!C:F,4,FALSE)</f>
        <v>ASB</v>
      </c>
      <c r="E43" s="320">
        <v>58.678800000000003</v>
      </c>
      <c r="F43" s="320"/>
      <c r="G43" s="39">
        <f t="shared" si="2"/>
        <v>58.678800000000003</v>
      </c>
      <c r="H43" s="324">
        <f t="shared" si="1"/>
        <v>5.8678800000000004</v>
      </c>
    </row>
    <row r="44" spans="1:8" x14ac:dyDescent="0.3">
      <c r="A44" s="245"/>
      <c r="B44" s="248">
        <v>39</v>
      </c>
      <c r="C44" s="91" t="str">
        <f>VLOOKUP(B:B,'START_LIST_JUN-ELI'!C:F,2,FALSE)</f>
        <v>VILBERT Maeva</v>
      </c>
      <c r="D44" s="115" t="str">
        <f>VLOOKUP(B:B,'START_LIST_JUN-ELI'!C:F,4,FALSE)</f>
        <v>GN1885</v>
      </c>
      <c r="E44" s="320">
        <v>58.8</v>
      </c>
      <c r="F44" s="320"/>
      <c r="G44" s="42">
        <f t="shared" si="2"/>
        <v>58.8</v>
      </c>
      <c r="H44" s="324">
        <f t="shared" si="1"/>
        <v>5.88</v>
      </c>
    </row>
    <row r="45" spans="1:8" x14ac:dyDescent="0.3">
      <c r="A45" s="245"/>
      <c r="B45" s="248">
        <v>40</v>
      </c>
      <c r="C45" s="91" t="str">
        <f>VLOOKUP(B:B,'START_LIST_JUN-ELI'!C:F,2,FALSE)</f>
        <v>AMATO Lilou</v>
      </c>
      <c r="D45" s="115" t="str">
        <f>VLOOKUP(B:B,'START_LIST_JUN-ELI'!C:F,4,FALSE)</f>
        <v>ASB</v>
      </c>
      <c r="E45" s="320">
        <v>55.812199999999997</v>
      </c>
      <c r="F45" s="320"/>
      <c r="G45" s="39">
        <f t="shared" si="2"/>
        <v>55.812199999999997</v>
      </c>
      <c r="H45" s="324">
        <f t="shared" si="1"/>
        <v>5.5812200000000001</v>
      </c>
    </row>
    <row r="46" spans="1:8" x14ac:dyDescent="0.3">
      <c r="A46" s="245"/>
      <c r="B46" s="248">
        <v>41</v>
      </c>
      <c r="C46" s="91" t="str">
        <f>VLOOKUP(B:B,'START_LIST_JUN-ELI'!C:F,2,FALSE)</f>
        <v>HÄUPTLI Emma</v>
      </c>
      <c r="D46" s="115" t="str">
        <f>VLOOKUP(B:B,'START_LIST_JUN-ELI'!C:F,4,FALSE)</f>
        <v>LNZ</v>
      </c>
      <c r="E46" s="320">
        <v>63.494</v>
      </c>
      <c r="F46" s="320"/>
      <c r="G46" s="42">
        <f t="shared" si="2"/>
        <v>63.494</v>
      </c>
      <c r="H46" s="324">
        <f t="shared" si="1"/>
        <v>6.3494000000000002</v>
      </c>
    </row>
    <row r="47" spans="1:8" x14ac:dyDescent="0.3">
      <c r="A47" s="245"/>
      <c r="B47" s="248">
        <v>42</v>
      </c>
      <c r="C47" s="91" t="str">
        <f>VLOOKUP(B:B,'START_LIST_JUN-ELI'!C:F,2,FALSE)</f>
        <v>BIZZOZERO Victoria</v>
      </c>
      <c r="D47" s="115" t="str">
        <f>VLOOKUP(B:B,'START_LIST_JUN-ELI'!C:F,4,FALSE)</f>
        <v>LUG</v>
      </c>
      <c r="E47" s="320">
        <v>39.2605</v>
      </c>
      <c r="F47" s="320"/>
      <c r="G47" s="39">
        <f t="shared" si="2"/>
        <v>39.2605</v>
      </c>
      <c r="H47" s="324">
        <f t="shared" si="1"/>
        <v>3.92605</v>
      </c>
    </row>
    <row r="48" spans="1:8" x14ac:dyDescent="0.3">
      <c r="A48" s="245"/>
      <c r="B48" s="248">
        <v>43</v>
      </c>
      <c r="C48" s="91" t="str">
        <f>VLOOKUP(B:B,'START_LIST_JUN-ELI'!C:F,2,FALSE)</f>
        <v>EHRISMANN Aylin</v>
      </c>
      <c r="D48" s="115" t="str">
        <f>VLOOKUP(B:B,'START_LIST_JUN-ELI'!C:F,4,FALSE)</f>
        <v>LNZ</v>
      </c>
      <c r="E48" s="320">
        <v>51.212200000000003</v>
      </c>
      <c r="F48" s="320"/>
      <c r="G48" s="42">
        <f t="shared" si="2"/>
        <v>51.212200000000003</v>
      </c>
      <c r="H48" s="324">
        <f t="shared" si="1"/>
        <v>5.1212200000000001</v>
      </c>
    </row>
    <row r="49" spans="1:8" x14ac:dyDescent="0.3">
      <c r="A49" s="245"/>
      <c r="B49" s="248">
        <v>44</v>
      </c>
      <c r="C49" s="91" t="str">
        <f>VLOOKUP(B:B,'START_LIST_JUN-ELI'!C:F,2,FALSE)</f>
        <v>PANZA Leila</v>
      </c>
      <c r="D49" s="115" t="str">
        <f>VLOOKUP(B:B,'START_LIST_JUN-ELI'!C:F,4,FALSE)</f>
        <v>GN1885</v>
      </c>
      <c r="E49" s="320">
        <v>60.003</v>
      </c>
      <c r="F49" s="320"/>
      <c r="G49" s="39">
        <f t="shared" si="2"/>
        <v>60.003</v>
      </c>
      <c r="H49" s="324">
        <f t="shared" si="1"/>
        <v>6.0003000000000002</v>
      </c>
    </row>
    <row r="50" spans="1:8" x14ac:dyDescent="0.3">
      <c r="A50" s="245"/>
      <c r="B50" s="248">
        <v>45</v>
      </c>
      <c r="C50" s="91" t="str">
        <f>VLOOKUP(B:B,'START_LIST_JUN-ELI'!C:F,2,FALSE)</f>
        <v>HALBEISEN Melody</v>
      </c>
      <c r="D50" s="115" t="str">
        <f>VLOOKUP(B:B,'START_LIST_JUN-ELI'!C:F,4,FALSE)</f>
        <v>ASB</v>
      </c>
      <c r="E50" s="320">
        <v>63.490900000000003</v>
      </c>
      <c r="F50" s="320"/>
      <c r="G50" s="42">
        <f t="shared" si="2"/>
        <v>63.490900000000003</v>
      </c>
      <c r="H50" s="324">
        <f t="shared" si="1"/>
        <v>6.3490900000000003</v>
      </c>
    </row>
    <row r="51" spans="1:8" x14ac:dyDescent="0.3">
      <c r="A51" s="245"/>
      <c r="B51" s="248">
        <v>46</v>
      </c>
      <c r="C51" s="91" t="str">
        <f>VLOOKUP(B:B,'START_LIST_JUN-ELI'!C:F,2,FALSE)</f>
        <v>HAK Anastasia</v>
      </c>
      <c r="D51" s="115" t="str">
        <f>VLOOKUP(B:B,'START_LIST_JUN-ELI'!C:F,4,FALSE)</f>
        <v>LNZ</v>
      </c>
      <c r="E51" s="320">
        <v>55.351500000000001</v>
      </c>
      <c r="F51" s="320"/>
      <c r="G51" s="39">
        <f t="shared" si="2"/>
        <v>55.351500000000001</v>
      </c>
      <c r="H51" s="324">
        <f t="shared" si="1"/>
        <v>5.5351499999999998</v>
      </c>
    </row>
    <row r="52" spans="1:8" x14ac:dyDescent="0.3">
      <c r="A52" s="245"/>
      <c r="B52" s="248">
        <v>47</v>
      </c>
      <c r="C52" s="91" t="str">
        <f>VLOOKUP(B:B,'START_LIST_JUN-ELI'!C:F,2,FALSE)</f>
        <v>ARTIFONI Clara</v>
      </c>
      <c r="D52" s="115" t="str">
        <f>VLOOKUP(B:B,'START_LIST_JUN-ELI'!C:F,4,FALSE)</f>
        <v>LA</v>
      </c>
      <c r="E52" s="320">
        <v>42.790900000000001</v>
      </c>
      <c r="F52" s="320"/>
      <c r="G52" s="42">
        <f t="shared" si="2"/>
        <v>42.790900000000001</v>
      </c>
      <c r="H52" s="324">
        <f t="shared" si="1"/>
        <v>4.2790900000000001</v>
      </c>
    </row>
    <row r="53" spans="1:8" x14ac:dyDescent="0.3">
      <c r="A53" s="245"/>
      <c r="B53" s="248">
        <v>48</v>
      </c>
      <c r="C53" s="91" t="str">
        <f>VLOOKUP(B:B,'START_LIST_JUN-ELI'!C:F,2,FALSE)</f>
        <v>GUGGISBERG Allegra</v>
      </c>
      <c r="D53" s="115" t="str">
        <f>VLOOKUP(B:B,'START_LIST_JUN-ELI'!C:F,4,FALSE)</f>
        <v>ASB</v>
      </c>
      <c r="E53" s="320">
        <v>59.127299999999998</v>
      </c>
      <c r="F53" s="320"/>
      <c r="G53" s="39">
        <f t="shared" si="2"/>
        <v>59.127299999999998</v>
      </c>
      <c r="H53" s="324">
        <f t="shared" si="1"/>
        <v>5.9127299999999998</v>
      </c>
    </row>
    <row r="54" spans="1:8" x14ac:dyDescent="0.3">
      <c r="A54" s="245"/>
      <c r="B54" s="248">
        <v>49</v>
      </c>
      <c r="C54" s="91" t="str">
        <f>VLOOKUP(B:B,'START_LIST_JUN-ELI'!C:F,2,FALSE)</f>
        <v>BATTILANA Jacinthe</v>
      </c>
      <c r="D54" s="115" t="str">
        <f>VLOOKUP(B:B,'START_LIST_JUN-ELI'!C:F,4,FALSE)</f>
        <v>MORG</v>
      </c>
      <c r="E54" s="320">
        <v>43.803100000000001</v>
      </c>
      <c r="F54" s="320"/>
      <c r="G54" s="42">
        <f t="shared" si="2"/>
        <v>43.803100000000001</v>
      </c>
      <c r="H54" s="324">
        <f t="shared" si="1"/>
        <v>4.3803099999999997</v>
      </c>
    </row>
    <row r="55" spans="1:8" x14ac:dyDescent="0.3">
      <c r="A55" s="245"/>
      <c r="B55" s="248">
        <v>50</v>
      </c>
      <c r="C55" s="91" t="str">
        <f>VLOOKUP(B:B,'START_LIST_JUN-ELI'!C:F,2,FALSE)</f>
        <v>LYSYUK Martina</v>
      </c>
      <c r="D55" s="115" t="str">
        <f>VLOOKUP(B:B,'START_LIST_JUN-ELI'!C:F,4,FALSE)</f>
        <v>CNM</v>
      </c>
      <c r="E55" s="320">
        <v>55.7727</v>
      </c>
      <c r="F55" s="320"/>
      <c r="G55" s="39">
        <f t="shared" si="2"/>
        <v>55.7727</v>
      </c>
      <c r="H55" s="324">
        <f t="shared" si="1"/>
        <v>5.5772700000000004</v>
      </c>
    </row>
    <row r="56" spans="1:8" x14ac:dyDescent="0.3">
      <c r="A56" s="245"/>
      <c r="B56" s="248">
        <v>51</v>
      </c>
      <c r="C56" s="91" t="str">
        <f>VLOOKUP(B:B,'START_LIST_JUN-ELI'!C:F,2,FALSE)</f>
        <v>LEONARD Capucine</v>
      </c>
      <c r="D56" s="115" t="str">
        <f>VLOOKUP(B:B,'START_LIST_JUN-ELI'!C:F,4,FALSE)</f>
        <v>ASB</v>
      </c>
      <c r="E56" s="320">
        <v>52.9788</v>
      </c>
      <c r="F56" s="320"/>
      <c r="G56" s="42">
        <f t="shared" si="2"/>
        <v>52.9788</v>
      </c>
      <c r="H56" s="324">
        <f t="shared" si="1"/>
        <v>5.2978800000000001</v>
      </c>
    </row>
    <row r="57" spans="1:8" x14ac:dyDescent="0.3">
      <c r="A57" s="245"/>
      <c r="B57" s="248">
        <v>52</v>
      </c>
      <c r="C57" s="91" t="str">
        <f>VLOOKUP(B:B,'START_LIST_JUN-ELI'!C:F,2,FALSE)</f>
        <v>BAUER Liliane</v>
      </c>
      <c r="D57" s="115" t="str">
        <f>VLOOKUP(B:B,'START_LIST_JUN-ELI'!C:F,4,FALSE)</f>
        <v>ASB</v>
      </c>
      <c r="E57" s="320">
        <v>71.284800000000004</v>
      </c>
      <c r="F57" s="320"/>
      <c r="G57" s="39">
        <f t="shared" si="2"/>
        <v>71.284800000000004</v>
      </c>
      <c r="H57" s="324">
        <f t="shared" si="1"/>
        <v>7.1284800000000006</v>
      </c>
    </row>
    <row r="58" spans="1:8" x14ac:dyDescent="0.3">
      <c r="A58" s="245"/>
      <c r="B58" s="248">
        <v>53</v>
      </c>
      <c r="C58" s="91" t="str">
        <f>VLOOKUP(B:B,'START_LIST_JUN-ELI'!C:F,2,FALSE)</f>
        <v>DERY Nili</v>
      </c>
      <c r="D58" s="115" t="str">
        <f>VLOOKUP(B:B,'START_LIST_JUN-ELI'!C:F,4,FALSE)</f>
        <v>GN1885</v>
      </c>
      <c r="E58" s="320">
        <v>62.439399999999999</v>
      </c>
      <c r="F58" s="320"/>
      <c r="G58" s="42">
        <f t="shared" si="2"/>
        <v>62.439399999999999</v>
      </c>
      <c r="H58" s="324">
        <f t="shared" si="1"/>
        <v>6.2439400000000003</v>
      </c>
    </row>
    <row r="59" spans="1:8" x14ac:dyDescent="0.3">
      <c r="A59" s="245"/>
      <c r="B59" s="248">
        <v>54</v>
      </c>
      <c r="C59" s="91" t="str">
        <f>VLOOKUP(B:B,'START_LIST_JUN-ELI'!C:F,2,FALSE)</f>
        <v>TOBERER Anna-Lisa</v>
      </c>
      <c r="D59" s="115" t="str">
        <f>VLOOKUP(B:B,'START_LIST_JUN-ELI'!C:F,4,FALSE)</f>
        <v>LNZ</v>
      </c>
      <c r="E59" s="320">
        <v>57.496899999999997</v>
      </c>
      <c r="F59" s="320"/>
      <c r="G59" s="39">
        <f t="shared" si="2"/>
        <v>57.496899999999997</v>
      </c>
      <c r="H59" s="324">
        <f t="shared" si="1"/>
        <v>5.7496899999999993</v>
      </c>
    </row>
    <row r="60" spans="1:8" x14ac:dyDescent="0.3">
      <c r="A60" s="245"/>
      <c r="B60" s="248">
        <v>55</v>
      </c>
      <c r="C60" s="91" t="str">
        <f>VLOOKUP(B:B,'START_LIST_JUN-ELI'!C:F,2,FALSE)</f>
        <v>PORTIER-MARET Noemi</v>
      </c>
      <c r="D60" s="115" t="str">
        <f>VLOOKUP(B:B,'START_LIST_JUN-ELI'!C:F,4,FALSE)</f>
        <v>MN</v>
      </c>
      <c r="E60" s="320">
        <v>63.781799999999997</v>
      </c>
      <c r="F60" s="320"/>
      <c r="G60" s="42">
        <f t="shared" si="2"/>
        <v>63.781799999999997</v>
      </c>
      <c r="H60" s="324">
        <f t="shared" si="1"/>
        <v>6.3781799999999995</v>
      </c>
    </row>
    <row r="61" spans="1:8" x14ac:dyDescent="0.3">
      <c r="A61" s="245"/>
      <c r="B61" s="248">
        <v>56</v>
      </c>
      <c r="C61" s="91" t="str">
        <f>VLOOKUP(B:B,'START_LIST_JUN-ELI'!C:F,2,FALSE)</f>
        <v>CUENI Anna</v>
      </c>
      <c r="D61" s="115" t="str">
        <f>VLOOKUP(B:B,'START_LIST_JUN-ELI'!C:F,4,FALSE)</f>
        <v>MORG</v>
      </c>
      <c r="E61" s="320">
        <v>68.118200000000002</v>
      </c>
      <c r="F61" s="320"/>
      <c r="G61" s="39">
        <f t="shared" si="2"/>
        <v>68.118200000000002</v>
      </c>
      <c r="H61" s="324">
        <f t="shared" si="1"/>
        <v>6.81182</v>
      </c>
    </row>
    <row r="62" spans="1:8" x14ac:dyDescent="0.3">
      <c r="A62" s="245"/>
      <c r="B62" s="248">
        <v>57</v>
      </c>
      <c r="C62" s="91" t="str">
        <f>VLOOKUP(B:B,'START_LIST_JUN-ELI'!C:F,2,FALSE)</f>
        <v>CAREAU Annabelle</v>
      </c>
      <c r="D62" s="115" t="str">
        <f>VLOOKUP(B:B,'START_LIST_JUN-ELI'!C:F,4,FALSE)</f>
        <v>SVB</v>
      </c>
      <c r="E62" s="320">
        <v>67.375699999999995</v>
      </c>
      <c r="F62" s="320"/>
      <c r="G62" s="42">
        <f t="shared" si="2"/>
        <v>67.375699999999995</v>
      </c>
      <c r="H62" s="324">
        <f t="shared" si="1"/>
        <v>6.7375699999999998</v>
      </c>
    </row>
    <row r="63" spans="1:8" x14ac:dyDescent="0.3">
      <c r="A63" s="245"/>
      <c r="B63" s="248">
        <v>58</v>
      </c>
      <c r="C63" s="91" t="str">
        <f>VLOOKUP(B:B,'START_LIST_JUN-ELI'!C:F,2,FALSE)</f>
        <v>WEBER Mélya</v>
      </c>
      <c r="D63" s="115" t="str">
        <f>VLOOKUP(B:B,'START_LIST_JUN-ELI'!C:F,4,FALSE)</f>
        <v>CNM</v>
      </c>
      <c r="E63" s="320">
        <v>54.351500000000001</v>
      </c>
      <c r="F63" s="320"/>
      <c r="G63" s="39">
        <f t="shared" si="2"/>
        <v>54.351500000000001</v>
      </c>
      <c r="H63" s="324">
        <f t="shared" si="1"/>
        <v>5.4351500000000001</v>
      </c>
    </row>
    <row r="64" spans="1:8" x14ac:dyDescent="0.3">
      <c r="A64" s="245"/>
      <c r="B64" s="248">
        <v>59</v>
      </c>
      <c r="C64" s="91" t="str">
        <f>VLOOKUP(B:B,'START_LIST_JUN-ELI'!C:F,2,FALSE)</f>
        <v>LLERENA HIDALGO Oceane</v>
      </c>
      <c r="D64" s="115" t="str">
        <f>VLOOKUP(B:B,'START_LIST_JUN-ELI'!C:F,4,FALSE)</f>
        <v>MORG</v>
      </c>
      <c r="E64" s="320">
        <v>55.709099999999999</v>
      </c>
      <c r="F64" s="320"/>
      <c r="G64" s="42">
        <f t="shared" si="2"/>
        <v>55.709099999999999</v>
      </c>
      <c r="H64" s="324">
        <f t="shared" si="1"/>
        <v>5.5709099999999996</v>
      </c>
    </row>
    <row r="65" spans="1:8" x14ac:dyDescent="0.3">
      <c r="A65" s="245"/>
      <c r="B65" s="248">
        <v>60</v>
      </c>
      <c r="C65" s="91" t="str">
        <f>VLOOKUP(B:B,'START_LIST_JUN-ELI'!C:F,2,FALSE)</f>
        <v>ISLER Meret</v>
      </c>
      <c r="D65" s="115" t="str">
        <f>VLOOKUP(B:B,'START_LIST_JUN-ELI'!C:F,4,FALSE)</f>
        <v>SVB</v>
      </c>
      <c r="E65" s="320">
        <v>65.542500000000004</v>
      </c>
      <c r="F65" s="320"/>
      <c r="G65" s="39">
        <f t="shared" si="2"/>
        <v>65.542500000000004</v>
      </c>
      <c r="H65" s="324">
        <f t="shared" si="1"/>
        <v>6.5542500000000006</v>
      </c>
    </row>
    <row r="66" spans="1:8" x14ac:dyDescent="0.3">
      <c r="A66" s="245"/>
      <c r="B66" s="248">
        <v>61</v>
      </c>
      <c r="C66" s="91" t="str">
        <f>VLOOKUP(B:B,'START_LIST_JUN-ELI'!C:F,2,FALSE)</f>
        <v>URSPRUNG Svea</v>
      </c>
      <c r="D66" s="115" t="str">
        <f>VLOOKUP(B:B,'START_LIST_JUN-ELI'!C:F,4,FALSE)</f>
        <v>MORG</v>
      </c>
      <c r="E66" s="320">
        <v>30.648499999999999</v>
      </c>
      <c r="F66" s="320"/>
      <c r="G66" s="42">
        <f t="shared" si="2"/>
        <v>30.648499999999999</v>
      </c>
      <c r="H66" s="324">
        <f t="shared" si="1"/>
        <v>3.0648499999999999</v>
      </c>
    </row>
    <row r="67" spans="1:8" x14ac:dyDescent="0.3">
      <c r="A67" s="245"/>
      <c r="B67" s="248">
        <v>62</v>
      </c>
      <c r="C67" s="91" t="str">
        <f>VLOOKUP(B:B,'START_LIST_JUN-ELI'!C:F,2,FALSE)</f>
        <v>RADAELLI Giulia</v>
      </c>
      <c r="D67" s="115" t="str">
        <f>VLOOKUP(B:B,'START_LIST_JUN-ELI'!C:F,4,FALSE)</f>
        <v>LUG</v>
      </c>
      <c r="E67" s="320">
        <v>62.554499999999997</v>
      </c>
      <c r="F67" s="320"/>
      <c r="G67" s="39">
        <f t="shared" si="2"/>
        <v>62.554499999999997</v>
      </c>
      <c r="H67" s="324">
        <f t="shared" si="1"/>
        <v>6.2554499999999997</v>
      </c>
    </row>
    <row r="68" spans="1:8" x14ac:dyDescent="0.3">
      <c r="A68" s="245"/>
      <c r="B68" s="248">
        <v>63</v>
      </c>
      <c r="C68" s="91" t="str">
        <f>VLOOKUP(B:B,'START_LIST_JUN-ELI'!C:F,2,FALSE)</f>
        <v>COSENTINO Francesco</v>
      </c>
      <c r="D68" s="115" t="str">
        <f>VLOOKUP(B:B,'START_LIST_JUN-ELI'!C:F,4,FALSE)</f>
        <v>SVB</v>
      </c>
      <c r="E68" s="320">
        <v>42.830300000000001</v>
      </c>
      <c r="F68" s="320"/>
      <c r="G68" s="42">
        <f t="shared" si="2"/>
        <v>42.830300000000001</v>
      </c>
      <c r="H68" s="324">
        <f t="shared" si="1"/>
        <v>4.2830300000000001</v>
      </c>
    </row>
    <row r="69" spans="1:8" x14ac:dyDescent="0.3">
      <c r="A69" s="245"/>
      <c r="B69" s="248">
        <v>64</v>
      </c>
      <c r="C69" s="91" t="e">
        <f>VLOOKUP(B:B,'START_LIST_JUN-ELI'!C:F,2,FALSE)</f>
        <v>#N/A</v>
      </c>
      <c r="D69" s="115" t="e">
        <f>VLOOKUP(B:B,'START_LIST_JUN-ELI'!C:F,4,FALSE)</f>
        <v>#N/A</v>
      </c>
      <c r="E69" s="320">
        <v>63.263599999999997</v>
      </c>
      <c r="F69" s="320"/>
      <c r="G69" s="39">
        <f t="shared" si="2"/>
        <v>63.263599999999997</v>
      </c>
      <c r="H69" s="324">
        <f t="shared" si="1"/>
        <v>6.3263599999999993</v>
      </c>
    </row>
    <row r="70" spans="1:8" x14ac:dyDescent="0.3">
      <c r="A70" s="245"/>
      <c r="B70" s="248">
        <v>65</v>
      </c>
      <c r="C70" s="91" t="e">
        <f>VLOOKUP(B:B,'START_LIST_JUN-ELI'!C:F,2,FALSE)</f>
        <v>#N/A</v>
      </c>
      <c r="D70" s="115" t="e">
        <f>VLOOKUP(B:B,'START_LIST_JUN-ELI'!C:F,4,FALSE)</f>
        <v>#N/A</v>
      </c>
      <c r="E70" s="320">
        <v>0</v>
      </c>
      <c r="F70" s="320"/>
      <c r="G70" s="42">
        <f t="shared" ref="G70:G101" si="3">MAX(E70,F70)</f>
        <v>0</v>
      </c>
      <c r="H70" s="324">
        <f t="shared" si="1"/>
        <v>0</v>
      </c>
    </row>
    <row r="71" spans="1:8" x14ac:dyDescent="0.3">
      <c r="A71" s="245"/>
      <c r="B71" s="248">
        <v>66</v>
      </c>
      <c r="C71" s="91" t="e">
        <f>VLOOKUP(B:B,'START_LIST_JUN-ELI'!C:F,2,FALSE)</f>
        <v>#N/A</v>
      </c>
      <c r="D71" s="115" t="e">
        <f>VLOOKUP(B:B,'START_LIST_JUN-ELI'!C:F,4,FALSE)</f>
        <v>#N/A</v>
      </c>
      <c r="E71" s="320">
        <v>57.136400000000002</v>
      </c>
      <c r="F71" s="320"/>
      <c r="G71" s="39">
        <f t="shared" si="3"/>
        <v>57.136400000000002</v>
      </c>
      <c r="H71" s="324">
        <f t="shared" si="1"/>
        <v>5.7136399999999998</v>
      </c>
    </row>
    <row r="72" spans="1:8" x14ac:dyDescent="0.3">
      <c r="A72" s="245"/>
      <c r="B72" s="248">
        <v>67</v>
      </c>
      <c r="C72" s="91" t="e">
        <f>VLOOKUP(B:B,'START_LIST_JUN-ELI'!C:F,2,FALSE)</f>
        <v>#N/A</v>
      </c>
      <c r="D72" s="115" t="e">
        <f>VLOOKUP(B:B,'START_LIST_JUN-ELI'!C:F,4,FALSE)</f>
        <v>#N/A</v>
      </c>
      <c r="E72" s="320">
        <v>61.5182</v>
      </c>
      <c r="F72" s="320"/>
      <c r="G72" s="42">
        <f t="shared" si="3"/>
        <v>61.5182</v>
      </c>
      <c r="H72" s="324">
        <f t="shared" ref="H72:H135" si="4">G72/$I$5</f>
        <v>6.1518199999999998</v>
      </c>
    </row>
    <row r="73" spans="1:8" x14ac:dyDescent="0.3">
      <c r="A73" s="245"/>
      <c r="B73" s="248">
        <v>68</v>
      </c>
      <c r="C73" s="91" t="e">
        <f>VLOOKUP(B:B,'START_LIST_JUN-ELI'!C:F,2,FALSE)</f>
        <v>#N/A</v>
      </c>
      <c r="D73" s="115" t="e">
        <f>VLOOKUP(B:B,'START_LIST_JUN-ELI'!C:F,4,FALSE)</f>
        <v>#N/A</v>
      </c>
      <c r="E73" s="320">
        <v>53.375799999999998</v>
      </c>
      <c r="F73" s="320"/>
      <c r="G73" s="39">
        <f t="shared" si="3"/>
        <v>53.375799999999998</v>
      </c>
      <c r="H73" s="324">
        <f t="shared" si="4"/>
        <v>5.33758</v>
      </c>
    </row>
    <row r="74" spans="1:8" x14ac:dyDescent="0.3">
      <c r="A74" s="245"/>
      <c r="B74" s="248">
        <v>69</v>
      </c>
      <c r="C74" s="91" t="e">
        <f>VLOOKUP(B:B,'START_LIST_JUN-ELI'!C:F,2,FALSE)</f>
        <v>#N/A</v>
      </c>
      <c r="D74" s="115" t="e">
        <f>VLOOKUP(B:B,'START_LIST_JUN-ELI'!C:F,4,FALSE)</f>
        <v>#N/A</v>
      </c>
      <c r="E74" s="320">
        <v>47.012099999999997</v>
      </c>
      <c r="F74" s="320"/>
      <c r="G74" s="42">
        <f t="shared" si="3"/>
        <v>47.012099999999997</v>
      </c>
      <c r="H74" s="324">
        <f t="shared" si="4"/>
        <v>4.7012099999999997</v>
      </c>
    </row>
    <row r="75" spans="1:8" hidden="1" x14ac:dyDescent="0.3">
      <c r="A75" s="245"/>
      <c r="B75" s="248">
        <v>70</v>
      </c>
      <c r="C75" s="91" t="e">
        <f>VLOOKUP(B:B,'START_LIST_JUN-ELI'!C:F,2,FALSE)</f>
        <v>#N/A</v>
      </c>
      <c r="D75" s="115" t="e">
        <f>VLOOKUP(B:B,'START_LIST_JUN-ELI'!C:F,4,FALSE)</f>
        <v>#N/A</v>
      </c>
      <c r="E75" s="320"/>
      <c r="F75" s="320"/>
      <c r="G75" s="39">
        <f t="shared" si="3"/>
        <v>0</v>
      </c>
      <c r="H75" s="324">
        <f t="shared" si="4"/>
        <v>0</v>
      </c>
    </row>
    <row r="76" spans="1:8" hidden="1" x14ac:dyDescent="0.3">
      <c r="A76" s="245"/>
      <c r="B76" s="248">
        <v>71</v>
      </c>
      <c r="C76" s="91" t="e">
        <f>VLOOKUP(B:B,'START_LIST_JUN-ELI'!C:F,2,FALSE)</f>
        <v>#N/A</v>
      </c>
      <c r="D76" s="115" t="e">
        <f>VLOOKUP(B:B,'START_LIST_JUN-ELI'!C:F,4,FALSE)</f>
        <v>#N/A</v>
      </c>
      <c r="E76" s="320"/>
      <c r="F76" s="320"/>
      <c r="G76" s="42">
        <f t="shared" si="3"/>
        <v>0</v>
      </c>
      <c r="H76" s="324">
        <f t="shared" si="4"/>
        <v>0</v>
      </c>
    </row>
    <row r="77" spans="1:8" hidden="1" x14ac:dyDescent="0.3">
      <c r="A77" s="245"/>
      <c r="B77" s="248">
        <v>72</v>
      </c>
      <c r="C77" s="91" t="e">
        <f>VLOOKUP(B:B,'START_LIST_JUN-ELI'!C:F,2,FALSE)</f>
        <v>#N/A</v>
      </c>
      <c r="D77" s="115" t="e">
        <f>VLOOKUP(B:B,'START_LIST_JUN-ELI'!C:F,4,FALSE)</f>
        <v>#N/A</v>
      </c>
      <c r="E77" s="320"/>
      <c r="F77" s="320"/>
      <c r="G77" s="39">
        <f t="shared" si="3"/>
        <v>0</v>
      </c>
      <c r="H77" s="324">
        <f t="shared" si="4"/>
        <v>0</v>
      </c>
    </row>
    <row r="78" spans="1:8" hidden="1" x14ac:dyDescent="0.3">
      <c r="A78" s="245"/>
      <c r="B78" s="248">
        <v>73</v>
      </c>
      <c r="C78" s="91" t="e">
        <f>VLOOKUP(B:B,'START_LIST_JUN-ELI'!C:F,2,FALSE)</f>
        <v>#N/A</v>
      </c>
      <c r="D78" s="115" t="e">
        <f>VLOOKUP(B:B,'START_LIST_JUN-ELI'!C:F,4,FALSE)</f>
        <v>#N/A</v>
      </c>
      <c r="E78" s="320"/>
      <c r="F78" s="320"/>
      <c r="G78" s="42">
        <f t="shared" si="3"/>
        <v>0</v>
      </c>
      <c r="H78" s="324">
        <f t="shared" si="4"/>
        <v>0</v>
      </c>
    </row>
    <row r="79" spans="1:8" hidden="1" x14ac:dyDescent="0.3">
      <c r="A79" s="245"/>
      <c r="B79" s="248">
        <v>74</v>
      </c>
      <c r="C79" s="91" t="e">
        <f>VLOOKUP(B:B,'START_LIST_JUN-ELI'!C:F,2,FALSE)</f>
        <v>#N/A</v>
      </c>
      <c r="D79" s="115" t="e">
        <f>VLOOKUP(B:B,'START_LIST_JUN-ELI'!C:F,4,FALSE)</f>
        <v>#N/A</v>
      </c>
      <c r="E79" s="320"/>
      <c r="F79" s="320"/>
      <c r="G79" s="39">
        <f t="shared" si="3"/>
        <v>0</v>
      </c>
      <c r="H79" s="324">
        <f t="shared" si="4"/>
        <v>0</v>
      </c>
    </row>
    <row r="80" spans="1:8" hidden="1" x14ac:dyDescent="0.3">
      <c r="A80" s="245"/>
      <c r="B80" s="248">
        <v>75</v>
      </c>
      <c r="C80" s="91" t="e">
        <f>VLOOKUP(B:B,'START_LIST_JUN-ELI'!C:F,2,FALSE)</f>
        <v>#N/A</v>
      </c>
      <c r="D80" s="115" t="e">
        <f>VLOOKUP(B:B,'START_LIST_JUN-ELI'!C:F,4,FALSE)</f>
        <v>#N/A</v>
      </c>
      <c r="E80" s="320"/>
      <c r="F80" s="320"/>
      <c r="G80" s="42">
        <f t="shared" si="3"/>
        <v>0</v>
      </c>
      <c r="H80" s="324">
        <f t="shared" si="4"/>
        <v>0</v>
      </c>
    </row>
    <row r="81" spans="1:8" hidden="1" x14ac:dyDescent="0.3">
      <c r="A81" s="245"/>
      <c r="B81" s="248">
        <v>76</v>
      </c>
      <c r="C81" s="91" t="e">
        <f>VLOOKUP(B:B,'START_LIST_JUN-ELI'!C:F,2,FALSE)</f>
        <v>#N/A</v>
      </c>
      <c r="D81" s="115" t="e">
        <f>VLOOKUP(B:B,'START_LIST_JUN-ELI'!C:F,4,FALSE)</f>
        <v>#N/A</v>
      </c>
      <c r="E81" s="320"/>
      <c r="F81" s="320"/>
      <c r="G81" s="39">
        <f t="shared" si="3"/>
        <v>0</v>
      </c>
      <c r="H81" s="324">
        <f t="shared" si="4"/>
        <v>0</v>
      </c>
    </row>
    <row r="82" spans="1:8" hidden="1" x14ac:dyDescent="0.3">
      <c r="A82" s="245"/>
      <c r="B82" s="248">
        <v>77</v>
      </c>
      <c r="C82" s="91" t="e">
        <f>VLOOKUP(B:B,'START_LIST_JUN-ELI'!C:F,2,FALSE)</f>
        <v>#N/A</v>
      </c>
      <c r="D82" s="115" t="e">
        <f>VLOOKUP(B:B,'START_LIST_JUN-ELI'!C:F,4,FALSE)</f>
        <v>#N/A</v>
      </c>
      <c r="E82" s="320"/>
      <c r="F82" s="320"/>
      <c r="G82" s="42">
        <f t="shared" si="3"/>
        <v>0</v>
      </c>
      <c r="H82" s="324">
        <f t="shared" si="4"/>
        <v>0</v>
      </c>
    </row>
    <row r="83" spans="1:8" hidden="1" x14ac:dyDescent="0.3">
      <c r="A83" s="245"/>
      <c r="B83" s="248">
        <v>78</v>
      </c>
      <c r="C83" s="91" t="e">
        <f>VLOOKUP(B:B,'START_LIST_JUN-ELI'!C:F,2,FALSE)</f>
        <v>#N/A</v>
      </c>
      <c r="D83" s="115" t="e">
        <f>VLOOKUP(B:B,'START_LIST_JUN-ELI'!C:F,4,FALSE)</f>
        <v>#N/A</v>
      </c>
      <c r="E83" s="320"/>
      <c r="F83" s="320"/>
      <c r="G83" s="39">
        <f t="shared" si="3"/>
        <v>0</v>
      </c>
      <c r="H83" s="324">
        <f t="shared" si="4"/>
        <v>0</v>
      </c>
    </row>
    <row r="84" spans="1:8" hidden="1" x14ac:dyDescent="0.3">
      <c r="A84" s="245"/>
      <c r="B84" s="248">
        <v>79</v>
      </c>
      <c r="C84" s="91" t="e">
        <f>VLOOKUP(B:B,'START_LIST_JUN-ELI'!C:F,2,FALSE)</f>
        <v>#N/A</v>
      </c>
      <c r="D84" s="115" t="e">
        <f>VLOOKUP(B:B,'START_LIST_JUN-ELI'!C:F,4,FALSE)</f>
        <v>#N/A</v>
      </c>
      <c r="E84" s="320"/>
      <c r="F84" s="320"/>
      <c r="G84" s="42">
        <f t="shared" si="3"/>
        <v>0</v>
      </c>
      <c r="H84" s="324">
        <f t="shared" si="4"/>
        <v>0</v>
      </c>
    </row>
    <row r="85" spans="1:8" hidden="1" x14ac:dyDescent="0.3">
      <c r="A85" s="245"/>
      <c r="B85" s="248">
        <v>80</v>
      </c>
      <c r="C85" s="91" t="e">
        <f>VLOOKUP(B:B,'START_LIST_JUN-ELI'!C:F,2,FALSE)</f>
        <v>#N/A</v>
      </c>
      <c r="D85" s="115" t="e">
        <f>VLOOKUP(B:B,'START_LIST_JUN-ELI'!C:F,4,FALSE)</f>
        <v>#N/A</v>
      </c>
      <c r="E85" s="320"/>
      <c r="F85" s="320"/>
      <c r="G85" s="39">
        <f t="shared" si="3"/>
        <v>0</v>
      </c>
      <c r="H85" s="324">
        <f t="shared" si="4"/>
        <v>0</v>
      </c>
    </row>
    <row r="86" spans="1:8" hidden="1" x14ac:dyDescent="0.3">
      <c r="A86" s="245"/>
      <c r="B86" s="248">
        <v>81</v>
      </c>
      <c r="C86" s="91" t="e">
        <f>VLOOKUP(B:B,'START_LIST_JUN-ELI'!C:F,2,FALSE)</f>
        <v>#N/A</v>
      </c>
      <c r="D86" s="115" t="e">
        <f>VLOOKUP(B:B,'START_LIST_JUN-ELI'!C:F,4,FALSE)</f>
        <v>#N/A</v>
      </c>
      <c r="E86" s="320"/>
      <c r="F86" s="320"/>
      <c r="G86" s="42">
        <f t="shared" si="3"/>
        <v>0</v>
      </c>
      <c r="H86" s="324">
        <f t="shared" si="4"/>
        <v>0</v>
      </c>
    </row>
    <row r="87" spans="1:8" hidden="1" x14ac:dyDescent="0.3">
      <c r="A87" s="245"/>
      <c r="B87" s="248">
        <v>82</v>
      </c>
      <c r="C87" s="91" t="e">
        <f>VLOOKUP(B:B,'START_LIST_JUN-ELI'!C:F,2,FALSE)</f>
        <v>#N/A</v>
      </c>
      <c r="D87" s="115" t="e">
        <f>VLOOKUP(B:B,'START_LIST_JUN-ELI'!C:F,4,FALSE)</f>
        <v>#N/A</v>
      </c>
      <c r="E87" s="320"/>
      <c r="F87" s="320"/>
      <c r="G87" s="39">
        <f t="shared" si="3"/>
        <v>0</v>
      </c>
      <c r="H87" s="324">
        <f t="shared" si="4"/>
        <v>0</v>
      </c>
    </row>
    <row r="88" spans="1:8" hidden="1" x14ac:dyDescent="0.3">
      <c r="A88" s="245"/>
      <c r="B88" s="248">
        <v>83</v>
      </c>
      <c r="C88" s="91" t="e">
        <f>VLOOKUP(B:B,'START_LIST_JUN-ELI'!C:F,2,FALSE)</f>
        <v>#N/A</v>
      </c>
      <c r="D88" s="115" t="e">
        <f>VLOOKUP(B:B,'START_LIST_JUN-ELI'!C:F,4,FALSE)</f>
        <v>#N/A</v>
      </c>
      <c r="E88" s="320"/>
      <c r="F88" s="320"/>
      <c r="G88" s="42">
        <f t="shared" si="3"/>
        <v>0</v>
      </c>
      <c r="H88" s="324">
        <f t="shared" si="4"/>
        <v>0</v>
      </c>
    </row>
    <row r="89" spans="1:8" hidden="1" x14ac:dyDescent="0.3">
      <c r="A89" s="245"/>
      <c r="B89" s="248">
        <v>84</v>
      </c>
      <c r="C89" s="91" t="e">
        <f>VLOOKUP(B:B,'START_LIST_JUN-ELI'!C:F,2,FALSE)</f>
        <v>#N/A</v>
      </c>
      <c r="D89" s="115" t="e">
        <f>VLOOKUP(B:B,'START_LIST_JUN-ELI'!C:F,4,FALSE)</f>
        <v>#N/A</v>
      </c>
      <c r="E89" s="320"/>
      <c r="F89" s="320"/>
      <c r="G89" s="39">
        <f t="shared" si="3"/>
        <v>0</v>
      </c>
      <c r="H89" s="324">
        <f t="shared" si="4"/>
        <v>0</v>
      </c>
    </row>
    <row r="90" spans="1:8" hidden="1" x14ac:dyDescent="0.3">
      <c r="A90" s="245"/>
      <c r="B90" s="248">
        <v>85</v>
      </c>
      <c r="C90" s="91" t="e">
        <f>VLOOKUP(B:B,'START_LIST_JUN-ELI'!C:F,2,FALSE)</f>
        <v>#N/A</v>
      </c>
      <c r="D90" s="115" t="e">
        <f>VLOOKUP(B:B,'START_LIST_JUN-ELI'!C:F,4,FALSE)</f>
        <v>#N/A</v>
      </c>
      <c r="E90" s="320"/>
      <c r="F90" s="320"/>
      <c r="G90" s="42">
        <f t="shared" si="3"/>
        <v>0</v>
      </c>
      <c r="H90" s="324">
        <f t="shared" si="4"/>
        <v>0</v>
      </c>
    </row>
    <row r="91" spans="1:8" hidden="1" x14ac:dyDescent="0.3">
      <c r="A91" s="245"/>
      <c r="B91" s="248">
        <v>86</v>
      </c>
      <c r="C91" s="91" t="e">
        <f>VLOOKUP(B:B,'START_LIST_JUN-ELI'!C:F,2,FALSE)</f>
        <v>#N/A</v>
      </c>
      <c r="D91" s="115" t="e">
        <f>VLOOKUP(B:B,'START_LIST_JUN-ELI'!C:F,4,FALSE)</f>
        <v>#N/A</v>
      </c>
      <c r="E91" s="320"/>
      <c r="F91" s="320"/>
      <c r="G91" s="39">
        <f t="shared" si="3"/>
        <v>0</v>
      </c>
      <c r="H91" s="324">
        <f t="shared" si="4"/>
        <v>0</v>
      </c>
    </row>
    <row r="92" spans="1:8" hidden="1" x14ac:dyDescent="0.3">
      <c r="A92" s="245"/>
      <c r="B92" s="248">
        <v>87</v>
      </c>
      <c r="C92" s="91" t="e">
        <f>VLOOKUP(B:B,'START_LIST_JUN-ELI'!C:F,2,FALSE)</f>
        <v>#N/A</v>
      </c>
      <c r="D92" s="115" t="e">
        <f>VLOOKUP(B:B,'START_LIST_JUN-ELI'!C:F,4,FALSE)</f>
        <v>#N/A</v>
      </c>
      <c r="E92" s="320"/>
      <c r="F92" s="320"/>
      <c r="G92" s="42">
        <f t="shared" si="3"/>
        <v>0</v>
      </c>
      <c r="H92" s="324">
        <f t="shared" si="4"/>
        <v>0</v>
      </c>
    </row>
    <row r="93" spans="1:8" hidden="1" x14ac:dyDescent="0.3">
      <c r="A93" s="245"/>
      <c r="B93" s="248">
        <v>88</v>
      </c>
      <c r="C93" s="91" t="e">
        <f>VLOOKUP(B:B,'START_LIST_JUN-ELI'!C:F,2,FALSE)</f>
        <v>#N/A</v>
      </c>
      <c r="D93" s="115" t="e">
        <f>VLOOKUP(B:B,'START_LIST_JUN-ELI'!C:F,4,FALSE)</f>
        <v>#N/A</v>
      </c>
      <c r="E93" s="320"/>
      <c r="F93" s="320"/>
      <c r="G93" s="39">
        <f t="shared" si="3"/>
        <v>0</v>
      </c>
      <c r="H93" s="324">
        <f t="shared" si="4"/>
        <v>0</v>
      </c>
    </row>
    <row r="94" spans="1:8" hidden="1" x14ac:dyDescent="0.3">
      <c r="A94" s="245"/>
      <c r="B94" s="248">
        <v>89</v>
      </c>
      <c r="C94" s="91" t="e">
        <f>VLOOKUP(B:B,'START_LIST_JUN-ELI'!C:F,2,FALSE)</f>
        <v>#N/A</v>
      </c>
      <c r="D94" s="115" t="e">
        <f>VLOOKUP(B:B,'START_LIST_JUN-ELI'!C:F,4,FALSE)</f>
        <v>#N/A</v>
      </c>
      <c r="E94" s="320"/>
      <c r="F94" s="320"/>
      <c r="G94" s="42">
        <f t="shared" si="3"/>
        <v>0</v>
      </c>
      <c r="H94" s="324">
        <f t="shared" si="4"/>
        <v>0</v>
      </c>
    </row>
    <row r="95" spans="1:8" hidden="1" x14ac:dyDescent="0.3">
      <c r="A95" s="245"/>
      <c r="B95" s="248">
        <v>90</v>
      </c>
      <c r="C95" s="91" t="e">
        <f>VLOOKUP(B:B,'START_LIST_JUN-ELI'!C:F,2,FALSE)</f>
        <v>#N/A</v>
      </c>
      <c r="D95" s="115" t="e">
        <f>VLOOKUP(B:B,'START_LIST_JUN-ELI'!C:F,4,FALSE)</f>
        <v>#N/A</v>
      </c>
      <c r="E95" s="320"/>
      <c r="F95" s="320"/>
      <c r="G95" s="39">
        <f t="shared" si="3"/>
        <v>0</v>
      </c>
      <c r="H95" s="324">
        <f t="shared" si="4"/>
        <v>0</v>
      </c>
    </row>
    <row r="96" spans="1:8" hidden="1" x14ac:dyDescent="0.3">
      <c r="A96" s="245"/>
      <c r="B96" s="248">
        <v>91</v>
      </c>
      <c r="C96" s="91" t="e">
        <f>VLOOKUP(B:B,'START_LIST_JUN-ELI'!C:F,2,FALSE)</f>
        <v>#N/A</v>
      </c>
      <c r="D96" s="115" t="e">
        <f>VLOOKUP(B:B,'START_LIST_JUN-ELI'!C:F,4,FALSE)</f>
        <v>#N/A</v>
      </c>
      <c r="E96" s="320"/>
      <c r="F96" s="320"/>
      <c r="G96" s="42">
        <f t="shared" si="3"/>
        <v>0</v>
      </c>
      <c r="H96" s="324">
        <f t="shared" si="4"/>
        <v>0</v>
      </c>
    </row>
    <row r="97" spans="1:8" hidden="1" x14ac:dyDescent="0.3">
      <c r="A97" s="245"/>
      <c r="B97" s="248">
        <v>92</v>
      </c>
      <c r="C97" s="91" t="e">
        <f>VLOOKUP(B:B,'START_LIST_JUN-ELI'!C:F,2,FALSE)</f>
        <v>#N/A</v>
      </c>
      <c r="D97" s="115" t="e">
        <f>VLOOKUP(B:B,'START_LIST_JUN-ELI'!C:F,4,FALSE)</f>
        <v>#N/A</v>
      </c>
      <c r="E97" s="320"/>
      <c r="F97" s="320"/>
      <c r="G97" s="39">
        <f t="shared" si="3"/>
        <v>0</v>
      </c>
      <c r="H97" s="324">
        <f t="shared" si="4"/>
        <v>0</v>
      </c>
    </row>
    <row r="98" spans="1:8" hidden="1" x14ac:dyDescent="0.3">
      <c r="A98" s="245"/>
      <c r="B98" s="248">
        <v>93</v>
      </c>
      <c r="C98" s="91" t="e">
        <f>VLOOKUP(B:B,'START_LIST_JUN-ELI'!C:F,2,FALSE)</f>
        <v>#N/A</v>
      </c>
      <c r="D98" s="115" t="e">
        <f>VLOOKUP(B:B,'START_LIST_JUN-ELI'!C:F,4,FALSE)</f>
        <v>#N/A</v>
      </c>
      <c r="E98" s="320"/>
      <c r="F98" s="320"/>
      <c r="G98" s="42">
        <f t="shared" si="3"/>
        <v>0</v>
      </c>
      <c r="H98" s="324">
        <f t="shared" si="4"/>
        <v>0</v>
      </c>
    </row>
    <row r="99" spans="1:8" hidden="1" x14ac:dyDescent="0.3">
      <c r="A99" s="245"/>
      <c r="B99" s="248">
        <v>94</v>
      </c>
      <c r="C99" s="91" t="e">
        <f>VLOOKUP(B:B,'START_LIST_JUN-ELI'!C:F,2,FALSE)</f>
        <v>#N/A</v>
      </c>
      <c r="D99" s="115" t="e">
        <f>VLOOKUP(B:B,'START_LIST_JUN-ELI'!C:F,4,FALSE)</f>
        <v>#N/A</v>
      </c>
      <c r="E99" s="320"/>
      <c r="F99" s="320"/>
      <c r="G99" s="39">
        <f t="shared" si="3"/>
        <v>0</v>
      </c>
      <c r="H99" s="324">
        <f t="shared" si="4"/>
        <v>0</v>
      </c>
    </row>
    <row r="100" spans="1:8" hidden="1" x14ac:dyDescent="0.3">
      <c r="A100" s="245"/>
      <c r="B100" s="248">
        <v>95</v>
      </c>
      <c r="C100" s="91" t="e">
        <f>VLOOKUP(B:B,'START_LIST_JUN-ELI'!C:F,2,FALSE)</f>
        <v>#N/A</v>
      </c>
      <c r="D100" s="115" t="e">
        <f>VLOOKUP(B:B,'START_LIST_JUN-ELI'!C:F,4,FALSE)</f>
        <v>#N/A</v>
      </c>
      <c r="E100" s="320"/>
      <c r="F100" s="320"/>
      <c r="G100" s="42">
        <f t="shared" si="3"/>
        <v>0</v>
      </c>
      <c r="H100" s="324">
        <f t="shared" si="4"/>
        <v>0</v>
      </c>
    </row>
    <row r="101" spans="1:8" hidden="1" x14ac:dyDescent="0.3">
      <c r="A101" s="245"/>
      <c r="B101" s="248">
        <v>96</v>
      </c>
      <c r="C101" s="91" t="e">
        <f>VLOOKUP(B:B,'START_LIST_JUN-ELI'!C:F,2,FALSE)</f>
        <v>#N/A</v>
      </c>
      <c r="D101" s="115" t="e">
        <f>VLOOKUP(B:B,'START_LIST_JUN-ELI'!C:F,4,FALSE)</f>
        <v>#N/A</v>
      </c>
      <c r="E101" s="320"/>
      <c r="F101" s="320"/>
      <c r="G101" s="39">
        <f t="shared" si="3"/>
        <v>0</v>
      </c>
      <c r="H101" s="324">
        <f t="shared" si="4"/>
        <v>0</v>
      </c>
    </row>
    <row r="102" spans="1:8" hidden="1" x14ac:dyDescent="0.3">
      <c r="A102" s="245"/>
      <c r="B102" s="248">
        <v>97</v>
      </c>
      <c r="C102" s="91" t="e">
        <f>VLOOKUP(B:B,'START_LIST_JUN-ELI'!C:F,2,FALSE)</f>
        <v>#N/A</v>
      </c>
      <c r="D102" s="115" t="e">
        <f>VLOOKUP(B:B,'START_LIST_JUN-ELI'!C:F,4,FALSE)</f>
        <v>#N/A</v>
      </c>
      <c r="E102" s="320"/>
      <c r="F102" s="320"/>
      <c r="G102" s="42">
        <f t="shared" ref="G102:G133" si="5">MAX(E102,F102)</f>
        <v>0</v>
      </c>
      <c r="H102" s="324">
        <f t="shared" si="4"/>
        <v>0</v>
      </c>
    </row>
    <row r="103" spans="1:8" hidden="1" x14ac:dyDescent="0.3">
      <c r="A103" s="245"/>
      <c r="B103" s="248">
        <v>98</v>
      </c>
      <c r="C103" s="91" t="e">
        <f>VLOOKUP(B:B,'START_LIST_JUN-ELI'!C:F,2,FALSE)</f>
        <v>#N/A</v>
      </c>
      <c r="D103" s="115" t="e">
        <f>VLOOKUP(B:B,'START_LIST_JUN-ELI'!C:F,4,FALSE)</f>
        <v>#N/A</v>
      </c>
      <c r="E103" s="320"/>
      <c r="F103" s="320"/>
      <c r="G103" s="39">
        <f t="shared" si="5"/>
        <v>0</v>
      </c>
      <c r="H103" s="324">
        <f t="shared" si="4"/>
        <v>0</v>
      </c>
    </row>
    <row r="104" spans="1:8" hidden="1" x14ac:dyDescent="0.3">
      <c r="A104" s="245"/>
      <c r="B104" s="248">
        <v>99</v>
      </c>
      <c r="C104" s="91" t="e">
        <f>VLOOKUP(B:B,'START_LIST_JUN-ELI'!C:F,2,FALSE)</f>
        <v>#N/A</v>
      </c>
      <c r="D104" s="115" t="e">
        <f>VLOOKUP(B:B,'START_LIST_JUN-ELI'!C:F,4,FALSE)</f>
        <v>#N/A</v>
      </c>
      <c r="E104" s="320"/>
      <c r="F104" s="320"/>
      <c r="G104" s="42">
        <f t="shared" si="5"/>
        <v>0</v>
      </c>
      <c r="H104" s="324">
        <f t="shared" si="4"/>
        <v>0</v>
      </c>
    </row>
    <row r="105" spans="1:8" hidden="1" x14ac:dyDescent="0.3">
      <c r="A105" s="245"/>
      <c r="B105" s="248">
        <v>100</v>
      </c>
      <c r="C105" s="91" t="e">
        <f>VLOOKUP(B:B,'START_LIST_JUN-ELI'!C:F,2,FALSE)</f>
        <v>#N/A</v>
      </c>
      <c r="D105" s="115" t="e">
        <f>VLOOKUP(B:B,'START_LIST_JUN-ELI'!C:F,4,FALSE)</f>
        <v>#N/A</v>
      </c>
      <c r="E105" s="320"/>
      <c r="F105" s="320"/>
      <c r="G105" s="39">
        <f t="shared" si="5"/>
        <v>0</v>
      </c>
      <c r="H105" s="324">
        <f t="shared" si="4"/>
        <v>0</v>
      </c>
    </row>
    <row r="106" spans="1:8" hidden="1" x14ac:dyDescent="0.3">
      <c r="A106" s="245"/>
      <c r="B106" s="248">
        <v>101</v>
      </c>
      <c r="C106" s="91" t="e">
        <f>VLOOKUP(B:B,'START_LIST_JUN-ELI'!C:F,2,FALSE)</f>
        <v>#N/A</v>
      </c>
      <c r="D106" s="115" t="e">
        <f>VLOOKUP(B:B,'START_LIST_JUN-ELI'!C:F,4,FALSE)</f>
        <v>#N/A</v>
      </c>
      <c r="E106" s="320"/>
      <c r="F106" s="320"/>
      <c r="G106" s="42">
        <f t="shared" si="5"/>
        <v>0</v>
      </c>
      <c r="H106" s="324">
        <f t="shared" si="4"/>
        <v>0</v>
      </c>
    </row>
    <row r="107" spans="1:8" hidden="1" x14ac:dyDescent="0.3">
      <c r="A107" s="245"/>
      <c r="B107" s="248">
        <v>102</v>
      </c>
      <c r="C107" s="91" t="e">
        <f>VLOOKUP(B:B,'START_LIST_JUN-ELI'!C:F,2,FALSE)</f>
        <v>#N/A</v>
      </c>
      <c r="D107" s="115" t="e">
        <f>VLOOKUP(B:B,'START_LIST_JUN-ELI'!C:F,4,FALSE)</f>
        <v>#N/A</v>
      </c>
      <c r="E107" s="320"/>
      <c r="F107" s="320"/>
      <c r="G107" s="39">
        <f t="shared" si="5"/>
        <v>0</v>
      </c>
      <c r="H107" s="324">
        <f t="shared" si="4"/>
        <v>0</v>
      </c>
    </row>
    <row r="108" spans="1:8" hidden="1" x14ac:dyDescent="0.3">
      <c r="A108" s="245"/>
      <c r="B108" s="248">
        <v>103</v>
      </c>
      <c r="C108" s="91" t="e">
        <f>VLOOKUP(B:B,'START_LIST_JUN-ELI'!C:F,2,FALSE)</f>
        <v>#N/A</v>
      </c>
      <c r="D108" s="115" t="e">
        <f>VLOOKUP(B:B,'START_LIST_JUN-ELI'!C:F,4,FALSE)</f>
        <v>#N/A</v>
      </c>
      <c r="E108" s="320"/>
      <c r="F108" s="320"/>
      <c r="G108" s="42">
        <f t="shared" si="5"/>
        <v>0</v>
      </c>
      <c r="H108" s="324">
        <f t="shared" si="4"/>
        <v>0</v>
      </c>
    </row>
    <row r="109" spans="1:8" hidden="1" x14ac:dyDescent="0.3">
      <c r="A109" s="245"/>
      <c r="B109" s="248">
        <v>104</v>
      </c>
      <c r="C109" s="91" t="e">
        <f>VLOOKUP(B:B,'START_LIST_JUN-ELI'!C:F,2,FALSE)</f>
        <v>#N/A</v>
      </c>
      <c r="D109" s="115" t="e">
        <f>VLOOKUP(B:B,'START_LIST_JUN-ELI'!C:F,4,FALSE)</f>
        <v>#N/A</v>
      </c>
      <c r="E109" s="320"/>
      <c r="F109" s="320"/>
      <c r="G109" s="39">
        <f t="shared" si="5"/>
        <v>0</v>
      </c>
      <c r="H109" s="324">
        <f t="shared" si="4"/>
        <v>0</v>
      </c>
    </row>
    <row r="110" spans="1:8" hidden="1" x14ac:dyDescent="0.3">
      <c r="A110" s="245"/>
      <c r="B110" s="248">
        <v>105</v>
      </c>
      <c r="C110" s="91" t="e">
        <f>VLOOKUP(B:B,'START_LIST_JUN-ELI'!C:F,2,FALSE)</f>
        <v>#N/A</v>
      </c>
      <c r="D110" s="115" t="e">
        <f>VLOOKUP(B:B,'START_LIST_JUN-ELI'!C:F,4,FALSE)</f>
        <v>#N/A</v>
      </c>
      <c r="E110" s="320"/>
      <c r="F110" s="320"/>
      <c r="G110" s="42">
        <f t="shared" si="5"/>
        <v>0</v>
      </c>
      <c r="H110" s="324">
        <f t="shared" si="4"/>
        <v>0</v>
      </c>
    </row>
    <row r="111" spans="1:8" hidden="1" x14ac:dyDescent="0.3">
      <c r="A111" s="245"/>
      <c r="B111" s="248">
        <v>106</v>
      </c>
      <c r="C111" s="91" t="e">
        <f>VLOOKUP(B:B,'START_LIST_JUN-ELI'!C:F,2,FALSE)</f>
        <v>#N/A</v>
      </c>
      <c r="D111" s="115" t="e">
        <f>VLOOKUP(B:B,'START_LIST_JUN-ELI'!C:F,4,FALSE)</f>
        <v>#N/A</v>
      </c>
      <c r="E111" s="320"/>
      <c r="F111" s="320"/>
      <c r="G111" s="39">
        <f t="shared" si="5"/>
        <v>0</v>
      </c>
      <c r="H111" s="324">
        <f t="shared" si="4"/>
        <v>0</v>
      </c>
    </row>
    <row r="112" spans="1:8" hidden="1" x14ac:dyDescent="0.3">
      <c r="A112" s="245"/>
      <c r="B112" s="248">
        <v>107</v>
      </c>
      <c r="C112" s="91" t="e">
        <f>VLOOKUP(B:B,'START_LIST_JUN-ELI'!C:F,2,FALSE)</f>
        <v>#N/A</v>
      </c>
      <c r="D112" s="115" t="e">
        <f>VLOOKUP(B:B,'START_LIST_JUN-ELI'!C:F,4,FALSE)</f>
        <v>#N/A</v>
      </c>
      <c r="E112" s="320"/>
      <c r="F112" s="320"/>
      <c r="G112" s="42">
        <f t="shared" si="5"/>
        <v>0</v>
      </c>
      <c r="H112" s="324">
        <f t="shared" si="4"/>
        <v>0</v>
      </c>
    </row>
    <row r="113" spans="1:8" hidden="1" x14ac:dyDescent="0.3">
      <c r="A113" s="245"/>
      <c r="B113" s="248">
        <v>108</v>
      </c>
      <c r="C113" s="91" t="e">
        <f>VLOOKUP(B:B,'START_LIST_JUN-ELI'!C:F,2,FALSE)</f>
        <v>#N/A</v>
      </c>
      <c r="D113" s="115" t="e">
        <f>VLOOKUP(B:B,'START_LIST_JUN-ELI'!C:F,4,FALSE)</f>
        <v>#N/A</v>
      </c>
      <c r="E113" s="320"/>
      <c r="F113" s="320"/>
      <c r="G113" s="39">
        <f t="shared" si="5"/>
        <v>0</v>
      </c>
      <c r="H113" s="324">
        <f t="shared" si="4"/>
        <v>0</v>
      </c>
    </row>
    <row r="114" spans="1:8" hidden="1" x14ac:dyDescent="0.3">
      <c r="A114" s="245"/>
      <c r="B114" s="248">
        <v>109</v>
      </c>
      <c r="C114" s="91" t="e">
        <f>VLOOKUP(B:B,'START_LIST_JUN-ELI'!C:F,2,FALSE)</f>
        <v>#N/A</v>
      </c>
      <c r="D114" s="115" t="e">
        <f>VLOOKUP(B:B,'START_LIST_JUN-ELI'!C:F,4,FALSE)</f>
        <v>#N/A</v>
      </c>
      <c r="E114" s="320"/>
      <c r="F114" s="320"/>
      <c r="G114" s="42">
        <f t="shared" si="5"/>
        <v>0</v>
      </c>
      <c r="H114" s="324">
        <f t="shared" si="4"/>
        <v>0</v>
      </c>
    </row>
    <row r="115" spans="1:8" hidden="1" x14ac:dyDescent="0.3">
      <c r="A115" s="245"/>
      <c r="B115" s="248">
        <v>110</v>
      </c>
      <c r="C115" s="91" t="e">
        <f>VLOOKUP(B:B,'START_LIST_JUN-ELI'!C:F,2,FALSE)</f>
        <v>#N/A</v>
      </c>
      <c r="D115" s="115" t="e">
        <f>VLOOKUP(B:B,'START_LIST_JUN-ELI'!C:F,4,FALSE)</f>
        <v>#N/A</v>
      </c>
      <c r="E115" s="320"/>
      <c r="F115" s="320"/>
      <c r="G115" s="39">
        <f t="shared" si="5"/>
        <v>0</v>
      </c>
      <c r="H115" s="324">
        <f t="shared" si="4"/>
        <v>0</v>
      </c>
    </row>
    <row r="116" spans="1:8" hidden="1" x14ac:dyDescent="0.3">
      <c r="A116" s="245"/>
      <c r="B116" s="248">
        <v>111</v>
      </c>
      <c r="C116" s="91" t="e">
        <f>VLOOKUP(B:B,'START_LIST_JUN-ELI'!C:F,2,FALSE)</f>
        <v>#N/A</v>
      </c>
      <c r="D116" s="115" t="e">
        <f>VLOOKUP(B:B,'START_LIST_JUN-ELI'!C:F,4,FALSE)</f>
        <v>#N/A</v>
      </c>
      <c r="E116" s="320"/>
      <c r="F116" s="320"/>
      <c r="G116" s="42">
        <f t="shared" si="5"/>
        <v>0</v>
      </c>
      <c r="H116" s="324">
        <f t="shared" si="4"/>
        <v>0</v>
      </c>
    </row>
    <row r="117" spans="1:8" hidden="1" x14ac:dyDescent="0.3">
      <c r="A117" s="245"/>
      <c r="B117" s="248">
        <v>112</v>
      </c>
      <c r="C117" s="91" t="e">
        <f>VLOOKUP(B:B,'START_LIST_JUN-ELI'!C:F,2,FALSE)</f>
        <v>#N/A</v>
      </c>
      <c r="D117" s="115" t="e">
        <f>VLOOKUP(B:B,'START_LIST_JUN-ELI'!C:F,4,FALSE)</f>
        <v>#N/A</v>
      </c>
      <c r="E117" s="320"/>
      <c r="F117" s="320"/>
      <c r="G117" s="39">
        <f t="shared" si="5"/>
        <v>0</v>
      </c>
      <c r="H117" s="324">
        <f t="shared" si="4"/>
        <v>0</v>
      </c>
    </row>
    <row r="118" spans="1:8" hidden="1" x14ac:dyDescent="0.3">
      <c r="A118" s="245"/>
      <c r="B118" s="248">
        <v>113</v>
      </c>
      <c r="C118" s="91" t="e">
        <f>VLOOKUP(B:B,'START_LIST_JUN-ELI'!C:F,2,FALSE)</f>
        <v>#N/A</v>
      </c>
      <c r="D118" s="115" t="e">
        <f>VLOOKUP(B:B,'START_LIST_JUN-ELI'!C:F,4,FALSE)</f>
        <v>#N/A</v>
      </c>
      <c r="E118" s="320"/>
      <c r="F118" s="320"/>
      <c r="G118" s="42">
        <f t="shared" si="5"/>
        <v>0</v>
      </c>
      <c r="H118" s="324">
        <f t="shared" si="4"/>
        <v>0</v>
      </c>
    </row>
    <row r="119" spans="1:8" hidden="1" x14ac:dyDescent="0.3">
      <c r="A119" s="245"/>
      <c r="B119" s="248">
        <v>114</v>
      </c>
      <c r="C119" s="91" t="e">
        <f>VLOOKUP(B:B,'START_LIST_JUN-ELI'!C:F,2,FALSE)</f>
        <v>#N/A</v>
      </c>
      <c r="D119" s="115" t="e">
        <f>VLOOKUP(B:B,'START_LIST_JUN-ELI'!C:F,4,FALSE)</f>
        <v>#N/A</v>
      </c>
      <c r="E119" s="320"/>
      <c r="F119" s="320"/>
      <c r="G119" s="39">
        <f t="shared" si="5"/>
        <v>0</v>
      </c>
      <c r="H119" s="324">
        <f t="shared" si="4"/>
        <v>0</v>
      </c>
    </row>
    <row r="120" spans="1:8" hidden="1" x14ac:dyDescent="0.3">
      <c r="A120" s="245"/>
      <c r="B120" s="248">
        <v>115</v>
      </c>
      <c r="C120" s="91" t="e">
        <f>VLOOKUP(B:B,'START_LIST_JUN-ELI'!C:F,2,FALSE)</f>
        <v>#N/A</v>
      </c>
      <c r="D120" s="115" t="e">
        <f>VLOOKUP(B:B,'START_LIST_JUN-ELI'!C:F,4,FALSE)</f>
        <v>#N/A</v>
      </c>
      <c r="E120" s="320"/>
      <c r="F120" s="320"/>
      <c r="G120" s="42">
        <f t="shared" si="5"/>
        <v>0</v>
      </c>
      <c r="H120" s="324">
        <f t="shared" si="4"/>
        <v>0</v>
      </c>
    </row>
    <row r="121" spans="1:8" hidden="1" x14ac:dyDescent="0.3">
      <c r="A121" s="245"/>
      <c r="B121" s="248">
        <v>116</v>
      </c>
      <c r="C121" s="91" t="e">
        <f>VLOOKUP(B:B,'START_LIST_JUN-ELI'!C:F,2,FALSE)</f>
        <v>#N/A</v>
      </c>
      <c r="D121" s="115" t="e">
        <f>VLOOKUP(B:B,'START_LIST_JUN-ELI'!C:F,4,FALSE)</f>
        <v>#N/A</v>
      </c>
      <c r="E121" s="320"/>
      <c r="F121" s="320"/>
      <c r="G121" s="39">
        <f t="shared" si="5"/>
        <v>0</v>
      </c>
      <c r="H121" s="324">
        <f t="shared" si="4"/>
        <v>0</v>
      </c>
    </row>
    <row r="122" spans="1:8" hidden="1" x14ac:dyDescent="0.3">
      <c r="A122" s="245"/>
      <c r="B122" s="248">
        <v>117</v>
      </c>
      <c r="C122" s="91" t="e">
        <f>VLOOKUP(B:B,'START_LIST_JUN-ELI'!C:F,2,FALSE)</f>
        <v>#N/A</v>
      </c>
      <c r="D122" s="115" t="e">
        <f>VLOOKUP(B:B,'START_LIST_JUN-ELI'!C:F,4,FALSE)</f>
        <v>#N/A</v>
      </c>
      <c r="E122" s="320"/>
      <c r="F122" s="320"/>
      <c r="G122" s="42">
        <f t="shared" si="5"/>
        <v>0</v>
      </c>
      <c r="H122" s="324">
        <f t="shared" si="4"/>
        <v>0</v>
      </c>
    </row>
    <row r="123" spans="1:8" hidden="1" x14ac:dyDescent="0.3">
      <c r="A123" s="245"/>
      <c r="B123" s="248">
        <v>118</v>
      </c>
      <c r="C123" s="91" t="e">
        <f>VLOOKUP(B:B,'START_LIST_JUN-ELI'!C:F,2,FALSE)</f>
        <v>#N/A</v>
      </c>
      <c r="D123" s="115" t="e">
        <f>VLOOKUP(B:B,'START_LIST_JUN-ELI'!C:F,4,FALSE)</f>
        <v>#N/A</v>
      </c>
      <c r="E123" s="320"/>
      <c r="F123" s="320"/>
      <c r="G123" s="39">
        <f t="shared" si="5"/>
        <v>0</v>
      </c>
      <c r="H123" s="324">
        <f t="shared" si="4"/>
        <v>0</v>
      </c>
    </row>
    <row r="124" spans="1:8" hidden="1" x14ac:dyDescent="0.3">
      <c r="A124" s="245"/>
      <c r="B124" s="248">
        <v>119</v>
      </c>
      <c r="C124" s="91" t="e">
        <f>VLOOKUP(B:B,'START_LIST_JUN-ELI'!C:F,2,FALSE)</f>
        <v>#N/A</v>
      </c>
      <c r="D124" s="115" t="e">
        <f>VLOOKUP(B:B,'START_LIST_JUN-ELI'!C:F,4,FALSE)</f>
        <v>#N/A</v>
      </c>
      <c r="E124" s="320"/>
      <c r="F124" s="320"/>
      <c r="G124" s="42">
        <f t="shared" si="5"/>
        <v>0</v>
      </c>
      <c r="H124" s="324">
        <f t="shared" si="4"/>
        <v>0</v>
      </c>
    </row>
    <row r="125" spans="1:8" hidden="1" x14ac:dyDescent="0.3">
      <c r="A125" s="245"/>
      <c r="B125" s="248">
        <v>120</v>
      </c>
      <c r="C125" s="91" t="e">
        <f>VLOOKUP(B:B,'START_LIST_JUN-ELI'!C:F,2,FALSE)</f>
        <v>#N/A</v>
      </c>
      <c r="D125" s="115" t="e">
        <f>VLOOKUP(B:B,'START_LIST_JUN-ELI'!C:F,4,FALSE)</f>
        <v>#N/A</v>
      </c>
      <c r="E125" s="320"/>
      <c r="F125" s="320"/>
      <c r="G125" s="39">
        <f t="shared" si="5"/>
        <v>0</v>
      </c>
      <c r="H125" s="324">
        <f t="shared" si="4"/>
        <v>0</v>
      </c>
    </row>
    <row r="126" spans="1:8" hidden="1" x14ac:dyDescent="0.3">
      <c r="A126" s="245"/>
      <c r="B126" s="248">
        <v>121</v>
      </c>
      <c r="C126" s="91" t="e">
        <f>VLOOKUP(B:B,'START_LIST_JUN-ELI'!C:F,2,FALSE)</f>
        <v>#N/A</v>
      </c>
      <c r="D126" s="115" t="e">
        <f>VLOOKUP(B:B,'START_LIST_JUN-ELI'!C:F,4,FALSE)</f>
        <v>#N/A</v>
      </c>
      <c r="E126" s="320"/>
      <c r="F126" s="320"/>
      <c r="G126" s="42">
        <f t="shared" si="5"/>
        <v>0</v>
      </c>
      <c r="H126" s="324">
        <f t="shared" si="4"/>
        <v>0</v>
      </c>
    </row>
    <row r="127" spans="1:8" hidden="1" x14ac:dyDescent="0.3">
      <c r="A127" s="245"/>
      <c r="B127" s="248">
        <v>122</v>
      </c>
      <c r="C127" s="91" t="e">
        <f>VLOOKUP(B:B,'START_LIST_JUN-ELI'!C:F,2,FALSE)</f>
        <v>#N/A</v>
      </c>
      <c r="D127" s="115" t="e">
        <f>VLOOKUP(B:B,'START_LIST_JUN-ELI'!C:F,4,FALSE)</f>
        <v>#N/A</v>
      </c>
      <c r="E127" s="320"/>
      <c r="F127" s="320"/>
      <c r="G127" s="39">
        <f t="shared" si="5"/>
        <v>0</v>
      </c>
      <c r="H127" s="324">
        <f t="shared" si="4"/>
        <v>0</v>
      </c>
    </row>
    <row r="128" spans="1:8" hidden="1" x14ac:dyDescent="0.3">
      <c r="A128" s="245"/>
      <c r="B128" s="248">
        <v>123</v>
      </c>
      <c r="C128" s="91" t="e">
        <f>VLOOKUP(B:B,'START_LIST_JUN-ELI'!C:F,2,FALSE)</f>
        <v>#N/A</v>
      </c>
      <c r="D128" s="115" t="e">
        <f>VLOOKUP(B:B,'START_LIST_JUN-ELI'!C:F,4,FALSE)</f>
        <v>#N/A</v>
      </c>
      <c r="E128" s="320"/>
      <c r="F128" s="320"/>
      <c r="G128" s="42">
        <f t="shared" si="5"/>
        <v>0</v>
      </c>
      <c r="H128" s="324">
        <f t="shared" si="4"/>
        <v>0</v>
      </c>
    </row>
    <row r="129" spans="1:8" hidden="1" x14ac:dyDescent="0.3">
      <c r="A129" s="245"/>
      <c r="B129" s="248">
        <v>124</v>
      </c>
      <c r="C129" s="91" t="e">
        <f>VLOOKUP(B:B,'START_LIST_JUN-ELI'!C:F,2,FALSE)</f>
        <v>#N/A</v>
      </c>
      <c r="D129" s="115" t="e">
        <f>VLOOKUP(B:B,'START_LIST_JUN-ELI'!C:F,4,FALSE)</f>
        <v>#N/A</v>
      </c>
      <c r="E129" s="320"/>
      <c r="F129" s="320"/>
      <c r="G129" s="39">
        <f t="shared" si="5"/>
        <v>0</v>
      </c>
      <c r="H129" s="324">
        <f t="shared" si="4"/>
        <v>0</v>
      </c>
    </row>
    <row r="130" spans="1:8" hidden="1" x14ac:dyDescent="0.3">
      <c r="A130" s="245"/>
      <c r="B130" s="248">
        <v>125</v>
      </c>
      <c r="C130" s="91" t="e">
        <f>VLOOKUP(B:B,'START_LIST_JUN-ELI'!C:F,2,FALSE)</f>
        <v>#N/A</v>
      </c>
      <c r="D130" s="115" t="e">
        <f>VLOOKUP(B:B,'START_LIST_JUN-ELI'!C:F,4,FALSE)</f>
        <v>#N/A</v>
      </c>
      <c r="E130" s="320"/>
      <c r="F130" s="320"/>
      <c r="G130" s="42">
        <f t="shared" si="5"/>
        <v>0</v>
      </c>
      <c r="H130" s="324">
        <f t="shared" si="4"/>
        <v>0</v>
      </c>
    </row>
    <row r="131" spans="1:8" hidden="1" x14ac:dyDescent="0.3">
      <c r="A131" s="245"/>
      <c r="B131" s="248">
        <v>126</v>
      </c>
      <c r="C131" s="91" t="e">
        <f>VLOOKUP(B:B,'START_LIST_JUN-ELI'!C:F,2,FALSE)</f>
        <v>#N/A</v>
      </c>
      <c r="D131" s="115" t="e">
        <f>VLOOKUP(B:B,'START_LIST_JUN-ELI'!C:F,4,FALSE)</f>
        <v>#N/A</v>
      </c>
      <c r="E131" s="320"/>
      <c r="F131" s="320"/>
      <c r="G131" s="39">
        <f t="shared" si="5"/>
        <v>0</v>
      </c>
      <c r="H131" s="324">
        <f t="shared" si="4"/>
        <v>0</v>
      </c>
    </row>
    <row r="132" spans="1:8" hidden="1" x14ac:dyDescent="0.3">
      <c r="A132" s="245"/>
      <c r="B132" s="248">
        <v>127</v>
      </c>
      <c r="C132" s="91" t="e">
        <f>VLOOKUP(B:B,'START_LIST_JUN-ELI'!C:F,2,FALSE)</f>
        <v>#N/A</v>
      </c>
      <c r="D132" s="115" t="e">
        <f>VLOOKUP(B:B,'START_LIST_JUN-ELI'!C:F,4,FALSE)</f>
        <v>#N/A</v>
      </c>
      <c r="E132" s="320"/>
      <c r="F132" s="320"/>
      <c r="G132" s="42">
        <f t="shared" si="5"/>
        <v>0</v>
      </c>
      <c r="H132" s="324">
        <f t="shared" si="4"/>
        <v>0</v>
      </c>
    </row>
    <row r="133" spans="1:8" hidden="1" x14ac:dyDescent="0.3">
      <c r="A133" s="245"/>
      <c r="B133" s="248">
        <v>128</v>
      </c>
      <c r="C133" s="91" t="e">
        <f>VLOOKUP(B:B,'START_LIST_JUN-ELI'!C:F,2,FALSE)</f>
        <v>#N/A</v>
      </c>
      <c r="D133" s="115" t="e">
        <f>VLOOKUP(B:B,'START_LIST_JUN-ELI'!C:F,4,FALSE)</f>
        <v>#N/A</v>
      </c>
      <c r="E133" s="320"/>
      <c r="F133" s="320"/>
      <c r="G133" s="39">
        <f t="shared" si="5"/>
        <v>0</v>
      </c>
      <c r="H133" s="324">
        <f t="shared" si="4"/>
        <v>0</v>
      </c>
    </row>
    <row r="134" spans="1:8" hidden="1" x14ac:dyDescent="0.3">
      <c r="A134" s="245"/>
      <c r="B134" s="248">
        <v>129</v>
      </c>
      <c r="C134" s="91" t="e">
        <f>VLOOKUP(B:B,'START_LIST_JUN-ELI'!C:F,2,FALSE)</f>
        <v>#N/A</v>
      </c>
      <c r="D134" s="115" t="e">
        <f>VLOOKUP(B:B,'START_LIST_JUN-ELI'!C:F,4,FALSE)</f>
        <v>#N/A</v>
      </c>
      <c r="E134" s="320"/>
      <c r="F134" s="320"/>
      <c r="G134" s="42">
        <f t="shared" ref="G134:G155" si="6">MAX(E134,F134)</f>
        <v>0</v>
      </c>
      <c r="H134" s="324">
        <f t="shared" si="4"/>
        <v>0</v>
      </c>
    </row>
    <row r="135" spans="1:8" hidden="1" x14ac:dyDescent="0.3">
      <c r="A135" s="245"/>
      <c r="B135" s="248">
        <v>130</v>
      </c>
      <c r="C135" s="91" t="e">
        <f>VLOOKUP(B:B,'START_LIST_JUN-ELI'!C:F,2,FALSE)</f>
        <v>#N/A</v>
      </c>
      <c r="D135" s="115" t="e">
        <f>VLOOKUP(B:B,'START_LIST_JUN-ELI'!C:F,4,FALSE)</f>
        <v>#N/A</v>
      </c>
      <c r="E135" s="320"/>
      <c r="F135" s="320"/>
      <c r="G135" s="39">
        <f t="shared" si="6"/>
        <v>0</v>
      </c>
      <c r="H135" s="324">
        <f t="shared" si="4"/>
        <v>0</v>
      </c>
    </row>
    <row r="136" spans="1:8" hidden="1" x14ac:dyDescent="0.3">
      <c r="A136" s="245"/>
      <c r="B136" s="248">
        <v>131</v>
      </c>
      <c r="C136" s="91" t="e">
        <f>VLOOKUP(B:B,'START_LIST_JUN-ELI'!C:F,2,FALSE)</f>
        <v>#N/A</v>
      </c>
      <c r="D136" s="115" t="e">
        <f>VLOOKUP(B:B,'START_LIST_JUN-ELI'!C:F,4,FALSE)</f>
        <v>#N/A</v>
      </c>
      <c r="E136" s="320"/>
      <c r="F136" s="320"/>
      <c r="G136" s="42">
        <f t="shared" si="6"/>
        <v>0</v>
      </c>
      <c r="H136" s="324">
        <f t="shared" ref="H136:H155" si="7">G136/$I$5</f>
        <v>0</v>
      </c>
    </row>
    <row r="137" spans="1:8" hidden="1" x14ac:dyDescent="0.3">
      <c r="A137" s="245"/>
      <c r="B137" s="248">
        <v>132</v>
      </c>
      <c r="C137" s="91" t="e">
        <f>VLOOKUP(B:B,'START_LIST_JUN-ELI'!C:F,2,FALSE)</f>
        <v>#N/A</v>
      </c>
      <c r="D137" s="115" t="e">
        <f>VLOOKUP(B:B,'START_LIST_JUN-ELI'!C:F,4,FALSE)</f>
        <v>#N/A</v>
      </c>
      <c r="E137" s="320"/>
      <c r="F137" s="320"/>
      <c r="G137" s="39">
        <f t="shared" si="6"/>
        <v>0</v>
      </c>
      <c r="H137" s="324">
        <f t="shared" si="7"/>
        <v>0</v>
      </c>
    </row>
    <row r="138" spans="1:8" hidden="1" x14ac:dyDescent="0.3">
      <c r="A138" s="245"/>
      <c r="B138" s="248">
        <v>133</v>
      </c>
      <c r="C138" s="91" t="e">
        <f>VLOOKUP(B:B,'START_LIST_JUN-ELI'!C:F,2,FALSE)</f>
        <v>#N/A</v>
      </c>
      <c r="D138" s="115" t="e">
        <f>VLOOKUP(B:B,'START_LIST_JUN-ELI'!C:F,4,FALSE)</f>
        <v>#N/A</v>
      </c>
      <c r="E138" s="320"/>
      <c r="F138" s="320"/>
      <c r="G138" s="42">
        <f t="shared" si="6"/>
        <v>0</v>
      </c>
      <c r="H138" s="324">
        <f t="shared" si="7"/>
        <v>0</v>
      </c>
    </row>
    <row r="139" spans="1:8" hidden="1" x14ac:dyDescent="0.3">
      <c r="A139" s="245"/>
      <c r="B139" s="248">
        <v>134</v>
      </c>
      <c r="C139" s="91" t="e">
        <f>VLOOKUP(B:B,'START_LIST_JUN-ELI'!C:F,2,FALSE)</f>
        <v>#N/A</v>
      </c>
      <c r="D139" s="115" t="e">
        <f>VLOOKUP(B:B,'START_LIST_JUN-ELI'!C:F,4,FALSE)</f>
        <v>#N/A</v>
      </c>
      <c r="E139" s="320"/>
      <c r="F139" s="320"/>
      <c r="G139" s="39">
        <f t="shared" si="6"/>
        <v>0</v>
      </c>
      <c r="H139" s="324">
        <f t="shared" si="7"/>
        <v>0</v>
      </c>
    </row>
    <row r="140" spans="1:8" hidden="1" x14ac:dyDescent="0.3">
      <c r="A140" s="245"/>
      <c r="B140" s="248">
        <v>135</v>
      </c>
      <c r="C140" s="91" t="e">
        <f>VLOOKUP(B:B,'START_LIST_JUN-ELI'!C:F,2,FALSE)</f>
        <v>#N/A</v>
      </c>
      <c r="D140" s="115" t="e">
        <f>VLOOKUP(B:B,'START_LIST_JUN-ELI'!C:F,4,FALSE)</f>
        <v>#N/A</v>
      </c>
      <c r="E140" s="320"/>
      <c r="F140" s="320"/>
      <c r="G140" s="42">
        <f t="shared" si="6"/>
        <v>0</v>
      </c>
      <c r="H140" s="324">
        <f t="shared" si="7"/>
        <v>0</v>
      </c>
    </row>
    <row r="141" spans="1:8" hidden="1" x14ac:dyDescent="0.3">
      <c r="A141" s="245"/>
      <c r="B141" s="248">
        <v>136</v>
      </c>
      <c r="C141" s="91" t="e">
        <f>VLOOKUP(B:B,'START_LIST_JUN-ELI'!C:F,2,FALSE)</f>
        <v>#N/A</v>
      </c>
      <c r="D141" s="115" t="e">
        <f>VLOOKUP(B:B,'START_LIST_JUN-ELI'!C:F,4,FALSE)</f>
        <v>#N/A</v>
      </c>
      <c r="E141" s="320"/>
      <c r="F141" s="320"/>
      <c r="G141" s="39">
        <f t="shared" si="6"/>
        <v>0</v>
      </c>
      <c r="H141" s="324">
        <f t="shared" si="7"/>
        <v>0</v>
      </c>
    </row>
    <row r="142" spans="1:8" hidden="1" x14ac:dyDescent="0.3">
      <c r="A142" s="245"/>
      <c r="B142" s="248">
        <v>137</v>
      </c>
      <c r="C142" s="91" t="e">
        <f>VLOOKUP(B:B,'START_LIST_JUN-ELI'!C:F,2,FALSE)</f>
        <v>#N/A</v>
      </c>
      <c r="D142" s="115" t="e">
        <f>VLOOKUP(B:B,'START_LIST_JUN-ELI'!C:F,4,FALSE)</f>
        <v>#N/A</v>
      </c>
      <c r="E142" s="320"/>
      <c r="F142" s="320"/>
      <c r="G142" s="42">
        <f t="shared" si="6"/>
        <v>0</v>
      </c>
      <c r="H142" s="324">
        <f t="shared" si="7"/>
        <v>0</v>
      </c>
    </row>
    <row r="143" spans="1:8" hidden="1" x14ac:dyDescent="0.3">
      <c r="A143" s="245"/>
      <c r="B143" s="248">
        <v>138</v>
      </c>
      <c r="C143" s="91" t="e">
        <f>VLOOKUP(B:B,'START_LIST_JUN-ELI'!C:F,2,FALSE)</f>
        <v>#N/A</v>
      </c>
      <c r="D143" s="115" t="e">
        <f>VLOOKUP(B:B,'START_LIST_JUN-ELI'!C:F,4,FALSE)</f>
        <v>#N/A</v>
      </c>
      <c r="E143" s="320"/>
      <c r="F143" s="320"/>
      <c r="G143" s="39">
        <f t="shared" si="6"/>
        <v>0</v>
      </c>
      <c r="H143" s="324">
        <f t="shared" si="7"/>
        <v>0</v>
      </c>
    </row>
    <row r="144" spans="1:8" hidden="1" x14ac:dyDescent="0.3">
      <c r="A144" s="245"/>
      <c r="B144" s="248">
        <v>139</v>
      </c>
      <c r="C144" s="91" t="e">
        <f>VLOOKUP(B:B,'START_LIST_JUN-ELI'!C:F,2,FALSE)</f>
        <v>#N/A</v>
      </c>
      <c r="D144" s="115" t="e">
        <f>VLOOKUP(B:B,'START_LIST_JUN-ELI'!C:F,4,FALSE)</f>
        <v>#N/A</v>
      </c>
      <c r="E144" s="320"/>
      <c r="F144" s="320"/>
      <c r="G144" s="42">
        <f t="shared" si="6"/>
        <v>0</v>
      </c>
      <c r="H144" s="324">
        <f t="shared" si="7"/>
        <v>0</v>
      </c>
    </row>
    <row r="145" spans="1:8" hidden="1" x14ac:dyDescent="0.3">
      <c r="A145" s="245"/>
      <c r="B145" s="248">
        <v>140</v>
      </c>
      <c r="C145" s="91" t="e">
        <f>VLOOKUP(B:B,'START_LIST_JUN-ELI'!C:F,2,FALSE)</f>
        <v>#N/A</v>
      </c>
      <c r="D145" s="115" t="e">
        <f>VLOOKUP(B:B,'START_LIST_JUN-ELI'!C:F,4,FALSE)</f>
        <v>#N/A</v>
      </c>
      <c r="E145" s="320"/>
      <c r="F145" s="320"/>
      <c r="G145" s="39">
        <f t="shared" si="6"/>
        <v>0</v>
      </c>
      <c r="H145" s="324">
        <f t="shared" si="7"/>
        <v>0</v>
      </c>
    </row>
    <row r="146" spans="1:8" hidden="1" x14ac:dyDescent="0.3">
      <c r="A146" s="245"/>
      <c r="B146" s="248">
        <v>141</v>
      </c>
      <c r="C146" s="91" t="e">
        <f>VLOOKUP(B:B,'START_LIST_JUN-ELI'!C:F,2,FALSE)</f>
        <v>#N/A</v>
      </c>
      <c r="D146" s="115" t="e">
        <f>VLOOKUP(B:B,'START_LIST_JUN-ELI'!C:F,4,FALSE)</f>
        <v>#N/A</v>
      </c>
      <c r="E146" s="320"/>
      <c r="F146" s="320"/>
      <c r="G146" s="42">
        <f t="shared" si="6"/>
        <v>0</v>
      </c>
      <c r="H146" s="324">
        <f t="shared" si="7"/>
        <v>0</v>
      </c>
    </row>
    <row r="147" spans="1:8" hidden="1" x14ac:dyDescent="0.3">
      <c r="A147" s="245"/>
      <c r="B147" s="248">
        <v>142</v>
      </c>
      <c r="C147" s="91" t="e">
        <f>VLOOKUP(B:B,'START_LIST_JUN-ELI'!C:F,2,FALSE)</f>
        <v>#N/A</v>
      </c>
      <c r="D147" s="115" t="e">
        <f>VLOOKUP(B:B,'START_LIST_JUN-ELI'!C:F,4,FALSE)</f>
        <v>#N/A</v>
      </c>
      <c r="E147" s="320"/>
      <c r="F147" s="320"/>
      <c r="G147" s="39">
        <f t="shared" si="6"/>
        <v>0</v>
      </c>
      <c r="H147" s="324">
        <f t="shared" si="7"/>
        <v>0</v>
      </c>
    </row>
    <row r="148" spans="1:8" hidden="1" x14ac:dyDescent="0.3">
      <c r="A148" s="245"/>
      <c r="B148" s="248">
        <v>143</v>
      </c>
      <c r="C148" s="91" t="e">
        <f>VLOOKUP(B:B,'START_LIST_JUN-ELI'!C:F,2,FALSE)</f>
        <v>#N/A</v>
      </c>
      <c r="D148" s="115" t="e">
        <f>VLOOKUP(B:B,'START_LIST_JUN-ELI'!C:F,4,FALSE)</f>
        <v>#N/A</v>
      </c>
      <c r="E148" s="320"/>
      <c r="F148" s="320"/>
      <c r="G148" s="42">
        <f t="shared" si="6"/>
        <v>0</v>
      </c>
      <c r="H148" s="324">
        <f t="shared" si="7"/>
        <v>0</v>
      </c>
    </row>
    <row r="149" spans="1:8" hidden="1" x14ac:dyDescent="0.3">
      <c r="A149" s="245"/>
      <c r="B149" s="248">
        <v>144</v>
      </c>
      <c r="C149" s="91" t="e">
        <f>VLOOKUP(B:B,'START_LIST_JUN-ELI'!C:F,2,FALSE)</f>
        <v>#N/A</v>
      </c>
      <c r="D149" s="115" t="e">
        <f>VLOOKUP(B:B,'START_LIST_JUN-ELI'!C:F,4,FALSE)</f>
        <v>#N/A</v>
      </c>
      <c r="E149" s="320"/>
      <c r="F149" s="320"/>
      <c r="G149" s="39">
        <f t="shared" si="6"/>
        <v>0</v>
      </c>
      <c r="H149" s="324">
        <f t="shared" si="7"/>
        <v>0</v>
      </c>
    </row>
    <row r="150" spans="1:8" hidden="1" x14ac:dyDescent="0.3">
      <c r="A150" s="245"/>
      <c r="B150" s="248">
        <v>145</v>
      </c>
      <c r="C150" s="91" t="e">
        <f>VLOOKUP(B:B,'START_LIST_JUN-ELI'!C:F,2,FALSE)</f>
        <v>#N/A</v>
      </c>
      <c r="D150" s="115" t="e">
        <f>VLOOKUP(B:B,'START_LIST_JUN-ELI'!C:F,4,FALSE)</f>
        <v>#N/A</v>
      </c>
      <c r="E150" s="320"/>
      <c r="F150" s="320"/>
      <c r="G150" s="42">
        <f t="shared" si="6"/>
        <v>0</v>
      </c>
      <c r="H150" s="324">
        <f t="shared" si="7"/>
        <v>0</v>
      </c>
    </row>
    <row r="151" spans="1:8" hidden="1" x14ac:dyDescent="0.3">
      <c r="A151" s="245"/>
      <c r="B151" s="248">
        <v>146</v>
      </c>
      <c r="C151" s="91" t="e">
        <f>VLOOKUP(B:B,'START_LIST_JUN-ELI'!C:F,2,FALSE)</f>
        <v>#N/A</v>
      </c>
      <c r="D151" s="115" t="e">
        <f>VLOOKUP(B:B,'START_LIST_JUN-ELI'!C:F,4,FALSE)</f>
        <v>#N/A</v>
      </c>
      <c r="E151" s="320"/>
      <c r="F151" s="320"/>
      <c r="G151" s="39">
        <f t="shared" si="6"/>
        <v>0</v>
      </c>
      <c r="H151" s="324">
        <f t="shared" si="7"/>
        <v>0</v>
      </c>
    </row>
    <row r="152" spans="1:8" hidden="1" x14ac:dyDescent="0.3">
      <c r="A152" s="245"/>
      <c r="B152" s="248">
        <v>147</v>
      </c>
      <c r="C152" s="91" t="e">
        <f>VLOOKUP(B:B,'START_LIST_JUN-ELI'!C:F,2,FALSE)</f>
        <v>#N/A</v>
      </c>
      <c r="D152" s="115" t="e">
        <f>VLOOKUP(B:B,'START_LIST_JUN-ELI'!C:F,4,FALSE)</f>
        <v>#N/A</v>
      </c>
      <c r="E152" s="320"/>
      <c r="F152" s="320"/>
      <c r="G152" s="42">
        <f t="shared" si="6"/>
        <v>0</v>
      </c>
      <c r="H152" s="324">
        <f t="shared" si="7"/>
        <v>0</v>
      </c>
    </row>
    <row r="153" spans="1:8" hidden="1" x14ac:dyDescent="0.3">
      <c r="A153" s="245"/>
      <c r="B153" s="248">
        <v>148</v>
      </c>
      <c r="C153" s="91" t="e">
        <f>VLOOKUP(B:B,'START_LIST_JUN-ELI'!C:F,2,FALSE)</f>
        <v>#N/A</v>
      </c>
      <c r="D153" s="115" t="e">
        <f>VLOOKUP(B:B,'START_LIST_JUN-ELI'!C:F,4,FALSE)</f>
        <v>#N/A</v>
      </c>
      <c r="E153" s="320"/>
      <c r="F153" s="320"/>
      <c r="G153" s="39">
        <f t="shared" si="6"/>
        <v>0</v>
      </c>
      <c r="H153" s="324">
        <f t="shared" si="7"/>
        <v>0</v>
      </c>
    </row>
    <row r="154" spans="1:8" hidden="1" x14ac:dyDescent="0.3">
      <c r="A154" s="245"/>
      <c r="B154" s="248">
        <v>149</v>
      </c>
      <c r="C154" s="91" t="e">
        <f>VLOOKUP(B:B,'START_LIST_JUN-ELI'!C:F,2,FALSE)</f>
        <v>#N/A</v>
      </c>
      <c r="D154" s="115" t="e">
        <f>VLOOKUP(B:B,'START_LIST_JUN-ELI'!C:F,4,FALSE)</f>
        <v>#N/A</v>
      </c>
      <c r="E154" s="320"/>
      <c r="F154" s="320"/>
      <c r="G154" s="42">
        <f t="shared" si="6"/>
        <v>0</v>
      </c>
      <c r="H154" s="324">
        <f t="shared" si="7"/>
        <v>0</v>
      </c>
    </row>
    <row r="155" spans="1:8" ht="14.5" thickBot="1" x14ac:dyDescent="0.35">
      <c r="A155" s="246"/>
      <c r="B155" s="249">
        <v>150</v>
      </c>
      <c r="C155" s="156" t="e">
        <f>VLOOKUP(B:B,'START_LIST_JUN-ELI'!C:F,2,FALSE)</f>
        <v>#N/A</v>
      </c>
      <c r="D155" s="444" t="e">
        <f>VLOOKUP(B:B,'START_LIST_JUN-ELI'!C:F,4,FALSE)</f>
        <v>#N/A</v>
      </c>
      <c r="E155" s="321"/>
      <c r="F155" s="321"/>
      <c r="G155" s="322">
        <f t="shared" si="6"/>
        <v>0</v>
      </c>
      <c r="H155" s="428">
        <f t="shared" si="7"/>
        <v>0</v>
      </c>
    </row>
  </sheetData>
  <autoFilter ref="A4:H4" xr:uid="{4C5D0E80-7884-401D-8156-C97BA9E7FCE0}">
    <sortState xmlns:xlrd2="http://schemas.microsoft.com/office/spreadsheetml/2017/richdata2" ref="A7:H155">
      <sortCondition ref="B4"/>
    </sortState>
  </autoFilter>
  <mergeCells count="9">
    <mergeCell ref="B2:F2"/>
    <mergeCell ref="A4:A5"/>
    <mergeCell ref="G4:G5"/>
    <mergeCell ref="H4:H5"/>
    <mergeCell ref="B4:B5"/>
    <mergeCell ref="C4:C5"/>
    <mergeCell ref="D4:D5"/>
    <mergeCell ref="E4:E5"/>
    <mergeCell ref="F4:F5"/>
  </mergeCells>
  <conditionalFormatting sqref="C6:D155">
    <cfRule type="expression" dxfId="2" priority="1">
      <formula>$H6="x"</formula>
    </cfRule>
  </conditionalFormatting>
  <conditionalFormatting sqref="E6:G6 H6:H155 E7:F20 G7:G152 E21:E22 E23:F152 E153:G155">
    <cfRule type="expression" dxfId="1" priority="4">
      <formula>$I6="x"</formula>
    </cfRule>
  </conditionalFormatting>
  <conditionalFormatting sqref="F21:F22">
    <cfRule type="expression" dxfId="0" priority="5">
      <formula>$I22="x"</formula>
    </cfRule>
  </conditionalFormatting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DCCB2-2435-42A2-81A5-3AF6772BA489}">
  <sheetPr>
    <tabColor rgb="FFFF00FF"/>
    <pageSetUpPr fitToPage="1"/>
  </sheetPr>
  <dimension ref="A1:Y71"/>
  <sheetViews>
    <sheetView tabSelected="1" zoomScale="39" zoomScaleNormal="70" workbookViewId="0">
      <selection activeCell="C20" sqref="C20"/>
    </sheetView>
  </sheetViews>
  <sheetFormatPr baseColWidth="10" defaultRowHeight="14.5" x14ac:dyDescent="0.35"/>
  <cols>
    <col min="1" max="1" width="9.54296875" customWidth="1"/>
    <col min="3" max="3" width="30.1796875" customWidth="1"/>
    <col min="6" max="14" width="10.90625" customWidth="1"/>
    <col min="15" max="15" width="13.453125" customWidth="1"/>
    <col min="16" max="19" width="10.90625" customWidth="1"/>
    <col min="20" max="20" width="12.26953125" customWidth="1"/>
    <col min="21" max="21" width="16" hidden="1" customWidth="1"/>
    <col min="22" max="23" width="10.90625" hidden="1" customWidth="1"/>
    <col min="24" max="24" width="18" customWidth="1"/>
    <col min="25" max="25" width="30" customWidth="1"/>
  </cols>
  <sheetData>
    <row r="1" spans="1:25" ht="20.5" thickBot="1" x14ac:dyDescent="0.4">
      <c r="A1" s="96" t="s">
        <v>347</v>
      </c>
      <c r="B1" s="96"/>
      <c r="C1" s="12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8"/>
      <c r="T1" s="132"/>
      <c r="U1" s="132"/>
      <c r="V1" s="132"/>
      <c r="W1" s="132"/>
      <c r="X1" s="122"/>
      <c r="Y1" s="122"/>
    </row>
    <row r="2" spans="1:25" ht="18.5" thickBot="1" x14ac:dyDescent="0.4">
      <c r="A2" s="139"/>
      <c r="B2" s="139"/>
      <c r="C2" s="685"/>
      <c r="D2" s="139"/>
      <c r="E2" s="139"/>
      <c r="F2" s="740" t="s">
        <v>98</v>
      </c>
      <c r="G2" s="741"/>
      <c r="H2" s="741"/>
      <c r="I2" s="741"/>
      <c r="J2" s="741"/>
      <c r="K2" s="741"/>
      <c r="L2" s="741"/>
      <c r="M2" s="741"/>
      <c r="N2" s="742"/>
      <c r="O2" s="743" t="s">
        <v>289</v>
      </c>
      <c r="P2" s="744"/>
      <c r="Q2" s="744"/>
      <c r="R2" s="744"/>
      <c r="S2" s="744"/>
      <c r="T2" s="745"/>
      <c r="U2" s="668" t="s">
        <v>99</v>
      </c>
      <c r="V2" s="746" t="s">
        <v>146</v>
      </c>
      <c r="W2" s="747"/>
      <c r="X2" s="671" t="s">
        <v>141</v>
      </c>
      <c r="Y2" s="137" t="s">
        <v>142</v>
      </c>
    </row>
    <row r="3" spans="1:25" x14ac:dyDescent="0.35">
      <c r="A3" s="748" t="s">
        <v>0</v>
      </c>
      <c r="B3" s="750" t="s">
        <v>336</v>
      </c>
      <c r="C3" s="752" t="s">
        <v>184</v>
      </c>
      <c r="D3" s="754" t="s">
        <v>183</v>
      </c>
      <c r="E3" s="754" t="s">
        <v>2</v>
      </c>
      <c r="F3" s="756" t="s">
        <v>30</v>
      </c>
      <c r="G3" s="726" t="s">
        <v>12</v>
      </c>
      <c r="H3" s="726" t="s">
        <v>133</v>
      </c>
      <c r="I3" s="726" t="s">
        <v>290</v>
      </c>
      <c r="J3" s="726" t="s">
        <v>18</v>
      </c>
      <c r="K3" s="726" t="s">
        <v>155</v>
      </c>
      <c r="L3" s="726" t="s">
        <v>137</v>
      </c>
      <c r="M3" s="726" t="s">
        <v>140</v>
      </c>
      <c r="N3" s="722" t="s">
        <v>152</v>
      </c>
      <c r="O3" s="724" t="s">
        <v>11</v>
      </c>
      <c r="P3" s="726" t="s">
        <v>154</v>
      </c>
      <c r="Q3" s="726" t="s">
        <v>3</v>
      </c>
      <c r="R3" s="726" t="s">
        <v>302</v>
      </c>
      <c r="S3" s="728" t="s">
        <v>97</v>
      </c>
      <c r="T3" s="730" t="s">
        <v>153</v>
      </c>
      <c r="U3" s="732" t="s">
        <v>333</v>
      </c>
      <c r="V3" s="734" t="s">
        <v>331</v>
      </c>
      <c r="W3" s="736" t="s">
        <v>332</v>
      </c>
      <c r="X3" s="738"/>
      <c r="Y3" s="720"/>
    </row>
    <row r="4" spans="1:25" ht="23.25" customHeight="1" thickBot="1" x14ac:dyDescent="0.4">
      <c r="A4" s="749"/>
      <c r="B4" s="751"/>
      <c r="C4" s="753"/>
      <c r="D4" s="755"/>
      <c r="E4" s="755"/>
      <c r="F4" s="757"/>
      <c r="G4" s="727"/>
      <c r="H4" s="727"/>
      <c r="I4" s="727"/>
      <c r="J4" s="727"/>
      <c r="K4" s="727"/>
      <c r="L4" s="727"/>
      <c r="M4" s="727"/>
      <c r="N4" s="723"/>
      <c r="O4" s="725"/>
      <c r="P4" s="727"/>
      <c r="Q4" s="727"/>
      <c r="R4" s="727"/>
      <c r="S4" s="729"/>
      <c r="T4" s="731"/>
      <c r="U4" s="733"/>
      <c r="V4" s="735"/>
      <c r="W4" s="737"/>
      <c r="X4" s="739"/>
      <c r="Y4" s="721"/>
    </row>
    <row r="5" spans="1:25" x14ac:dyDescent="0.35">
      <c r="A5" s="75">
        <v>1</v>
      </c>
      <c r="B5" s="76">
        <v>61</v>
      </c>
      <c r="C5" s="142" t="s">
        <v>237</v>
      </c>
      <c r="D5" s="441">
        <v>2005</v>
      </c>
      <c r="E5" s="89" t="s">
        <v>7</v>
      </c>
      <c r="F5" s="143">
        <v>9</v>
      </c>
      <c r="G5" s="144">
        <v>7.333333333333333</v>
      </c>
      <c r="H5" s="144">
        <v>9.3333333333333339</v>
      </c>
      <c r="I5" s="144">
        <v>9.5</v>
      </c>
      <c r="J5" s="144">
        <v>8</v>
      </c>
      <c r="K5" s="144">
        <v>10</v>
      </c>
      <c r="L5" s="144">
        <v>10</v>
      </c>
      <c r="M5" s="144">
        <v>5</v>
      </c>
      <c r="N5" s="145">
        <v>8.5208333333333321</v>
      </c>
      <c r="O5" s="143">
        <v>6.6944444444444446</v>
      </c>
      <c r="P5" s="144">
        <v>7.3949685534591181</v>
      </c>
      <c r="Q5" s="144">
        <v>7.1259259259259249</v>
      </c>
      <c r="R5" s="144">
        <v>8.0395833333333329</v>
      </c>
      <c r="S5" s="146">
        <v>7.1309523809523796</v>
      </c>
      <c r="T5" s="145">
        <v>7.2771749276230393</v>
      </c>
      <c r="U5" s="669">
        <v>7.6502724493361267</v>
      </c>
      <c r="V5" s="143">
        <v>1.01</v>
      </c>
      <c r="W5" s="145">
        <v>7.7267751738294876</v>
      </c>
      <c r="X5" s="687">
        <v>7.7267751738294876</v>
      </c>
      <c r="Y5" s="147" t="s">
        <v>201</v>
      </c>
    </row>
    <row r="6" spans="1:25" x14ac:dyDescent="0.35">
      <c r="A6" s="692">
        <v>2</v>
      </c>
      <c r="B6" s="475">
        <v>11</v>
      </c>
      <c r="C6" s="91" t="s">
        <v>247</v>
      </c>
      <c r="D6" s="442">
        <v>2007</v>
      </c>
      <c r="E6" s="115" t="s">
        <v>145</v>
      </c>
      <c r="F6" s="149">
        <v>5</v>
      </c>
      <c r="G6" s="150">
        <v>7.333333333333333</v>
      </c>
      <c r="H6" s="150">
        <v>8.6666666666666661</v>
      </c>
      <c r="I6" s="150">
        <v>9.5</v>
      </c>
      <c r="J6" s="150">
        <v>9</v>
      </c>
      <c r="K6" s="150">
        <v>8.5</v>
      </c>
      <c r="L6" s="150">
        <v>10</v>
      </c>
      <c r="M6" s="150">
        <v>5</v>
      </c>
      <c r="N6" s="151">
        <v>7.875</v>
      </c>
      <c r="O6" s="149">
        <v>6.1055555555555552</v>
      </c>
      <c r="P6" s="150">
        <v>7.7964360587002091</v>
      </c>
      <c r="Q6" s="150">
        <v>7.1962962962962962</v>
      </c>
      <c r="R6" s="144">
        <v>8.65</v>
      </c>
      <c r="S6" s="146">
        <v>7.4523809523809517</v>
      </c>
      <c r="T6" s="151">
        <v>7.4401337725866012</v>
      </c>
      <c r="U6" s="670">
        <v>7.5705936408106203</v>
      </c>
      <c r="V6" s="149">
        <v>1.01</v>
      </c>
      <c r="W6" s="151">
        <v>7.6462995772187261</v>
      </c>
      <c r="X6" s="672">
        <v>7.6462995772187261</v>
      </c>
      <c r="Y6" s="147" t="s">
        <v>350</v>
      </c>
    </row>
    <row r="7" spans="1:25" x14ac:dyDescent="0.35">
      <c r="A7" s="692">
        <v>3</v>
      </c>
      <c r="B7" s="475">
        <v>15</v>
      </c>
      <c r="C7" s="91" t="s">
        <v>236</v>
      </c>
      <c r="D7" s="442">
        <v>2005</v>
      </c>
      <c r="E7" s="115" t="s">
        <v>7</v>
      </c>
      <c r="F7" s="149">
        <v>8.25</v>
      </c>
      <c r="G7" s="150">
        <v>7.333333333333333</v>
      </c>
      <c r="H7" s="150">
        <v>9.3333333333333339</v>
      </c>
      <c r="I7" s="150">
        <v>6</v>
      </c>
      <c r="J7" s="150">
        <v>6.5</v>
      </c>
      <c r="K7" s="150">
        <v>9.5</v>
      </c>
      <c r="L7" s="150">
        <v>5</v>
      </c>
      <c r="M7" s="150">
        <v>8</v>
      </c>
      <c r="N7" s="151">
        <v>7.489583333333333</v>
      </c>
      <c r="O7" s="149">
        <v>7.2833333333333341</v>
      </c>
      <c r="P7" s="150">
        <v>8.1127882599580712</v>
      </c>
      <c r="Q7" s="150">
        <v>7.2148148148148152</v>
      </c>
      <c r="R7" s="144">
        <v>7.6020833333333329</v>
      </c>
      <c r="S7" s="146">
        <v>7.5833333333333313</v>
      </c>
      <c r="T7" s="151">
        <v>7.5592706149545759</v>
      </c>
      <c r="U7" s="670">
        <v>7.5383644304682029</v>
      </c>
      <c r="V7" s="149">
        <v>1.01</v>
      </c>
      <c r="W7" s="151">
        <v>7.613748074772885</v>
      </c>
      <c r="X7" s="672">
        <v>7.613748074772885</v>
      </c>
      <c r="Y7" s="147" t="s">
        <v>201</v>
      </c>
    </row>
    <row r="8" spans="1:25" x14ac:dyDescent="0.35">
      <c r="A8" s="693">
        <v>4</v>
      </c>
      <c r="B8" s="475">
        <v>56</v>
      </c>
      <c r="C8" s="91" t="s">
        <v>232</v>
      </c>
      <c r="D8" s="442">
        <v>2008</v>
      </c>
      <c r="E8" s="115" t="s">
        <v>7</v>
      </c>
      <c r="F8" s="149">
        <v>5.5</v>
      </c>
      <c r="G8" s="150">
        <v>6.833333333333333</v>
      </c>
      <c r="H8" s="150">
        <v>9.3333333333333339</v>
      </c>
      <c r="I8" s="150">
        <v>9</v>
      </c>
      <c r="J8" s="150">
        <v>6.5</v>
      </c>
      <c r="K8" s="150">
        <v>8.5</v>
      </c>
      <c r="L8" s="150">
        <v>10</v>
      </c>
      <c r="M8" s="150">
        <v>8</v>
      </c>
      <c r="N8" s="151">
        <v>7.958333333333333</v>
      </c>
      <c r="O8" s="149">
        <v>6.8333333333333321</v>
      </c>
      <c r="P8" s="150">
        <v>7.4462264150943387</v>
      </c>
      <c r="Q8" s="150">
        <v>7.1555555555555559</v>
      </c>
      <c r="R8" s="144">
        <v>8.1708333333333343</v>
      </c>
      <c r="S8" s="146">
        <v>6.9285714285714288</v>
      </c>
      <c r="T8" s="151">
        <v>7.306904013177598</v>
      </c>
      <c r="U8" s="670">
        <v>7.5023328092243187</v>
      </c>
      <c r="V8" s="149">
        <v>1.01</v>
      </c>
      <c r="W8" s="151">
        <v>7.5773561373165617</v>
      </c>
      <c r="X8" s="672">
        <v>7.5773561373165617</v>
      </c>
      <c r="Y8" s="147" t="s">
        <v>350</v>
      </c>
    </row>
    <row r="9" spans="1:25" x14ac:dyDescent="0.35">
      <c r="A9" s="692">
        <v>5</v>
      </c>
      <c r="B9" s="475">
        <v>54</v>
      </c>
      <c r="C9" s="91" t="s">
        <v>279</v>
      </c>
      <c r="D9" s="442">
        <v>2010</v>
      </c>
      <c r="E9" s="115" t="s">
        <v>5</v>
      </c>
      <c r="F9" s="149">
        <v>6.25</v>
      </c>
      <c r="G9" s="150">
        <v>6.833333333333333</v>
      </c>
      <c r="H9" s="150">
        <v>8.6666666666666661</v>
      </c>
      <c r="I9" s="150">
        <v>8.5</v>
      </c>
      <c r="J9" s="150">
        <v>8</v>
      </c>
      <c r="K9" s="150">
        <v>10</v>
      </c>
      <c r="L9" s="150">
        <v>7.5</v>
      </c>
      <c r="M9" s="150">
        <v>5</v>
      </c>
      <c r="N9" s="151">
        <v>7.59375</v>
      </c>
      <c r="O9" s="149">
        <v>6.1888888888888891</v>
      </c>
      <c r="P9" s="150">
        <v>7.0780922431865818</v>
      </c>
      <c r="Q9" s="150">
        <v>7.0666666666666673</v>
      </c>
      <c r="R9" s="144">
        <v>8.2687500000000007</v>
      </c>
      <c r="S9" s="146">
        <v>7.0690476190476179</v>
      </c>
      <c r="T9" s="151">
        <v>7.1342890835579507</v>
      </c>
      <c r="U9" s="670">
        <v>7.2721273584905646</v>
      </c>
      <c r="V9" s="149">
        <v>1.01</v>
      </c>
      <c r="W9" s="151">
        <v>7.34484863207547</v>
      </c>
      <c r="X9" s="672">
        <v>7.34484863207547</v>
      </c>
      <c r="Y9" s="147" t="s">
        <v>348</v>
      </c>
    </row>
    <row r="10" spans="1:25" x14ac:dyDescent="0.35">
      <c r="A10" s="692">
        <v>6</v>
      </c>
      <c r="B10" s="475">
        <v>17</v>
      </c>
      <c r="C10" s="91" t="s">
        <v>325</v>
      </c>
      <c r="D10" s="442">
        <v>2007</v>
      </c>
      <c r="E10" s="115" t="s">
        <v>4</v>
      </c>
      <c r="F10" s="149">
        <v>6.5</v>
      </c>
      <c r="G10" s="150">
        <v>7.166666666666667</v>
      </c>
      <c r="H10" s="150">
        <v>8.6666666666666661</v>
      </c>
      <c r="I10" s="150">
        <v>7</v>
      </c>
      <c r="J10" s="150">
        <v>6</v>
      </c>
      <c r="K10" s="150">
        <v>7.25</v>
      </c>
      <c r="L10" s="150">
        <v>5</v>
      </c>
      <c r="M10" s="150">
        <v>5</v>
      </c>
      <c r="N10" s="151">
        <v>6.572916666666667</v>
      </c>
      <c r="O10" s="153">
        <v>6.8611111111111107</v>
      </c>
      <c r="P10" s="150">
        <v>8.1177148846960172</v>
      </c>
      <c r="Q10" s="150">
        <v>7.4333333333333353</v>
      </c>
      <c r="R10" s="144">
        <v>7.4437499999999996</v>
      </c>
      <c r="S10" s="146">
        <v>7.5476190476190483</v>
      </c>
      <c r="T10" s="151">
        <v>7.4807056753519037</v>
      </c>
      <c r="U10" s="670">
        <v>7.2083689727463325</v>
      </c>
      <c r="V10" s="149">
        <v>1.01</v>
      </c>
      <c r="W10" s="151">
        <v>7.2804526624737962</v>
      </c>
      <c r="X10" s="672">
        <v>7.2804526624737962</v>
      </c>
      <c r="Y10" s="147" t="s">
        <v>350</v>
      </c>
    </row>
    <row r="11" spans="1:25" x14ac:dyDescent="0.35">
      <c r="A11" s="693">
        <v>7</v>
      </c>
      <c r="B11" s="475">
        <v>45</v>
      </c>
      <c r="C11" s="91" t="s">
        <v>271</v>
      </c>
      <c r="D11" s="442">
        <v>2007</v>
      </c>
      <c r="E11" s="115" t="s">
        <v>145</v>
      </c>
      <c r="F11" s="149">
        <v>6.75</v>
      </c>
      <c r="G11" s="150">
        <v>6.833333333333333</v>
      </c>
      <c r="H11" s="150">
        <v>8.6666666666666661</v>
      </c>
      <c r="I11" s="150">
        <v>8.5</v>
      </c>
      <c r="J11" s="150">
        <v>6</v>
      </c>
      <c r="K11" s="150">
        <v>9.25</v>
      </c>
      <c r="L11" s="150">
        <v>3.5</v>
      </c>
      <c r="M11" s="150">
        <v>5</v>
      </c>
      <c r="N11" s="151">
        <v>6.8125</v>
      </c>
      <c r="O11" s="149">
        <v>6.4666666666666677</v>
      </c>
      <c r="P11" s="150">
        <v>8.0548218029350096</v>
      </c>
      <c r="Q11" s="150">
        <v>7.1</v>
      </c>
      <c r="R11" s="144">
        <v>7.7437500000000004</v>
      </c>
      <c r="S11" s="146">
        <v>7.4642857142857135</v>
      </c>
      <c r="T11" s="151">
        <v>7.3659048367774789</v>
      </c>
      <c r="U11" s="670">
        <v>7.1998833857442346</v>
      </c>
      <c r="V11" s="149">
        <v>1.01</v>
      </c>
      <c r="W11" s="151">
        <v>7.271882219601677</v>
      </c>
      <c r="X11" s="672">
        <v>7.271882219601677</v>
      </c>
      <c r="Y11" s="147" t="s">
        <v>350</v>
      </c>
    </row>
    <row r="12" spans="1:25" x14ac:dyDescent="0.35">
      <c r="A12" s="692">
        <v>8</v>
      </c>
      <c r="B12" s="475">
        <v>60</v>
      </c>
      <c r="C12" s="91" t="s">
        <v>282</v>
      </c>
      <c r="D12" s="442">
        <v>2008</v>
      </c>
      <c r="E12" s="115" t="s">
        <v>4</v>
      </c>
      <c r="F12" s="149">
        <v>7</v>
      </c>
      <c r="G12" s="150">
        <v>6</v>
      </c>
      <c r="H12" s="150">
        <v>6.666666666666667</v>
      </c>
      <c r="I12" s="150">
        <v>7.5</v>
      </c>
      <c r="J12" s="150">
        <v>7</v>
      </c>
      <c r="K12" s="150">
        <v>8.5</v>
      </c>
      <c r="L12" s="150">
        <v>10</v>
      </c>
      <c r="M12" s="150">
        <v>5</v>
      </c>
      <c r="N12" s="151">
        <v>7.2083333333333339</v>
      </c>
      <c r="O12" s="149">
        <v>6.4555555555555566</v>
      </c>
      <c r="P12" s="150">
        <v>6.7642557651991613</v>
      </c>
      <c r="Q12" s="150">
        <v>7.1555555555555541</v>
      </c>
      <c r="R12" s="144">
        <v>8.0625</v>
      </c>
      <c r="S12" s="146">
        <v>7.3690476190476204</v>
      </c>
      <c r="T12" s="151">
        <v>7.1613828990715787</v>
      </c>
      <c r="U12" s="670">
        <v>7.175468029350105</v>
      </c>
      <c r="V12" s="149">
        <v>1.01</v>
      </c>
      <c r="W12" s="151">
        <v>7.2472227096436059</v>
      </c>
      <c r="X12" s="672">
        <v>7.2472227096436059</v>
      </c>
      <c r="Y12" s="147" t="s">
        <v>350</v>
      </c>
    </row>
    <row r="13" spans="1:25" x14ac:dyDescent="0.35">
      <c r="A13" s="692">
        <v>9</v>
      </c>
      <c r="B13" s="475">
        <v>49</v>
      </c>
      <c r="C13" s="91" t="s">
        <v>274</v>
      </c>
      <c r="D13" s="442">
        <v>2009</v>
      </c>
      <c r="E13" s="115" t="s">
        <v>7</v>
      </c>
      <c r="F13" s="149">
        <v>8.25</v>
      </c>
      <c r="G13" s="150">
        <v>7.5</v>
      </c>
      <c r="H13" s="150">
        <v>9.3333333333333339</v>
      </c>
      <c r="I13" s="150">
        <v>7</v>
      </c>
      <c r="J13" s="150">
        <v>7</v>
      </c>
      <c r="K13" s="150">
        <v>10</v>
      </c>
      <c r="L13" s="150">
        <v>5</v>
      </c>
      <c r="M13" s="150">
        <v>8</v>
      </c>
      <c r="N13" s="151">
        <v>7.760416666666667</v>
      </c>
      <c r="O13" s="149">
        <v>6.4999999999999991</v>
      </c>
      <c r="P13" s="150">
        <v>7.6356394129979019</v>
      </c>
      <c r="Q13" s="150">
        <v>6.6481481481481479</v>
      </c>
      <c r="R13" s="144">
        <v>7.4979166666666668</v>
      </c>
      <c r="S13" s="146">
        <v>6.2666666666666657</v>
      </c>
      <c r="T13" s="151">
        <v>6.9096741788958767</v>
      </c>
      <c r="U13" s="670">
        <v>7.1648969252271133</v>
      </c>
      <c r="V13" s="149">
        <v>1.01</v>
      </c>
      <c r="W13" s="151">
        <v>7.2365458944793843</v>
      </c>
      <c r="X13" s="672">
        <v>7.2365458944793843</v>
      </c>
      <c r="Y13" s="147" t="s">
        <v>348</v>
      </c>
    </row>
    <row r="14" spans="1:25" x14ac:dyDescent="0.35">
      <c r="A14" s="693">
        <v>10</v>
      </c>
      <c r="B14" s="475">
        <v>9</v>
      </c>
      <c r="C14" s="91" t="s">
        <v>245</v>
      </c>
      <c r="D14" s="442">
        <v>2010</v>
      </c>
      <c r="E14" s="115" t="s">
        <v>6</v>
      </c>
      <c r="F14" s="149">
        <v>8.25</v>
      </c>
      <c r="G14" s="150">
        <v>6.333333333333333</v>
      </c>
      <c r="H14" s="150">
        <v>9.3333333333333339</v>
      </c>
      <c r="I14" s="150">
        <v>8.5</v>
      </c>
      <c r="J14" s="150">
        <v>10</v>
      </c>
      <c r="K14" s="150">
        <v>8</v>
      </c>
      <c r="L14" s="150">
        <v>10</v>
      </c>
      <c r="M14" s="150">
        <v>5</v>
      </c>
      <c r="N14" s="151">
        <v>8.1770833333333321</v>
      </c>
      <c r="O14" s="149">
        <v>5.9944444444444454</v>
      </c>
      <c r="P14" s="150">
        <v>7.3655136268343799</v>
      </c>
      <c r="Q14" s="150">
        <v>6.4000000000000012</v>
      </c>
      <c r="R14" s="144">
        <v>7.4458333333333329</v>
      </c>
      <c r="S14" s="146">
        <v>6.35</v>
      </c>
      <c r="T14" s="151">
        <v>6.7111582809224313</v>
      </c>
      <c r="U14" s="670">
        <v>7.150935796645701</v>
      </c>
      <c r="V14" s="149">
        <v>1.01</v>
      </c>
      <c r="W14" s="151">
        <v>7.2224451546121582</v>
      </c>
      <c r="X14" s="672">
        <v>7.2224451546121582</v>
      </c>
      <c r="Y14" s="147" t="s">
        <v>348</v>
      </c>
    </row>
    <row r="15" spans="1:25" x14ac:dyDescent="0.35">
      <c r="A15" s="692">
        <v>11</v>
      </c>
      <c r="B15" s="475">
        <v>24</v>
      </c>
      <c r="C15" s="91" t="s">
        <v>256</v>
      </c>
      <c r="D15" s="442">
        <v>2009</v>
      </c>
      <c r="E15" s="115" t="s">
        <v>5</v>
      </c>
      <c r="F15" s="149">
        <v>6</v>
      </c>
      <c r="G15" s="150">
        <v>6</v>
      </c>
      <c r="H15" s="150">
        <v>8.6666666666666661</v>
      </c>
      <c r="I15" s="150">
        <v>8.5</v>
      </c>
      <c r="J15" s="150">
        <v>8.5</v>
      </c>
      <c r="K15" s="150">
        <v>9.25</v>
      </c>
      <c r="L15" s="150">
        <v>10</v>
      </c>
      <c r="M15" s="150">
        <v>8</v>
      </c>
      <c r="N15" s="151">
        <v>8.1145833333333321</v>
      </c>
      <c r="O15" s="149">
        <v>6.2944444444444443</v>
      </c>
      <c r="P15" s="150">
        <v>6.3168763102725363</v>
      </c>
      <c r="Q15" s="150">
        <v>6.3185185185185189</v>
      </c>
      <c r="R15" s="144">
        <v>8.1770833333333339</v>
      </c>
      <c r="S15" s="146">
        <v>6.4214285714285708</v>
      </c>
      <c r="T15" s="151">
        <v>6.7056702355994817</v>
      </c>
      <c r="U15" s="670">
        <v>7.1283441649196373</v>
      </c>
      <c r="V15" s="149">
        <v>1.01</v>
      </c>
      <c r="W15" s="151">
        <v>7.1996276065688338</v>
      </c>
      <c r="X15" s="672">
        <v>7.1996276065688338</v>
      </c>
      <c r="Y15" s="147" t="s">
        <v>348</v>
      </c>
    </row>
    <row r="16" spans="1:25" x14ac:dyDescent="0.35">
      <c r="A16" s="692">
        <v>12</v>
      </c>
      <c r="B16" s="475">
        <v>27</v>
      </c>
      <c r="C16" s="91" t="s">
        <v>258</v>
      </c>
      <c r="D16" s="442">
        <v>2009</v>
      </c>
      <c r="E16" s="115" t="s">
        <v>5</v>
      </c>
      <c r="F16" s="149">
        <v>5</v>
      </c>
      <c r="G16" s="150">
        <v>7</v>
      </c>
      <c r="H16" s="150">
        <v>9.3333333333333339</v>
      </c>
      <c r="I16" s="150">
        <v>8</v>
      </c>
      <c r="J16" s="150">
        <v>3</v>
      </c>
      <c r="K16" s="150">
        <v>9</v>
      </c>
      <c r="L16" s="150">
        <v>3.5</v>
      </c>
      <c r="M16" s="150">
        <v>8</v>
      </c>
      <c r="N16" s="151">
        <v>6.604166666666667</v>
      </c>
      <c r="O16" s="149">
        <v>6.1611111111111105</v>
      </c>
      <c r="P16" s="150">
        <v>7.9198113207547154</v>
      </c>
      <c r="Q16" s="150">
        <v>7.0555555555555554</v>
      </c>
      <c r="R16" s="144">
        <v>8.1041666666666661</v>
      </c>
      <c r="S16" s="146">
        <v>7.0428571428571427</v>
      </c>
      <c r="T16" s="151">
        <v>7.256700359389038</v>
      </c>
      <c r="U16" s="670">
        <v>7.0609402515723261</v>
      </c>
      <c r="V16" s="149">
        <v>1.01</v>
      </c>
      <c r="W16" s="151">
        <v>7.1315496540880492</v>
      </c>
      <c r="X16" s="672">
        <v>7.1315496540880492</v>
      </c>
      <c r="Y16" s="147" t="s">
        <v>348</v>
      </c>
    </row>
    <row r="17" spans="1:25" x14ac:dyDescent="0.35">
      <c r="A17" s="693">
        <v>13</v>
      </c>
      <c r="B17" s="475">
        <v>46</v>
      </c>
      <c r="C17" s="91" t="s">
        <v>272</v>
      </c>
      <c r="D17" s="442">
        <v>2010</v>
      </c>
      <c r="E17" s="115" t="s">
        <v>5</v>
      </c>
      <c r="F17" s="149">
        <v>6.5</v>
      </c>
      <c r="G17" s="150">
        <v>6.166666666666667</v>
      </c>
      <c r="H17" s="150">
        <v>9.3333333333333339</v>
      </c>
      <c r="I17" s="150">
        <v>6.5</v>
      </c>
      <c r="J17" s="150">
        <v>5.5</v>
      </c>
      <c r="K17" s="150">
        <v>10</v>
      </c>
      <c r="L17" s="150">
        <v>5</v>
      </c>
      <c r="M17" s="150">
        <v>8</v>
      </c>
      <c r="N17" s="151">
        <v>7.125</v>
      </c>
      <c r="O17" s="149">
        <v>6.9999999999999991</v>
      </c>
      <c r="P17" s="150">
        <v>7.0255765199161413</v>
      </c>
      <c r="Q17" s="150">
        <v>7.0777777777777784</v>
      </c>
      <c r="R17" s="144">
        <v>7.5562500000000004</v>
      </c>
      <c r="S17" s="146">
        <v>6.4761904761904772</v>
      </c>
      <c r="T17" s="151">
        <v>7.027158954776878</v>
      </c>
      <c r="U17" s="670">
        <v>7.0565112683438134</v>
      </c>
      <c r="V17" s="149">
        <v>1.01</v>
      </c>
      <c r="W17" s="151">
        <v>7.1270763810272513</v>
      </c>
      <c r="X17" s="672">
        <v>7.1270763810272513</v>
      </c>
      <c r="Y17" s="147" t="s">
        <v>348</v>
      </c>
    </row>
    <row r="18" spans="1:25" x14ac:dyDescent="0.35">
      <c r="A18" s="692">
        <v>14</v>
      </c>
      <c r="B18" s="475">
        <v>10</v>
      </c>
      <c r="C18" s="91" t="s">
        <v>246</v>
      </c>
      <c r="D18" s="442">
        <v>2009</v>
      </c>
      <c r="E18" s="115" t="s">
        <v>145</v>
      </c>
      <c r="F18" s="149">
        <v>8.5</v>
      </c>
      <c r="G18" s="150">
        <v>7.166666666666667</v>
      </c>
      <c r="H18" s="150">
        <v>6.666666666666667</v>
      </c>
      <c r="I18" s="150">
        <v>7.5</v>
      </c>
      <c r="J18" s="150">
        <v>9</v>
      </c>
      <c r="K18" s="150">
        <v>8</v>
      </c>
      <c r="L18" s="150">
        <v>5</v>
      </c>
      <c r="M18" s="150">
        <v>8</v>
      </c>
      <c r="N18" s="151">
        <v>7.479166666666667</v>
      </c>
      <c r="O18" s="149">
        <v>6.1722222222222216</v>
      </c>
      <c r="P18" s="150">
        <v>7.7428721174004185</v>
      </c>
      <c r="Q18" s="150">
        <v>6.6925925925925922</v>
      </c>
      <c r="R18" s="144">
        <v>7.3041666666666671</v>
      </c>
      <c r="S18" s="146">
        <v>6.461904761904762</v>
      </c>
      <c r="T18" s="151">
        <v>6.8747516721573332</v>
      </c>
      <c r="U18" s="670">
        <v>7.0560761705101331</v>
      </c>
      <c r="V18" s="149">
        <v>1.01</v>
      </c>
      <c r="W18" s="151">
        <v>7.1266369322152343</v>
      </c>
      <c r="X18" s="672">
        <v>7.1266369322152343</v>
      </c>
      <c r="Y18" s="147" t="s">
        <v>348</v>
      </c>
    </row>
    <row r="19" spans="1:25" x14ac:dyDescent="0.35">
      <c r="A19" s="692">
        <v>15</v>
      </c>
      <c r="B19" s="475">
        <v>7</v>
      </c>
      <c r="C19" s="91" t="s">
        <v>244</v>
      </c>
      <c r="D19" s="442">
        <v>2007</v>
      </c>
      <c r="E19" s="115" t="s">
        <v>145</v>
      </c>
      <c r="F19" s="153">
        <v>3.5</v>
      </c>
      <c r="G19" s="154">
        <v>5.166666666666667</v>
      </c>
      <c r="H19" s="150">
        <v>6</v>
      </c>
      <c r="I19" s="154">
        <v>6.5</v>
      </c>
      <c r="J19" s="154">
        <v>7.5</v>
      </c>
      <c r="K19" s="154">
        <v>9.25</v>
      </c>
      <c r="L19" s="150">
        <v>5</v>
      </c>
      <c r="M19" s="150">
        <v>5</v>
      </c>
      <c r="N19" s="151">
        <v>5.9895833333333339</v>
      </c>
      <c r="O19" s="153">
        <v>6.4666666666666677</v>
      </c>
      <c r="P19" s="150">
        <v>6.9580712788259955</v>
      </c>
      <c r="Q19" s="154">
        <v>7.2370370370370365</v>
      </c>
      <c r="R19" s="144">
        <v>8.21875</v>
      </c>
      <c r="S19" s="146">
        <v>7.6309523809523823</v>
      </c>
      <c r="T19" s="155">
        <v>7.3022954726964162</v>
      </c>
      <c r="U19" s="670">
        <v>6.9084818308874913</v>
      </c>
      <c r="V19" s="149">
        <v>1.01</v>
      </c>
      <c r="W19" s="151">
        <v>6.9775666491963664</v>
      </c>
      <c r="X19" s="672">
        <v>6.9775666491963664</v>
      </c>
      <c r="Y19" s="147" t="s">
        <v>350</v>
      </c>
    </row>
    <row r="20" spans="1:25" x14ac:dyDescent="0.35">
      <c r="A20" s="693">
        <v>16</v>
      </c>
      <c r="B20" s="475">
        <v>30</v>
      </c>
      <c r="C20" s="91" t="s">
        <v>260</v>
      </c>
      <c r="D20" s="442">
        <v>2009</v>
      </c>
      <c r="E20" s="115" t="s">
        <v>144</v>
      </c>
      <c r="F20" s="149">
        <v>4</v>
      </c>
      <c r="G20" s="150">
        <v>6.333333333333333</v>
      </c>
      <c r="H20" s="150">
        <v>8.6666666666666661</v>
      </c>
      <c r="I20" s="150">
        <v>8</v>
      </c>
      <c r="J20" s="150">
        <v>4.5</v>
      </c>
      <c r="K20" s="150">
        <v>6.75</v>
      </c>
      <c r="L20" s="150">
        <v>7.5</v>
      </c>
      <c r="M20" s="150">
        <v>8</v>
      </c>
      <c r="N20" s="151">
        <v>6.71875</v>
      </c>
      <c r="O20" s="149">
        <v>6.2555555555555555</v>
      </c>
      <c r="P20" s="150">
        <v>6.9902515723270442</v>
      </c>
      <c r="Q20" s="150">
        <v>6.7370370370370365</v>
      </c>
      <c r="R20" s="144">
        <v>7.6333333333333329</v>
      </c>
      <c r="S20" s="146">
        <v>7.1119047619047624</v>
      </c>
      <c r="T20" s="151">
        <v>6.9456164520315467</v>
      </c>
      <c r="U20" s="670">
        <v>6.8775565164220822</v>
      </c>
      <c r="V20" s="149">
        <v>1.01</v>
      </c>
      <c r="W20" s="151">
        <v>6.946332081586303</v>
      </c>
      <c r="X20" s="672">
        <v>6.946332081586303</v>
      </c>
      <c r="Y20" s="147" t="s">
        <v>348</v>
      </c>
    </row>
    <row r="21" spans="1:25" x14ac:dyDescent="0.35">
      <c r="A21" s="692">
        <v>17</v>
      </c>
      <c r="B21" s="475">
        <v>37</v>
      </c>
      <c r="C21" s="91" t="s">
        <v>227</v>
      </c>
      <c r="D21" s="442">
        <v>2010</v>
      </c>
      <c r="E21" s="115" t="s">
        <v>8</v>
      </c>
      <c r="F21" s="149">
        <v>5</v>
      </c>
      <c r="G21" s="150">
        <v>4.833333333333333</v>
      </c>
      <c r="H21" s="150">
        <v>9.3333333333333339</v>
      </c>
      <c r="I21" s="150">
        <v>9</v>
      </c>
      <c r="J21" s="150">
        <v>10</v>
      </c>
      <c r="K21" s="150">
        <v>9</v>
      </c>
      <c r="L21" s="150">
        <v>5</v>
      </c>
      <c r="M21" s="150">
        <v>5</v>
      </c>
      <c r="N21" s="151">
        <v>7.145833333333333</v>
      </c>
      <c r="O21" s="149">
        <v>5.8499999999999988</v>
      </c>
      <c r="P21" s="150">
        <v>7.4476939203354302</v>
      </c>
      <c r="Q21" s="150">
        <v>6.3296296296296299</v>
      </c>
      <c r="R21" s="144">
        <v>7.583333333333333</v>
      </c>
      <c r="S21" s="146">
        <v>6.3</v>
      </c>
      <c r="T21" s="151">
        <v>6.7021313766596773</v>
      </c>
      <c r="U21" s="670">
        <v>6.8352419636617734</v>
      </c>
      <c r="V21" s="149">
        <v>1.01</v>
      </c>
      <c r="W21" s="151">
        <v>6.9035943832983913</v>
      </c>
      <c r="X21" s="672">
        <v>6.9035943832983913</v>
      </c>
      <c r="Y21" s="147" t="s">
        <v>348</v>
      </c>
    </row>
    <row r="22" spans="1:25" x14ac:dyDescent="0.35">
      <c r="A22" s="692">
        <v>18</v>
      </c>
      <c r="B22" s="475">
        <v>51</v>
      </c>
      <c r="C22" s="91" t="s">
        <v>276</v>
      </c>
      <c r="D22" s="442">
        <v>2008</v>
      </c>
      <c r="E22" s="115" t="s">
        <v>145</v>
      </c>
      <c r="F22" s="149">
        <v>8.25</v>
      </c>
      <c r="G22" s="150">
        <v>6.666666666666667</v>
      </c>
      <c r="H22" s="150">
        <v>6</v>
      </c>
      <c r="I22" s="150">
        <v>7.5</v>
      </c>
      <c r="J22" s="150">
        <v>10</v>
      </c>
      <c r="K22" s="150">
        <v>9.25</v>
      </c>
      <c r="L22" s="150">
        <v>3.5</v>
      </c>
      <c r="M22" s="150">
        <v>8</v>
      </c>
      <c r="N22" s="151">
        <v>7.3958333333333339</v>
      </c>
      <c r="O22" s="149">
        <v>5.488888888888888</v>
      </c>
      <c r="P22" s="150">
        <v>6.9600628930817594</v>
      </c>
      <c r="Q22" s="150">
        <v>6.7259259259259254</v>
      </c>
      <c r="R22" s="144">
        <v>7.0874999999999995</v>
      </c>
      <c r="S22" s="146">
        <v>6.6738095238095223</v>
      </c>
      <c r="T22" s="151">
        <v>6.5872374463412182</v>
      </c>
      <c r="U22" s="670">
        <v>6.8298162124388524</v>
      </c>
      <c r="V22" s="149">
        <v>1.01</v>
      </c>
      <c r="W22" s="151">
        <v>6.8981143745632414</v>
      </c>
      <c r="X22" s="672">
        <v>6.8981143745632414</v>
      </c>
      <c r="Y22" s="147" t="s">
        <v>348</v>
      </c>
    </row>
    <row r="23" spans="1:25" x14ac:dyDescent="0.35">
      <c r="A23" s="693">
        <v>19</v>
      </c>
      <c r="B23" s="475">
        <v>35</v>
      </c>
      <c r="C23" s="91" t="s">
        <v>264</v>
      </c>
      <c r="D23" s="442">
        <v>2010</v>
      </c>
      <c r="E23" s="115" t="s">
        <v>145</v>
      </c>
      <c r="F23" s="149">
        <v>5</v>
      </c>
      <c r="G23" s="150">
        <v>7.5</v>
      </c>
      <c r="H23" s="150">
        <v>8.6666666666666661</v>
      </c>
      <c r="I23" s="150">
        <v>8</v>
      </c>
      <c r="J23" s="150">
        <v>6.5</v>
      </c>
      <c r="K23" s="150">
        <v>7.75</v>
      </c>
      <c r="L23" s="150">
        <v>5</v>
      </c>
      <c r="M23" s="150">
        <v>8</v>
      </c>
      <c r="N23" s="151">
        <v>7.052083333333333</v>
      </c>
      <c r="O23" s="149">
        <v>5.7722222222222221</v>
      </c>
      <c r="P23" s="150">
        <v>7.6441299790356378</v>
      </c>
      <c r="Q23" s="150">
        <v>6.6592592592592599</v>
      </c>
      <c r="R23" s="144">
        <v>7.3708333333333336</v>
      </c>
      <c r="S23" s="146">
        <v>6.2</v>
      </c>
      <c r="T23" s="151">
        <v>6.7292889587700913</v>
      </c>
      <c r="U23" s="670">
        <v>6.8261272711390628</v>
      </c>
      <c r="V23" s="149">
        <v>1.01</v>
      </c>
      <c r="W23" s="151">
        <v>6.8943885438504537</v>
      </c>
      <c r="X23" s="672">
        <v>6.8943885438504537</v>
      </c>
      <c r="Y23" s="147" t="s">
        <v>348</v>
      </c>
    </row>
    <row r="24" spans="1:25" x14ac:dyDescent="0.35">
      <c r="A24" s="692">
        <v>20</v>
      </c>
      <c r="B24" s="475">
        <v>42</v>
      </c>
      <c r="C24" s="91" t="s">
        <v>228</v>
      </c>
      <c r="D24" s="442">
        <v>2010</v>
      </c>
      <c r="E24" s="115" t="s">
        <v>8</v>
      </c>
      <c r="F24" s="149">
        <v>7.75</v>
      </c>
      <c r="G24" s="150">
        <v>6.166666666666667</v>
      </c>
      <c r="H24" s="150">
        <v>8</v>
      </c>
      <c r="I24" s="150">
        <v>5.5</v>
      </c>
      <c r="J24" s="150">
        <v>9.5</v>
      </c>
      <c r="K24" s="150">
        <v>8.5</v>
      </c>
      <c r="L24" s="150">
        <v>5</v>
      </c>
      <c r="M24" s="150">
        <v>8</v>
      </c>
      <c r="N24" s="151">
        <v>7.3020833333333339</v>
      </c>
      <c r="O24" s="149">
        <v>5.6888888888888891</v>
      </c>
      <c r="P24" s="150">
        <v>7.4103773584905657</v>
      </c>
      <c r="Q24" s="150">
        <v>6.9592592592592597</v>
      </c>
      <c r="R24" s="144">
        <v>7.2874999999999996</v>
      </c>
      <c r="S24" s="146">
        <v>5.4476190476190478</v>
      </c>
      <c r="T24" s="151">
        <v>6.5587289108515519</v>
      </c>
      <c r="U24" s="670">
        <v>6.7817352375960862</v>
      </c>
      <c r="V24" s="149">
        <v>1.01</v>
      </c>
      <c r="W24" s="151">
        <v>6.8495525899720473</v>
      </c>
      <c r="X24" s="672">
        <v>6.8495525899720473</v>
      </c>
      <c r="Y24" s="147" t="s">
        <v>348</v>
      </c>
    </row>
    <row r="25" spans="1:25" x14ac:dyDescent="0.35">
      <c r="A25" s="692">
        <v>21</v>
      </c>
      <c r="B25" s="475">
        <v>4</v>
      </c>
      <c r="C25" s="91" t="s">
        <v>233</v>
      </c>
      <c r="D25" s="442">
        <v>2007</v>
      </c>
      <c r="E25" s="115" t="s">
        <v>7</v>
      </c>
      <c r="F25" s="149">
        <v>6.25</v>
      </c>
      <c r="G25" s="150">
        <v>7.666666666666667</v>
      </c>
      <c r="H25" s="150">
        <v>10</v>
      </c>
      <c r="I25" s="150">
        <v>6</v>
      </c>
      <c r="J25" s="150">
        <v>4.5</v>
      </c>
      <c r="K25" s="150">
        <v>7.5</v>
      </c>
      <c r="L25" s="150">
        <v>7.5</v>
      </c>
      <c r="M25" s="150">
        <v>5</v>
      </c>
      <c r="N25" s="151">
        <v>6.8020833333333339</v>
      </c>
      <c r="O25" s="149">
        <v>6.1666666666666661</v>
      </c>
      <c r="P25" s="150">
        <v>7.3064989517819701</v>
      </c>
      <c r="Q25" s="150">
        <v>6.1962962962962962</v>
      </c>
      <c r="R25" s="144">
        <v>7.2062500000000007</v>
      </c>
      <c r="S25" s="146">
        <v>6.8571428571428585</v>
      </c>
      <c r="T25" s="151">
        <v>6.7465709543775585</v>
      </c>
      <c r="U25" s="670">
        <v>6.7632246680642911</v>
      </c>
      <c r="V25" s="149">
        <v>1.01</v>
      </c>
      <c r="W25" s="151">
        <v>6.8308569147449338</v>
      </c>
      <c r="X25" s="672">
        <v>6.8308569147449338</v>
      </c>
      <c r="Y25" s="147" t="s">
        <v>353</v>
      </c>
    </row>
    <row r="26" spans="1:25" x14ac:dyDescent="0.35">
      <c r="A26" s="693">
        <v>22</v>
      </c>
      <c r="B26" s="475">
        <v>41</v>
      </c>
      <c r="C26" s="91" t="s">
        <v>326</v>
      </c>
      <c r="D26" s="442">
        <v>2010</v>
      </c>
      <c r="E26" s="115" t="s">
        <v>5</v>
      </c>
      <c r="F26" s="149">
        <v>8</v>
      </c>
      <c r="G26" s="150">
        <v>5.833333333333333</v>
      </c>
      <c r="H26" s="150">
        <v>6</v>
      </c>
      <c r="I26" s="150">
        <v>8</v>
      </c>
      <c r="J26" s="150">
        <v>7</v>
      </c>
      <c r="K26" s="150">
        <v>7.25</v>
      </c>
      <c r="L26" s="150">
        <v>10</v>
      </c>
      <c r="M26" s="150">
        <v>5</v>
      </c>
      <c r="N26" s="151">
        <v>7.1354166666666661</v>
      </c>
      <c r="O26" s="149">
        <v>5.8555555555555543</v>
      </c>
      <c r="P26" s="150">
        <v>6.4453878406708585</v>
      </c>
      <c r="Q26" s="150">
        <v>6.8222222222222211</v>
      </c>
      <c r="R26" s="144">
        <v>7.552083333333333</v>
      </c>
      <c r="S26" s="146">
        <v>6.3261904761904759</v>
      </c>
      <c r="T26" s="151">
        <v>6.6002878855944882</v>
      </c>
      <c r="U26" s="670">
        <v>6.7608265199161401</v>
      </c>
      <c r="V26" s="149">
        <v>1.01</v>
      </c>
      <c r="W26" s="151">
        <v>6.8284347851153013</v>
      </c>
      <c r="X26" s="672">
        <v>6.8284347851153013</v>
      </c>
      <c r="Y26" s="147" t="s">
        <v>348</v>
      </c>
    </row>
    <row r="27" spans="1:25" x14ac:dyDescent="0.35">
      <c r="A27" s="692">
        <v>23</v>
      </c>
      <c r="B27" s="475">
        <v>62</v>
      </c>
      <c r="C27" s="91" t="s">
        <v>229</v>
      </c>
      <c r="D27" s="442">
        <v>2008</v>
      </c>
      <c r="E27" s="115" t="s">
        <v>8</v>
      </c>
      <c r="F27" s="149">
        <v>9</v>
      </c>
      <c r="G27" s="150">
        <v>6.333333333333333</v>
      </c>
      <c r="H27" s="150">
        <v>8.6666666666666661</v>
      </c>
      <c r="I27" s="150">
        <v>6.5</v>
      </c>
      <c r="J27" s="150">
        <v>5</v>
      </c>
      <c r="K27" s="150">
        <v>8.25</v>
      </c>
      <c r="L27" s="150">
        <v>5</v>
      </c>
      <c r="M27" s="150">
        <v>8</v>
      </c>
      <c r="N27" s="151">
        <v>7.09375</v>
      </c>
      <c r="O27" s="149">
        <v>5.5888888888888895</v>
      </c>
      <c r="P27" s="150">
        <v>7.1110062893081762</v>
      </c>
      <c r="Q27" s="150">
        <v>6.8407407407407401</v>
      </c>
      <c r="R27" s="144">
        <v>6.7958333333333343</v>
      </c>
      <c r="S27" s="146">
        <v>6.6904761904761916</v>
      </c>
      <c r="T27" s="151">
        <v>6.605389088549467</v>
      </c>
      <c r="U27" s="670">
        <v>6.7518973619846268</v>
      </c>
      <c r="V27" s="149">
        <v>1.01</v>
      </c>
      <c r="W27" s="151">
        <v>6.8194163356044735</v>
      </c>
      <c r="X27" s="690">
        <v>6.8194163356044735</v>
      </c>
      <c r="Y27" s="147" t="s">
        <v>348</v>
      </c>
    </row>
    <row r="28" spans="1:25" x14ac:dyDescent="0.35">
      <c r="A28" s="692">
        <v>24</v>
      </c>
      <c r="B28" s="475">
        <v>26</v>
      </c>
      <c r="C28" s="91" t="s">
        <v>257</v>
      </c>
      <c r="D28" s="442">
        <v>2004</v>
      </c>
      <c r="E28" s="115" t="s">
        <v>145</v>
      </c>
      <c r="F28" s="149">
        <v>5</v>
      </c>
      <c r="G28" s="150">
        <v>6.333333333333333</v>
      </c>
      <c r="H28" s="150">
        <v>9.3333333333333339</v>
      </c>
      <c r="I28" s="150">
        <v>5</v>
      </c>
      <c r="J28" s="150">
        <v>4</v>
      </c>
      <c r="K28" s="150">
        <v>9.25</v>
      </c>
      <c r="L28" s="150">
        <v>5</v>
      </c>
      <c r="M28" s="150">
        <v>5</v>
      </c>
      <c r="N28" s="151">
        <v>6.114583333333333</v>
      </c>
      <c r="O28" s="149">
        <v>6.3388888888888895</v>
      </c>
      <c r="P28" s="150">
        <v>7.476729559748426</v>
      </c>
      <c r="Q28" s="150">
        <v>6.3592592592592592</v>
      </c>
      <c r="R28" s="144">
        <v>7.0583333333333336</v>
      </c>
      <c r="S28" s="146">
        <v>6.8690476190476177</v>
      </c>
      <c r="T28" s="151">
        <v>6.8204517320555054</v>
      </c>
      <c r="U28" s="670">
        <v>6.6086912124388535</v>
      </c>
      <c r="V28" s="149">
        <v>1.01</v>
      </c>
      <c r="W28" s="151">
        <v>6.6747781245632423</v>
      </c>
      <c r="X28" s="672">
        <v>6.6747781245632423</v>
      </c>
      <c r="Y28" s="147" t="s">
        <v>349</v>
      </c>
    </row>
    <row r="29" spans="1:25" x14ac:dyDescent="0.35">
      <c r="A29" s="693">
        <v>25</v>
      </c>
      <c r="B29" s="475">
        <v>57</v>
      </c>
      <c r="C29" s="91" t="s">
        <v>280</v>
      </c>
      <c r="D29" s="442">
        <v>2010</v>
      </c>
      <c r="E29" s="115" t="s">
        <v>4</v>
      </c>
      <c r="F29" s="149">
        <v>7.25</v>
      </c>
      <c r="G29" s="150">
        <v>6.333333333333333</v>
      </c>
      <c r="H29" s="150">
        <v>5.333333333333333</v>
      </c>
      <c r="I29" s="150">
        <v>7.5</v>
      </c>
      <c r="J29" s="150">
        <v>4.5</v>
      </c>
      <c r="K29" s="150">
        <v>8.25</v>
      </c>
      <c r="L29" s="150">
        <v>7.5</v>
      </c>
      <c r="M29" s="150">
        <v>8</v>
      </c>
      <c r="N29" s="151">
        <v>6.833333333333333</v>
      </c>
      <c r="O29" s="149">
        <v>5.488888888888888</v>
      </c>
      <c r="P29" s="150">
        <v>6.6660377358490548</v>
      </c>
      <c r="Q29" s="150">
        <v>6.9851851851851858</v>
      </c>
      <c r="R29" s="144">
        <v>6.8104166666666668</v>
      </c>
      <c r="S29" s="146">
        <v>6.0880952380952378</v>
      </c>
      <c r="T29" s="151">
        <v>6.4077247429370061</v>
      </c>
      <c r="U29" s="670">
        <v>6.5354073200559037</v>
      </c>
      <c r="V29" s="149">
        <v>1.01</v>
      </c>
      <c r="W29" s="151">
        <v>6.6007613932564633</v>
      </c>
      <c r="X29" s="672">
        <v>6.6007613932564633</v>
      </c>
      <c r="Y29" s="147" t="s">
        <v>348</v>
      </c>
    </row>
    <row r="30" spans="1:25" x14ac:dyDescent="0.35">
      <c r="A30" s="692">
        <v>26</v>
      </c>
      <c r="B30" s="475">
        <v>18</v>
      </c>
      <c r="C30" s="91" t="s">
        <v>225</v>
      </c>
      <c r="D30" s="442">
        <v>2010</v>
      </c>
      <c r="E30" s="115" t="s">
        <v>8</v>
      </c>
      <c r="F30" s="149">
        <v>7.5</v>
      </c>
      <c r="G30" s="150">
        <v>4</v>
      </c>
      <c r="H30" s="150">
        <v>9.3333333333333339</v>
      </c>
      <c r="I30" s="150">
        <v>7</v>
      </c>
      <c r="J30" s="150">
        <v>10</v>
      </c>
      <c r="K30" s="150">
        <v>8.5</v>
      </c>
      <c r="L30" s="150">
        <v>3.5</v>
      </c>
      <c r="M30" s="150">
        <v>5</v>
      </c>
      <c r="N30" s="151">
        <v>6.854166666666667</v>
      </c>
      <c r="O30" s="149">
        <v>5.4222222222222216</v>
      </c>
      <c r="P30" s="150">
        <v>6.6576519916142542</v>
      </c>
      <c r="Q30" s="150">
        <v>6.4333333333333327</v>
      </c>
      <c r="R30" s="144">
        <v>7.604166666666667</v>
      </c>
      <c r="S30" s="146">
        <v>5.4119047619047622</v>
      </c>
      <c r="T30" s="151">
        <v>6.3058557951482479</v>
      </c>
      <c r="U30" s="670">
        <v>6.4703490566037729</v>
      </c>
      <c r="V30" s="149">
        <v>1.01</v>
      </c>
      <c r="W30" s="151">
        <v>6.5350525471698111</v>
      </c>
      <c r="X30" s="672">
        <v>6.5350525471698111</v>
      </c>
      <c r="Y30" s="147" t="s">
        <v>348</v>
      </c>
    </row>
    <row r="31" spans="1:25" x14ac:dyDescent="0.35">
      <c r="A31" s="692">
        <v>27</v>
      </c>
      <c r="B31" s="475">
        <v>40</v>
      </c>
      <c r="C31" s="91" t="s">
        <v>268</v>
      </c>
      <c r="D31" s="442">
        <v>2009</v>
      </c>
      <c r="E31" s="115" t="s">
        <v>145</v>
      </c>
      <c r="F31" s="149">
        <v>7.25</v>
      </c>
      <c r="G31" s="150">
        <v>7.333333333333333</v>
      </c>
      <c r="H31" s="150">
        <v>4.666666666666667</v>
      </c>
      <c r="I31" s="150">
        <v>5</v>
      </c>
      <c r="J31" s="150">
        <v>6.5</v>
      </c>
      <c r="K31" s="150">
        <v>8.25</v>
      </c>
      <c r="L31" s="150">
        <v>7.5</v>
      </c>
      <c r="M31" s="150">
        <v>8</v>
      </c>
      <c r="N31" s="151">
        <v>6.8125</v>
      </c>
      <c r="O31" s="149">
        <v>5.4722222222222232</v>
      </c>
      <c r="P31" s="150">
        <v>6.8749475890985305</v>
      </c>
      <c r="Q31" s="150">
        <v>6.1185185185185187</v>
      </c>
      <c r="R31" s="144">
        <v>7.0166666666666675</v>
      </c>
      <c r="S31" s="146">
        <v>5.7333333333333343</v>
      </c>
      <c r="T31" s="151">
        <v>6.243137665967855</v>
      </c>
      <c r="U31" s="670">
        <v>6.4139463661774982</v>
      </c>
      <c r="V31" s="149">
        <v>1.01</v>
      </c>
      <c r="W31" s="151">
        <v>6.4780858298392729</v>
      </c>
      <c r="X31" s="672">
        <v>6.4780858298392729</v>
      </c>
      <c r="Y31" s="147" t="s">
        <v>348</v>
      </c>
    </row>
    <row r="32" spans="1:25" x14ac:dyDescent="0.35">
      <c r="A32" s="693">
        <v>28</v>
      </c>
      <c r="B32" s="475">
        <v>36</v>
      </c>
      <c r="C32" s="91" t="s">
        <v>265</v>
      </c>
      <c r="D32" s="442">
        <v>2009</v>
      </c>
      <c r="E32" s="115" t="s">
        <v>7</v>
      </c>
      <c r="F32" s="149">
        <v>9</v>
      </c>
      <c r="G32" s="150">
        <v>6.833333333333333</v>
      </c>
      <c r="H32" s="150">
        <v>9.3333333333333339</v>
      </c>
      <c r="I32" s="150">
        <v>5.5</v>
      </c>
      <c r="J32" s="150">
        <v>4.5</v>
      </c>
      <c r="K32" s="150">
        <v>8.5</v>
      </c>
      <c r="L32" s="150">
        <v>0</v>
      </c>
      <c r="M32" s="150">
        <v>8</v>
      </c>
      <c r="N32" s="151">
        <v>6.458333333333333</v>
      </c>
      <c r="O32" s="149">
        <v>6.35</v>
      </c>
      <c r="P32" s="150">
        <v>6.8498951781970643</v>
      </c>
      <c r="Q32" s="150">
        <v>6.5259259259259252</v>
      </c>
      <c r="R32" s="144">
        <v>6.55</v>
      </c>
      <c r="S32" s="146">
        <v>5.2761904761904761</v>
      </c>
      <c r="T32" s="151">
        <v>6.3104023160626932</v>
      </c>
      <c r="U32" s="670">
        <v>6.3547816212438848</v>
      </c>
      <c r="V32" s="149">
        <v>1.01</v>
      </c>
      <c r="W32" s="151">
        <v>6.4183294374563236</v>
      </c>
      <c r="X32" s="672">
        <v>6.4183294374563236</v>
      </c>
      <c r="Y32" s="147" t="s">
        <v>201</v>
      </c>
    </row>
    <row r="33" spans="1:25" x14ac:dyDescent="0.35">
      <c r="A33" s="692">
        <v>29</v>
      </c>
      <c r="B33" s="475">
        <v>34</v>
      </c>
      <c r="C33" s="91" t="s">
        <v>263</v>
      </c>
      <c r="D33" s="442">
        <v>2009</v>
      </c>
      <c r="E33" s="115" t="s">
        <v>7</v>
      </c>
      <c r="F33" s="149">
        <v>9</v>
      </c>
      <c r="G33" s="150">
        <v>7.333333333333333</v>
      </c>
      <c r="H33" s="150">
        <v>6</v>
      </c>
      <c r="I33" s="150">
        <v>4</v>
      </c>
      <c r="J33" s="150">
        <v>5.5</v>
      </c>
      <c r="K33" s="150">
        <v>7</v>
      </c>
      <c r="L33" s="150">
        <v>1</v>
      </c>
      <c r="M33" s="150">
        <v>8</v>
      </c>
      <c r="N33" s="151">
        <v>5.9791666666666661</v>
      </c>
      <c r="O33" s="149">
        <v>6.2944444444444434</v>
      </c>
      <c r="P33" s="150">
        <v>6.8637316561844841</v>
      </c>
      <c r="Q33" s="150">
        <v>6.2814814814814817</v>
      </c>
      <c r="R33" s="144">
        <v>6.5166666666666666</v>
      </c>
      <c r="S33" s="146">
        <v>6.5428571428571427</v>
      </c>
      <c r="T33" s="151">
        <v>6.4998362783268435</v>
      </c>
      <c r="U33" s="670">
        <v>6.3436353948287891</v>
      </c>
      <c r="V33" s="149">
        <v>1.01</v>
      </c>
      <c r="W33" s="151">
        <v>6.407071748777077</v>
      </c>
      <c r="X33" s="672">
        <v>6.407071748777077</v>
      </c>
      <c r="Y33" s="147" t="s">
        <v>348</v>
      </c>
    </row>
    <row r="34" spans="1:25" x14ac:dyDescent="0.35">
      <c r="A34" s="692">
        <v>30</v>
      </c>
      <c r="B34" s="475">
        <v>33</v>
      </c>
      <c r="C34" s="91" t="s">
        <v>262</v>
      </c>
      <c r="D34" s="442">
        <v>2009</v>
      </c>
      <c r="E34" s="115" t="s">
        <v>6</v>
      </c>
      <c r="F34" s="149">
        <v>5.25</v>
      </c>
      <c r="G34" s="150">
        <v>6.5</v>
      </c>
      <c r="H34" s="150">
        <v>8.6666666666666661</v>
      </c>
      <c r="I34" s="150">
        <v>5.5</v>
      </c>
      <c r="J34" s="150">
        <v>7</v>
      </c>
      <c r="K34" s="150">
        <v>6.75</v>
      </c>
      <c r="L34" s="150">
        <v>3.5</v>
      </c>
      <c r="M34" s="150">
        <v>5</v>
      </c>
      <c r="N34" s="151">
        <v>6.020833333333333</v>
      </c>
      <c r="O34" s="149">
        <v>6.022222222222223</v>
      </c>
      <c r="P34" s="150">
        <v>6.6351153039832287</v>
      </c>
      <c r="Q34" s="150">
        <v>6.8481481481481481</v>
      </c>
      <c r="R34" s="144">
        <v>6.6687500000000002</v>
      </c>
      <c r="S34" s="146">
        <v>6.0547619047619055</v>
      </c>
      <c r="T34" s="151">
        <v>6.4457995158231016</v>
      </c>
      <c r="U34" s="670">
        <v>6.3183096610761709</v>
      </c>
      <c r="V34" s="149">
        <v>1.01</v>
      </c>
      <c r="W34" s="151">
        <v>6.3814927576869325</v>
      </c>
      <c r="X34" s="672">
        <v>6.3814927576869325</v>
      </c>
      <c r="Y34" s="147" t="s">
        <v>348</v>
      </c>
    </row>
    <row r="35" spans="1:25" x14ac:dyDescent="0.35">
      <c r="A35" s="693">
        <v>31</v>
      </c>
      <c r="B35" s="475">
        <v>32</v>
      </c>
      <c r="C35" s="91" t="s">
        <v>261</v>
      </c>
      <c r="D35" s="442">
        <v>2009</v>
      </c>
      <c r="E35" s="115" t="s">
        <v>6</v>
      </c>
      <c r="F35" s="149">
        <v>8</v>
      </c>
      <c r="G35" s="150">
        <v>7.166666666666667</v>
      </c>
      <c r="H35" s="150">
        <v>7.333333333333333</v>
      </c>
      <c r="I35" s="150">
        <v>5.5</v>
      </c>
      <c r="J35" s="150">
        <v>4.5</v>
      </c>
      <c r="K35" s="150">
        <v>8.25</v>
      </c>
      <c r="L35" s="150">
        <v>2</v>
      </c>
      <c r="M35" s="150">
        <v>8</v>
      </c>
      <c r="N35" s="151">
        <v>6.34375</v>
      </c>
      <c r="O35" s="149">
        <v>5.7222222222222214</v>
      </c>
      <c r="P35" s="150">
        <v>5.9746331236897268</v>
      </c>
      <c r="Q35" s="150">
        <v>6.7222222222222232</v>
      </c>
      <c r="R35" s="144">
        <v>7.1416666666666666</v>
      </c>
      <c r="S35" s="689">
        <v>5.9761904761904763</v>
      </c>
      <c r="T35" s="151">
        <v>6.3073869421982618</v>
      </c>
      <c r="U35" s="670">
        <v>6.3182958595387833</v>
      </c>
      <c r="V35" s="149">
        <v>1.01</v>
      </c>
      <c r="W35" s="151">
        <v>6.3814788181341715</v>
      </c>
      <c r="X35" s="690">
        <v>6.3814788181341715</v>
      </c>
      <c r="Y35" s="147" t="s">
        <v>348</v>
      </c>
    </row>
    <row r="36" spans="1:25" x14ac:dyDescent="0.35">
      <c r="A36" s="692">
        <v>32</v>
      </c>
      <c r="B36" s="475">
        <v>5</v>
      </c>
      <c r="C36" s="91" t="s">
        <v>323</v>
      </c>
      <c r="D36" s="442">
        <v>2007</v>
      </c>
      <c r="E36" s="115" t="s">
        <v>145</v>
      </c>
      <c r="F36" s="149">
        <v>7.5</v>
      </c>
      <c r="G36" s="150">
        <v>6.666666666666667</v>
      </c>
      <c r="H36" s="150">
        <v>8</v>
      </c>
      <c r="I36" s="150">
        <v>5.5</v>
      </c>
      <c r="J36" s="150">
        <v>3.5</v>
      </c>
      <c r="K36" s="150">
        <v>8.25</v>
      </c>
      <c r="L36" s="150">
        <v>3.5</v>
      </c>
      <c r="M36" s="150">
        <v>8</v>
      </c>
      <c r="N36" s="151">
        <v>6.3645833333333339</v>
      </c>
      <c r="O36" s="149">
        <v>6.0833333333333321</v>
      </c>
      <c r="P36" s="150">
        <v>7.0176100628930795</v>
      </c>
      <c r="Q36" s="150">
        <v>5.8333333333333339</v>
      </c>
      <c r="R36" s="144">
        <v>6.5</v>
      </c>
      <c r="S36" s="146">
        <v>5.8523809523809529</v>
      </c>
      <c r="T36" s="151">
        <v>6.2573315363881408</v>
      </c>
      <c r="U36" s="670">
        <v>6.2895070754716977</v>
      </c>
      <c r="V36" s="149">
        <v>1.01</v>
      </c>
      <c r="W36" s="151">
        <v>6.3524021462264146</v>
      </c>
      <c r="X36" s="672">
        <v>6.3524021462264146</v>
      </c>
      <c r="Y36" s="147" t="s">
        <v>348</v>
      </c>
    </row>
    <row r="37" spans="1:25" x14ac:dyDescent="0.35">
      <c r="A37" s="692">
        <v>33</v>
      </c>
      <c r="B37" s="475">
        <v>58</v>
      </c>
      <c r="C37" s="91" t="s">
        <v>281</v>
      </c>
      <c r="D37" s="442">
        <v>2010</v>
      </c>
      <c r="E37" s="115" t="s">
        <v>147</v>
      </c>
      <c r="F37" s="149">
        <v>7.75</v>
      </c>
      <c r="G37" s="150">
        <v>4.166666666666667</v>
      </c>
      <c r="H37" s="150">
        <v>8.6666666666666661</v>
      </c>
      <c r="I37" s="150">
        <v>9.5</v>
      </c>
      <c r="J37" s="150">
        <v>8</v>
      </c>
      <c r="K37" s="150">
        <v>7.75</v>
      </c>
      <c r="L37" s="150">
        <v>7.5</v>
      </c>
      <c r="M37" s="150">
        <v>8</v>
      </c>
      <c r="N37" s="151">
        <v>7.666666666666667</v>
      </c>
      <c r="O37" s="149">
        <v>5.9888888888888889</v>
      </c>
      <c r="P37" s="150">
        <v>6.4128930817610055</v>
      </c>
      <c r="Q37" s="150">
        <v>5.5555555555555562</v>
      </c>
      <c r="R37" s="144">
        <v>6.2312500000000002</v>
      </c>
      <c r="S37" s="146">
        <v>4.7095238095238097</v>
      </c>
      <c r="T37" s="151">
        <v>5.7796222671458519</v>
      </c>
      <c r="U37" s="670">
        <v>6.3457355870020962</v>
      </c>
      <c r="V37" s="149">
        <v>1</v>
      </c>
      <c r="W37" s="151">
        <v>6.3457355870020962</v>
      </c>
      <c r="X37" s="672">
        <v>6.3457355870020962</v>
      </c>
      <c r="Y37" s="147" t="s">
        <v>348</v>
      </c>
    </row>
    <row r="38" spans="1:25" x14ac:dyDescent="0.35">
      <c r="A38" s="693">
        <v>34</v>
      </c>
      <c r="B38" s="475">
        <v>59</v>
      </c>
      <c r="C38" s="91" t="s">
        <v>230</v>
      </c>
      <c r="D38" s="442">
        <v>2010</v>
      </c>
      <c r="E38" s="115" t="s">
        <v>7</v>
      </c>
      <c r="F38" s="149">
        <v>6.75</v>
      </c>
      <c r="G38" s="150">
        <v>7.5</v>
      </c>
      <c r="H38" s="150">
        <v>5.333333333333333</v>
      </c>
      <c r="I38" s="150">
        <v>4.5</v>
      </c>
      <c r="J38" s="150">
        <v>4.5</v>
      </c>
      <c r="K38" s="150">
        <v>8.25</v>
      </c>
      <c r="L38" s="150">
        <v>2</v>
      </c>
      <c r="M38" s="150">
        <v>8</v>
      </c>
      <c r="N38" s="151">
        <v>5.8541666666666661</v>
      </c>
      <c r="O38" s="149">
        <v>5.9333333333333345</v>
      </c>
      <c r="P38" s="150">
        <v>6.9736897274633112</v>
      </c>
      <c r="Q38" s="150">
        <v>6.807407407407406</v>
      </c>
      <c r="R38" s="144">
        <v>6.7833333333333332</v>
      </c>
      <c r="S38" s="146">
        <v>5.7785714285714294</v>
      </c>
      <c r="T38" s="151">
        <v>6.4552670460217643</v>
      </c>
      <c r="U38" s="670">
        <v>6.2749369322152342</v>
      </c>
      <c r="V38" s="149">
        <v>1.01</v>
      </c>
      <c r="W38" s="151">
        <v>6.3376863015373868</v>
      </c>
      <c r="X38" s="672">
        <v>6.3376863015373868</v>
      </c>
      <c r="Y38" s="147" t="s">
        <v>348</v>
      </c>
    </row>
    <row r="39" spans="1:25" x14ac:dyDescent="0.35">
      <c r="A39" s="692">
        <v>35</v>
      </c>
      <c r="B39" s="475">
        <v>16</v>
      </c>
      <c r="C39" s="91" t="s">
        <v>251</v>
      </c>
      <c r="D39" s="442">
        <v>2010</v>
      </c>
      <c r="E39" s="115" t="s">
        <v>5</v>
      </c>
      <c r="F39" s="149">
        <v>8.5</v>
      </c>
      <c r="G39" s="150">
        <v>6.333333333333333</v>
      </c>
      <c r="H39" s="150">
        <v>8.6666666666666661</v>
      </c>
      <c r="I39" s="150">
        <v>7</v>
      </c>
      <c r="J39" s="150">
        <v>6</v>
      </c>
      <c r="K39" s="150">
        <v>9.5</v>
      </c>
      <c r="L39" s="150">
        <v>5</v>
      </c>
      <c r="M39" s="150">
        <v>5</v>
      </c>
      <c r="N39" s="151">
        <v>7</v>
      </c>
      <c r="O39" s="149">
        <v>6.0666666666666664</v>
      </c>
      <c r="P39" s="150">
        <v>6.3825995807127871</v>
      </c>
      <c r="Q39" s="150">
        <v>6.0518518518518523</v>
      </c>
      <c r="R39" s="144">
        <v>7.2937500000000002</v>
      </c>
      <c r="S39" s="146">
        <v>4.0238095238095237</v>
      </c>
      <c r="T39" s="151">
        <v>5.9637355246081656</v>
      </c>
      <c r="U39" s="670">
        <v>6.2746148672257149</v>
      </c>
      <c r="V39" s="149">
        <v>1.01</v>
      </c>
      <c r="W39" s="151">
        <v>6.3373610158979723</v>
      </c>
      <c r="X39" s="672">
        <v>6.3373610158979723</v>
      </c>
      <c r="Y39" s="147" t="s">
        <v>348</v>
      </c>
    </row>
    <row r="40" spans="1:25" x14ac:dyDescent="0.35">
      <c r="A40" s="692">
        <v>36</v>
      </c>
      <c r="B40" s="475">
        <v>43</v>
      </c>
      <c r="C40" s="91" t="s">
        <v>270</v>
      </c>
      <c r="D40" s="442">
        <v>2008</v>
      </c>
      <c r="E40" s="115" t="s">
        <v>5</v>
      </c>
      <c r="F40" s="149">
        <v>4.25</v>
      </c>
      <c r="G40" s="150">
        <v>6.333333333333333</v>
      </c>
      <c r="H40" s="150">
        <v>8.6666666666666661</v>
      </c>
      <c r="I40" s="150">
        <v>5</v>
      </c>
      <c r="J40" s="150">
        <v>4.5</v>
      </c>
      <c r="K40" s="150">
        <v>8.75</v>
      </c>
      <c r="L40" s="150">
        <v>1</v>
      </c>
      <c r="M40" s="150">
        <v>0</v>
      </c>
      <c r="N40" s="151">
        <v>4.8125</v>
      </c>
      <c r="O40" s="149">
        <v>6.272222222222223</v>
      </c>
      <c r="P40" s="150">
        <v>7.32704402515723</v>
      </c>
      <c r="Q40" s="150">
        <v>6.5333333333333332</v>
      </c>
      <c r="R40" s="144">
        <v>7.15625</v>
      </c>
      <c r="S40" s="146">
        <v>6.4857142857142858</v>
      </c>
      <c r="T40" s="151">
        <v>6.7549127732854144</v>
      </c>
      <c r="U40" s="670">
        <v>6.1721889412997895</v>
      </c>
      <c r="V40" s="149">
        <v>1.01</v>
      </c>
      <c r="W40" s="151">
        <v>6.2339108307127873</v>
      </c>
      <c r="X40" s="672">
        <v>6.2339108307127873</v>
      </c>
      <c r="Y40" s="147" t="s">
        <v>353</v>
      </c>
    </row>
    <row r="41" spans="1:25" x14ac:dyDescent="0.35">
      <c r="A41" s="693">
        <v>37</v>
      </c>
      <c r="B41" s="475">
        <v>1</v>
      </c>
      <c r="C41" s="91" t="s">
        <v>239</v>
      </c>
      <c r="D41" s="442">
        <v>2007</v>
      </c>
      <c r="E41" s="115" t="s">
        <v>149</v>
      </c>
      <c r="F41" s="149">
        <v>6.25</v>
      </c>
      <c r="G41" s="150">
        <v>6.5</v>
      </c>
      <c r="H41" s="150">
        <v>8.6666666666666661</v>
      </c>
      <c r="I41" s="150">
        <v>6.5</v>
      </c>
      <c r="J41" s="150">
        <v>4.5</v>
      </c>
      <c r="K41" s="150">
        <v>8.5</v>
      </c>
      <c r="L41" s="150">
        <v>3.5</v>
      </c>
      <c r="M41" s="150">
        <v>8</v>
      </c>
      <c r="N41" s="151">
        <v>6.552083333333333</v>
      </c>
      <c r="O41" s="149">
        <v>5.8944444444444448</v>
      </c>
      <c r="P41" s="150">
        <v>6.3999999999999977</v>
      </c>
      <c r="Q41" s="150">
        <v>5.8703703703703702</v>
      </c>
      <c r="R41" s="144">
        <v>6.6437499999999998</v>
      </c>
      <c r="S41" s="146">
        <v>5.5190476190476208</v>
      </c>
      <c r="T41" s="151">
        <v>6.0655224867724868</v>
      </c>
      <c r="U41" s="670">
        <v>6.2114907407407394</v>
      </c>
      <c r="V41" s="149">
        <v>1</v>
      </c>
      <c r="W41" s="151">
        <v>6.2114907407407394</v>
      </c>
      <c r="X41" s="672">
        <v>6.2114907407407394</v>
      </c>
      <c r="Y41" s="147" t="s">
        <v>353</v>
      </c>
    </row>
    <row r="42" spans="1:25" x14ac:dyDescent="0.35">
      <c r="A42" s="692">
        <v>38</v>
      </c>
      <c r="B42" s="475">
        <v>53</v>
      </c>
      <c r="C42" s="91" t="s">
        <v>278</v>
      </c>
      <c r="D42" s="442">
        <v>2007</v>
      </c>
      <c r="E42" s="115" t="s">
        <v>6</v>
      </c>
      <c r="F42" s="149">
        <v>6</v>
      </c>
      <c r="G42" s="150">
        <v>6.5</v>
      </c>
      <c r="H42" s="150">
        <v>4.666666666666667</v>
      </c>
      <c r="I42" s="150">
        <v>5</v>
      </c>
      <c r="J42" s="150">
        <v>5.5</v>
      </c>
      <c r="K42" s="150">
        <v>8</v>
      </c>
      <c r="L42" s="150">
        <v>5</v>
      </c>
      <c r="M42" s="150">
        <v>5</v>
      </c>
      <c r="N42" s="151">
        <v>5.7083333333333339</v>
      </c>
      <c r="O42" s="149">
        <v>5.4666666666666659</v>
      </c>
      <c r="P42" s="150">
        <v>7.147484276729557</v>
      </c>
      <c r="Q42" s="150">
        <v>6.2</v>
      </c>
      <c r="R42" s="144">
        <v>6.59375</v>
      </c>
      <c r="S42" s="146">
        <v>5.6261904761904775</v>
      </c>
      <c r="T42" s="151">
        <v>6.2068182839173396</v>
      </c>
      <c r="U42" s="670">
        <v>6.0572727987421375</v>
      </c>
      <c r="V42" s="149">
        <v>1.01</v>
      </c>
      <c r="W42" s="151">
        <v>6.1178455267295586</v>
      </c>
      <c r="X42" s="672">
        <v>6.1178455267295586</v>
      </c>
      <c r="Y42" s="147" t="s">
        <v>353</v>
      </c>
    </row>
    <row r="43" spans="1:25" x14ac:dyDescent="0.35">
      <c r="A43" s="79">
        <v>39</v>
      </c>
      <c r="B43" s="475">
        <v>20</v>
      </c>
      <c r="C43" s="91" t="s">
        <v>254</v>
      </c>
      <c r="D43" s="442">
        <v>2008</v>
      </c>
      <c r="E43" s="115" t="s">
        <v>6</v>
      </c>
      <c r="F43" s="149">
        <v>4.5</v>
      </c>
      <c r="G43" s="150">
        <v>5.5</v>
      </c>
      <c r="H43" s="150">
        <v>8.6666666666666661</v>
      </c>
      <c r="I43" s="150">
        <v>6</v>
      </c>
      <c r="J43" s="150">
        <v>3</v>
      </c>
      <c r="K43" s="150">
        <v>7</v>
      </c>
      <c r="L43" s="150">
        <v>5</v>
      </c>
      <c r="M43" s="150">
        <v>8</v>
      </c>
      <c r="N43" s="151">
        <v>5.958333333333333</v>
      </c>
      <c r="O43" s="149">
        <v>5.3444444444444459</v>
      </c>
      <c r="P43" s="150">
        <v>5.8940251572327043</v>
      </c>
      <c r="Q43" s="150">
        <v>6.5814814814814824</v>
      </c>
      <c r="R43" s="144">
        <v>6.7312499999999993</v>
      </c>
      <c r="S43" s="689">
        <v>5.9142857142857146</v>
      </c>
      <c r="T43" s="151">
        <v>6.0930973594888691</v>
      </c>
      <c r="U43" s="670">
        <v>6.0526681516422078</v>
      </c>
      <c r="V43" s="149">
        <v>1.01</v>
      </c>
      <c r="W43" s="151">
        <v>6.1131948331586301</v>
      </c>
      <c r="X43" s="690">
        <v>6.1131948331586301</v>
      </c>
      <c r="Y43" s="147" t="s">
        <v>353</v>
      </c>
    </row>
    <row r="44" spans="1:25" x14ac:dyDescent="0.35">
      <c r="A44" s="75">
        <v>40</v>
      </c>
      <c r="B44" s="475">
        <v>14</v>
      </c>
      <c r="C44" s="91" t="s">
        <v>250</v>
      </c>
      <c r="D44" s="442">
        <v>2009</v>
      </c>
      <c r="E44" s="115" t="s">
        <v>6</v>
      </c>
      <c r="F44" s="149">
        <v>6.25</v>
      </c>
      <c r="G44" s="150">
        <v>4.166666666666667</v>
      </c>
      <c r="H44" s="150">
        <v>8.6666666666666661</v>
      </c>
      <c r="I44" s="150">
        <v>4</v>
      </c>
      <c r="J44" s="150">
        <v>5</v>
      </c>
      <c r="K44" s="150">
        <v>6.75</v>
      </c>
      <c r="L44" s="150">
        <v>3.5</v>
      </c>
      <c r="M44" s="150" t="s">
        <v>322</v>
      </c>
      <c r="N44" s="151">
        <v>5.4761904761904763</v>
      </c>
      <c r="O44" s="149">
        <v>5.927777777777778</v>
      </c>
      <c r="P44" s="150">
        <v>6.7972746331236875</v>
      </c>
      <c r="Q44" s="150">
        <v>6.2592592592592586</v>
      </c>
      <c r="R44" s="144">
        <v>6.3874999999999993</v>
      </c>
      <c r="S44" s="146">
        <v>3.8809523809523796</v>
      </c>
      <c r="T44" s="151">
        <v>5.850552810222621</v>
      </c>
      <c r="U44" s="670">
        <v>5.7382441100129764</v>
      </c>
      <c r="V44" s="149">
        <v>1.01</v>
      </c>
      <c r="W44" s="151">
        <v>5.7956265511131067</v>
      </c>
      <c r="X44" s="672">
        <v>5.7956265511131067</v>
      </c>
      <c r="Y44" s="147" t="s">
        <v>353</v>
      </c>
    </row>
    <row r="45" spans="1:25" x14ac:dyDescent="0.35">
      <c r="A45" s="79">
        <v>41</v>
      </c>
      <c r="B45" s="475">
        <v>8</v>
      </c>
      <c r="C45" s="91" t="s">
        <v>224</v>
      </c>
      <c r="D45" s="442">
        <v>2010</v>
      </c>
      <c r="E45" s="115" t="s">
        <v>8</v>
      </c>
      <c r="F45" s="149">
        <v>5</v>
      </c>
      <c r="G45" s="150">
        <v>4.833333333333333</v>
      </c>
      <c r="H45" s="150">
        <v>8</v>
      </c>
      <c r="I45" s="150">
        <v>2</v>
      </c>
      <c r="J45" s="150">
        <v>4</v>
      </c>
      <c r="K45" s="150">
        <v>8.25</v>
      </c>
      <c r="L45" s="150">
        <v>1</v>
      </c>
      <c r="M45" s="150">
        <v>8</v>
      </c>
      <c r="N45" s="151">
        <v>5.1354166666666661</v>
      </c>
      <c r="O45" s="149">
        <v>6.3055555555555545</v>
      </c>
      <c r="P45" s="150">
        <v>6.0676100628930802</v>
      </c>
      <c r="Q45" s="150">
        <v>6.3444444444444432</v>
      </c>
      <c r="R45" s="144">
        <v>6.4291666666666671</v>
      </c>
      <c r="S45" s="146">
        <v>3.7857142857142856</v>
      </c>
      <c r="T45" s="151">
        <v>5.7864982030548067</v>
      </c>
      <c r="U45" s="670">
        <v>5.5911737421383636</v>
      </c>
      <c r="V45" s="149">
        <v>1.01</v>
      </c>
      <c r="W45" s="151">
        <v>5.6470854795597472</v>
      </c>
      <c r="X45" s="672">
        <v>5.6470854795597472</v>
      </c>
      <c r="Y45" s="147" t="s">
        <v>353</v>
      </c>
    </row>
    <row r="46" spans="1:25" x14ac:dyDescent="0.35">
      <c r="A46" s="79">
        <v>42</v>
      </c>
      <c r="B46" s="475">
        <v>25</v>
      </c>
      <c r="C46" s="91" t="s">
        <v>234</v>
      </c>
      <c r="D46" s="442">
        <v>2009</v>
      </c>
      <c r="E46" s="115" t="s">
        <v>7</v>
      </c>
      <c r="F46" s="149">
        <v>5.25</v>
      </c>
      <c r="G46" s="150">
        <v>5.5</v>
      </c>
      <c r="H46" s="150">
        <v>4.666666666666667</v>
      </c>
      <c r="I46" s="150">
        <v>5.5</v>
      </c>
      <c r="J46" s="150">
        <v>2.5</v>
      </c>
      <c r="K46" s="150">
        <v>6.5</v>
      </c>
      <c r="L46" s="150">
        <v>3.5</v>
      </c>
      <c r="M46" s="150">
        <v>0</v>
      </c>
      <c r="N46" s="151">
        <v>4.1770833333333339</v>
      </c>
      <c r="O46" s="149">
        <v>6.3388888888888895</v>
      </c>
      <c r="P46" s="150">
        <v>6.3592243186582795</v>
      </c>
      <c r="Q46" s="150">
        <v>5.9444444444444446</v>
      </c>
      <c r="R46" s="144">
        <v>6.9645833333333336</v>
      </c>
      <c r="S46" s="146">
        <v>5.2833333333333341</v>
      </c>
      <c r="T46" s="151">
        <v>6.1780948637316566</v>
      </c>
      <c r="U46" s="670">
        <v>5.5777914046121593</v>
      </c>
      <c r="V46" s="149">
        <v>1.01</v>
      </c>
      <c r="W46" s="151">
        <v>5.6335693186582807</v>
      </c>
      <c r="X46" s="672">
        <v>5.6335693186582807</v>
      </c>
      <c r="Y46" s="147" t="s">
        <v>353</v>
      </c>
    </row>
    <row r="47" spans="1:25" x14ac:dyDescent="0.35">
      <c r="A47" s="75">
        <v>43</v>
      </c>
      <c r="B47" s="475">
        <v>6</v>
      </c>
      <c r="C47" s="91" t="s">
        <v>243</v>
      </c>
      <c r="D47" s="442">
        <v>2010</v>
      </c>
      <c r="E47" s="115" t="s">
        <v>145</v>
      </c>
      <c r="F47" s="153">
        <v>3.25</v>
      </c>
      <c r="G47" s="154">
        <v>6.833333333333333</v>
      </c>
      <c r="H47" s="150">
        <v>6</v>
      </c>
      <c r="I47" s="154">
        <v>4</v>
      </c>
      <c r="J47" s="154">
        <v>5</v>
      </c>
      <c r="K47" s="154">
        <v>7</v>
      </c>
      <c r="L47" s="150">
        <v>2</v>
      </c>
      <c r="M47" s="150">
        <v>5</v>
      </c>
      <c r="N47" s="151">
        <v>4.8854166666666661</v>
      </c>
      <c r="O47" s="153">
        <v>6.1111111111111107</v>
      </c>
      <c r="P47" s="150">
        <v>6.66970649895178</v>
      </c>
      <c r="Q47" s="154">
        <v>6.6851851851851851</v>
      </c>
      <c r="R47" s="144">
        <v>6.0812499999999998</v>
      </c>
      <c r="S47" s="146">
        <v>3.804761904761905</v>
      </c>
      <c r="T47" s="155">
        <v>5.8704029400019957</v>
      </c>
      <c r="U47" s="670">
        <v>5.5749070580013971</v>
      </c>
      <c r="V47" s="149">
        <v>1.01</v>
      </c>
      <c r="W47" s="151">
        <v>5.6306561285814114</v>
      </c>
      <c r="X47" s="672">
        <v>5.6306561285814114</v>
      </c>
      <c r="Y47" s="147" t="s">
        <v>353</v>
      </c>
    </row>
    <row r="48" spans="1:25" x14ac:dyDescent="0.35">
      <c r="A48" s="79">
        <v>44</v>
      </c>
      <c r="B48" s="475">
        <v>21</v>
      </c>
      <c r="C48" s="91" t="s">
        <v>222</v>
      </c>
      <c r="D48" s="442">
        <v>2009</v>
      </c>
      <c r="E48" s="115" t="s">
        <v>144</v>
      </c>
      <c r="F48" s="149">
        <v>3</v>
      </c>
      <c r="G48" s="150">
        <v>5.833333333333333</v>
      </c>
      <c r="H48" s="150">
        <v>6.666666666666667</v>
      </c>
      <c r="I48" s="150">
        <v>6.5</v>
      </c>
      <c r="J48" s="150">
        <v>5</v>
      </c>
      <c r="K48" s="150">
        <v>6.5</v>
      </c>
      <c r="L48" s="150">
        <v>2</v>
      </c>
      <c r="M48" s="150">
        <v>8</v>
      </c>
      <c r="N48" s="151">
        <v>5.4375</v>
      </c>
      <c r="O48" s="149">
        <v>6.2166666666666659</v>
      </c>
      <c r="P48" s="150">
        <v>5.7477987421383654</v>
      </c>
      <c r="Q48" s="150">
        <v>6.0814814814814806</v>
      </c>
      <c r="R48" s="144">
        <v>6.9375</v>
      </c>
      <c r="S48" s="146">
        <v>3.0214285714285722</v>
      </c>
      <c r="T48" s="151">
        <v>5.6009750923430168</v>
      </c>
      <c r="U48" s="670">
        <v>5.5519325646401114</v>
      </c>
      <c r="V48" s="149">
        <v>1.01</v>
      </c>
      <c r="W48" s="151">
        <v>5.6074518902865123</v>
      </c>
      <c r="X48" s="672">
        <v>5.6074518902865123</v>
      </c>
      <c r="Y48" s="147" t="s">
        <v>353</v>
      </c>
    </row>
    <row r="49" spans="1:25" x14ac:dyDescent="0.35">
      <c r="A49" s="79">
        <v>45</v>
      </c>
      <c r="B49" s="475">
        <v>13</v>
      </c>
      <c r="C49" s="91" t="s">
        <v>324</v>
      </c>
      <c r="D49" s="442">
        <v>2009</v>
      </c>
      <c r="E49" s="115" t="s">
        <v>145</v>
      </c>
      <c r="F49" s="149">
        <v>5</v>
      </c>
      <c r="G49" s="150">
        <v>5.5</v>
      </c>
      <c r="H49" s="150">
        <v>2</v>
      </c>
      <c r="I49" s="150">
        <v>1.5</v>
      </c>
      <c r="J49" s="150">
        <v>4</v>
      </c>
      <c r="K49" s="150">
        <v>6.75</v>
      </c>
      <c r="L49" s="150">
        <v>3.5</v>
      </c>
      <c r="M49" s="150">
        <v>5</v>
      </c>
      <c r="N49" s="151">
        <v>4.15625</v>
      </c>
      <c r="O49" s="149">
        <v>5.8777777777777773</v>
      </c>
      <c r="P49" s="150">
        <v>6.4618448637316543</v>
      </c>
      <c r="Q49" s="150">
        <v>6.8703703703703711</v>
      </c>
      <c r="R49" s="144">
        <v>6.7479166666666668</v>
      </c>
      <c r="S49" s="146">
        <v>4.3142857142857149</v>
      </c>
      <c r="T49" s="151">
        <v>6.0544390785664373</v>
      </c>
      <c r="U49" s="670">
        <v>5.4849823549965055</v>
      </c>
      <c r="V49" s="149">
        <v>1.01</v>
      </c>
      <c r="W49" s="151">
        <v>5.5398321785464706</v>
      </c>
      <c r="X49" s="672">
        <v>5.5398321785464706</v>
      </c>
      <c r="Y49" s="147" t="s">
        <v>353</v>
      </c>
    </row>
    <row r="50" spans="1:25" x14ac:dyDescent="0.35">
      <c r="A50" s="75">
        <v>46</v>
      </c>
      <c r="B50" s="475">
        <v>19</v>
      </c>
      <c r="C50" s="91" t="s">
        <v>253</v>
      </c>
      <c r="D50" s="442">
        <v>2010</v>
      </c>
      <c r="E50" s="115" t="s">
        <v>145</v>
      </c>
      <c r="F50" s="149">
        <v>6</v>
      </c>
      <c r="G50" s="150">
        <v>5.666666666666667</v>
      </c>
      <c r="H50" s="150">
        <v>7.333333333333333</v>
      </c>
      <c r="I50" s="150">
        <v>4.5</v>
      </c>
      <c r="J50" s="150">
        <v>3.5</v>
      </c>
      <c r="K50" s="150">
        <v>8.25</v>
      </c>
      <c r="L50" s="150">
        <v>3.5</v>
      </c>
      <c r="M50" s="150">
        <v>0</v>
      </c>
      <c r="N50" s="151">
        <v>4.84375</v>
      </c>
      <c r="O50" s="149">
        <v>5.5388888888888888</v>
      </c>
      <c r="P50" s="150">
        <v>5.814989517819706</v>
      </c>
      <c r="Q50" s="150">
        <v>6.0370370370370372</v>
      </c>
      <c r="R50" s="144">
        <v>6.5437499999999993</v>
      </c>
      <c r="S50" s="146">
        <v>4.3714285714285701</v>
      </c>
      <c r="T50" s="151">
        <v>5.6612188030348403</v>
      </c>
      <c r="U50" s="670">
        <v>5.4159781621243877</v>
      </c>
      <c r="V50" s="149">
        <v>1.01</v>
      </c>
      <c r="W50" s="151">
        <v>5.4701379437456312</v>
      </c>
      <c r="X50" s="672">
        <v>5.4701379437456312</v>
      </c>
      <c r="Y50" s="147" t="s">
        <v>353</v>
      </c>
    </row>
    <row r="51" spans="1:25" x14ac:dyDescent="0.35">
      <c r="A51" s="79">
        <v>47</v>
      </c>
      <c r="B51" s="475">
        <v>2</v>
      </c>
      <c r="C51" s="91" t="s">
        <v>231</v>
      </c>
      <c r="D51" s="442">
        <v>2010</v>
      </c>
      <c r="E51" s="115" t="s">
        <v>7</v>
      </c>
      <c r="F51" s="149">
        <v>4.5</v>
      </c>
      <c r="G51" s="150">
        <v>4.833333333333333</v>
      </c>
      <c r="H51" s="150">
        <v>5.333333333333333</v>
      </c>
      <c r="I51" s="150">
        <v>5.5</v>
      </c>
      <c r="J51" s="150">
        <v>6.5</v>
      </c>
      <c r="K51" s="150">
        <v>8.25</v>
      </c>
      <c r="L51" s="150">
        <v>2</v>
      </c>
      <c r="M51" s="150">
        <v>8</v>
      </c>
      <c r="N51" s="151">
        <v>5.614583333333333</v>
      </c>
      <c r="O51" s="149">
        <v>6.1666666666666661</v>
      </c>
      <c r="P51" s="150">
        <v>6.0163522012578614</v>
      </c>
      <c r="Q51" s="150">
        <v>6.151851851851851</v>
      </c>
      <c r="R51" s="144">
        <v>6.302083333333333</v>
      </c>
      <c r="S51" s="146">
        <v>2.0095238095238104</v>
      </c>
      <c r="T51" s="151">
        <v>5.3292955725267044</v>
      </c>
      <c r="U51" s="670">
        <v>5.4148819007686928</v>
      </c>
      <c r="V51" s="149">
        <v>1.01</v>
      </c>
      <c r="W51" s="151">
        <v>5.4690307197763799</v>
      </c>
      <c r="X51" s="672">
        <v>5.4690307197763799</v>
      </c>
      <c r="Y51" s="147" t="s">
        <v>353</v>
      </c>
    </row>
    <row r="52" spans="1:25" x14ac:dyDescent="0.35">
      <c r="A52" s="79">
        <v>48</v>
      </c>
      <c r="B52" s="475">
        <v>29</v>
      </c>
      <c r="C52" s="91" t="s">
        <v>259</v>
      </c>
      <c r="D52" s="442">
        <v>2008</v>
      </c>
      <c r="E52" s="115" t="s">
        <v>145</v>
      </c>
      <c r="F52" s="149">
        <v>3.25</v>
      </c>
      <c r="G52" s="150">
        <v>6.666666666666667</v>
      </c>
      <c r="H52" s="150">
        <v>3.3333333333333335</v>
      </c>
      <c r="I52" s="150">
        <v>2</v>
      </c>
      <c r="J52" s="150">
        <v>4.5</v>
      </c>
      <c r="K52" s="150">
        <v>5.5</v>
      </c>
      <c r="L52" s="150">
        <v>0</v>
      </c>
      <c r="M52" s="150">
        <v>5</v>
      </c>
      <c r="N52" s="151">
        <v>3.78125</v>
      </c>
      <c r="O52" s="149">
        <v>5.7</v>
      </c>
      <c r="P52" s="150">
        <v>6.5776729559748421</v>
      </c>
      <c r="Q52" s="150">
        <v>6.0962962962962965</v>
      </c>
      <c r="R52" s="144">
        <v>5.8145833333333332</v>
      </c>
      <c r="S52" s="146">
        <v>5.6761904761904756</v>
      </c>
      <c r="T52" s="151">
        <v>5.972948612358989</v>
      </c>
      <c r="U52" s="670">
        <v>5.3154390286512925</v>
      </c>
      <c r="V52" s="149">
        <v>1.01</v>
      </c>
      <c r="W52" s="151">
        <v>5.3685934189378051</v>
      </c>
      <c r="X52" s="672">
        <v>5.3685934189378051</v>
      </c>
      <c r="Y52" s="147" t="s">
        <v>353</v>
      </c>
    </row>
    <row r="53" spans="1:25" x14ac:dyDescent="0.35">
      <c r="A53" s="75">
        <v>49</v>
      </c>
      <c r="B53" s="475">
        <v>38</v>
      </c>
      <c r="C53" s="91" t="s">
        <v>266</v>
      </c>
      <c r="D53" s="442">
        <v>2010</v>
      </c>
      <c r="E53" s="115" t="s">
        <v>145</v>
      </c>
      <c r="F53" s="149">
        <v>4</v>
      </c>
      <c r="G53" s="150">
        <v>5.833333333333333</v>
      </c>
      <c r="H53" s="150">
        <v>6</v>
      </c>
      <c r="I53" s="150">
        <v>5</v>
      </c>
      <c r="J53" s="150">
        <v>6</v>
      </c>
      <c r="K53" s="150">
        <v>7.75</v>
      </c>
      <c r="L53" s="150">
        <v>3.5</v>
      </c>
      <c r="M53" s="150">
        <v>5</v>
      </c>
      <c r="N53" s="151">
        <v>5.3854166666666661</v>
      </c>
      <c r="O53" s="149">
        <v>4.9611111111111112</v>
      </c>
      <c r="P53" s="150">
        <v>7.2758909853249447</v>
      </c>
      <c r="Q53" s="150">
        <v>6.0296296296296301</v>
      </c>
      <c r="R53" s="144">
        <v>5.65625</v>
      </c>
      <c r="S53" s="146">
        <v>1.8142857142857145</v>
      </c>
      <c r="T53" s="151">
        <v>5.1474334880702797</v>
      </c>
      <c r="U53" s="670">
        <v>5.2188284416491957</v>
      </c>
      <c r="V53" s="149">
        <v>1.01</v>
      </c>
      <c r="W53" s="151">
        <v>5.2710167260656879</v>
      </c>
      <c r="X53" s="672">
        <v>5.2710167260656879</v>
      </c>
      <c r="Y53" s="147" t="s">
        <v>353</v>
      </c>
    </row>
    <row r="54" spans="1:25" x14ac:dyDescent="0.35">
      <c r="A54" s="79">
        <v>50</v>
      </c>
      <c r="B54" s="475">
        <v>47</v>
      </c>
      <c r="C54" s="91" t="s">
        <v>223</v>
      </c>
      <c r="D54" s="442">
        <v>2008</v>
      </c>
      <c r="E54" s="115" t="s">
        <v>151</v>
      </c>
      <c r="F54" s="149">
        <v>3.25</v>
      </c>
      <c r="G54" s="150">
        <v>4.833333333333333</v>
      </c>
      <c r="H54" s="150">
        <v>6</v>
      </c>
      <c r="I54" s="150">
        <v>7</v>
      </c>
      <c r="J54" s="150">
        <v>4</v>
      </c>
      <c r="K54" s="150">
        <v>7</v>
      </c>
      <c r="L54" s="150">
        <v>2</v>
      </c>
      <c r="M54" s="150">
        <v>5</v>
      </c>
      <c r="N54" s="151">
        <v>4.8854166666666661</v>
      </c>
      <c r="O54" s="149">
        <v>5.7555555555555555</v>
      </c>
      <c r="P54" s="150">
        <v>6.1319706498951785</v>
      </c>
      <c r="Q54" s="150">
        <v>6.2888888888888888</v>
      </c>
      <c r="R54" s="144">
        <v>6.1083333333333334</v>
      </c>
      <c r="S54" s="146">
        <v>2.2714285714285709</v>
      </c>
      <c r="T54" s="151">
        <v>5.3112353998203057</v>
      </c>
      <c r="U54" s="670">
        <v>5.183489779874213</v>
      </c>
      <c r="V54" s="149">
        <v>1</v>
      </c>
      <c r="W54" s="151">
        <v>5.183489779874213</v>
      </c>
      <c r="X54" s="672">
        <v>5.183489779874213</v>
      </c>
      <c r="Y54" s="147" t="s">
        <v>353</v>
      </c>
    </row>
    <row r="55" spans="1:25" x14ac:dyDescent="0.35">
      <c r="A55" s="79">
        <v>51</v>
      </c>
      <c r="B55" s="475">
        <v>22</v>
      </c>
      <c r="C55" s="91" t="s">
        <v>226</v>
      </c>
      <c r="D55" s="442">
        <v>2010</v>
      </c>
      <c r="E55" s="115" t="s">
        <v>8</v>
      </c>
      <c r="F55" s="149">
        <v>3.75</v>
      </c>
      <c r="G55" s="150">
        <v>5.166666666666667</v>
      </c>
      <c r="H55" s="150">
        <v>5.333333333333333</v>
      </c>
      <c r="I55" s="150">
        <v>3</v>
      </c>
      <c r="J55" s="150">
        <v>5</v>
      </c>
      <c r="K55" s="150">
        <v>6.75</v>
      </c>
      <c r="L55" s="150">
        <v>2</v>
      </c>
      <c r="M55" s="150">
        <v>5</v>
      </c>
      <c r="N55" s="151">
        <v>4.5</v>
      </c>
      <c r="O55" s="149">
        <v>5.6388888888888893</v>
      </c>
      <c r="P55" s="150">
        <v>6.5507337526205429</v>
      </c>
      <c r="Q55" s="150">
        <v>6.2074074074074073</v>
      </c>
      <c r="R55" s="144">
        <v>6.40625</v>
      </c>
      <c r="S55" s="146">
        <v>2.1880952380952379</v>
      </c>
      <c r="T55" s="151">
        <v>5.3982750574024152</v>
      </c>
      <c r="U55" s="670">
        <v>5.1287925401816903</v>
      </c>
      <c r="V55" s="149">
        <v>1.01</v>
      </c>
      <c r="W55" s="151">
        <v>5.1800804655835071</v>
      </c>
      <c r="X55" s="672">
        <v>5.1800804655835071</v>
      </c>
      <c r="Y55" s="147" t="s">
        <v>353</v>
      </c>
    </row>
    <row r="56" spans="1:25" x14ac:dyDescent="0.35">
      <c r="A56" s="75">
        <v>52</v>
      </c>
      <c r="B56" s="475">
        <v>28</v>
      </c>
      <c r="C56" s="91" t="s">
        <v>238</v>
      </c>
      <c r="D56" s="442">
        <v>2010</v>
      </c>
      <c r="E56" s="115" t="s">
        <v>150</v>
      </c>
      <c r="F56" s="149">
        <v>5.5</v>
      </c>
      <c r="G56" s="150">
        <v>6.666666666666667</v>
      </c>
      <c r="H56" s="150">
        <v>7.333333333333333</v>
      </c>
      <c r="I56" s="150">
        <v>4</v>
      </c>
      <c r="J56" s="150">
        <v>6.5</v>
      </c>
      <c r="K56" s="150">
        <v>7.25</v>
      </c>
      <c r="L56" s="150">
        <v>3.5</v>
      </c>
      <c r="M56" s="150">
        <v>5</v>
      </c>
      <c r="N56" s="151">
        <v>5.71875</v>
      </c>
      <c r="O56" s="149">
        <v>5.75</v>
      </c>
      <c r="P56" s="150">
        <v>5.6766247379454917</v>
      </c>
      <c r="Q56" s="150">
        <v>5.4333333333333336</v>
      </c>
      <c r="R56" s="144">
        <v>5.9395833333333332</v>
      </c>
      <c r="S56" s="146">
        <v>1.1452380952380956</v>
      </c>
      <c r="T56" s="151">
        <v>4.7889558999700501</v>
      </c>
      <c r="U56" s="670">
        <v>5.0678941299790345</v>
      </c>
      <c r="V56" s="149">
        <v>1</v>
      </c>
      <c r="W56" s="151">
        <v>5.0678941299790345</v>
      </c>
      <c r="X56" s="672">
        <v>5.0678941299790345</v>
      </c>
      <c r="Y56" s="147" t="s">
        <v>353</v>
      </c>
    </row>
    <row r="57" spans="1:25" x14ac:dyDescent="0.35">
      <c r="A57" s="79">
        <v>53</v>
      </c>
      <c r="B57" s="475">
        <v>3</v>
      </c>
      <c r="C57" s="91" t="s">
        <v>241</v>
      </c>
      <c r="D57" s="442">
        <v>2007</v>
      </c>
      <c r="E57" s="115" t="s">
        <v>6</v>
      </c>
      <c r="F57" s="149">
        <v>8</v>
      </c>
      <c r="G57" s="150">
        <v>7.5</v>
      </c>
      <c r="H57" s="150">
        <v>2.6666666666666665</v>
      </c>
      <c r="I57" s="150">
        <v>3.5</v>
      </c>
      <c r="J57" s="150">
        <v>4.5</v>
      </c>
      <c r="K57" s="150">
        <v>5.75</v>
      </c>
      <c r="L57" s="150">
        <v>3.5</v>
      </c>
      <c r="M57" s="150">
        <v>5</v>
      </c>
      <c r="N57" s="151">
        <v>5.0520833333333339</v>
      </c>
      <c r="O57" s="149">
        <v>5.8888888888888884</v>
      </c>
      <c r="P57" s="150">
        <v>5.317819706498951</v>
      </c>
      <c r="Q57" s="150">
        <v>5.5370370370370381</v>
      </c>
      <c r="R57" s="144">
        <v>5.541666666666667</v>
      </c>
      <c r="S57" s="146">
        <v>2.4833333333333343</v>
      </c>
      <c r="T57" s="151">
        <v>4.9537491264849756</v>
      </c>
      <c r="U57" s="670">
        <v>4.9832493885394831</v>
      </c>
      <c r="V57" s="149">
        <v>1.01</v>
      </c>
      <c r="W57" s="151">
        <v>5.0330818824248782</v>
      </c>
      <c r="X57" s="672">
        <v>5.0330818824248782</v>
      </c>
      <c r="Y57" s="147" t="s">
        <v>353</v>
      </c>
    </row>
    <row r="58" spans="1:25" x14ac:dyDescent="0.35">
      <c r="A58" s="692">
        <v>54</v>
      </c>
      <c r="B58" s="475">
        <v>63</v>
      </c>
      <c r="C58" s="91" t="s">
        <v>220</v>
      </c>
      <c r="D58" s="442">
        <v>2007</v>
      </c>
      <c r="E58" s="115" t="s">
        <v>4</v>
      </c>
      <c r="F58" s="149">
        <v>0</v>
      </c>
      <c r="G58" s="150">
        <v>2.3333333333333335</v>
      </c>
      <c r="H58" s="150">
        <v>0</v>
      </c>
      <c r="I58" s="150">
        <v>0</v>
      </c>
      <c r="J58" s="150">
        <v>6</v>
      </c>
      <c r="K58" s="150">
        <v>7.25</v>
      </c>
      <c r="L58" s="150">
        <v>0</v>
      </c>
      <c r="M58" s="150" t="s">
        <v>322</v>
      </c>
      <c r="N58" s="151">
        <v>2.2261904761904763</v>
      </c>
      <c r="O58" s="149">
        <v>4.0888888888888886</v>
      </c>
      <c r="P58" s="150">
        <v>5.4967505241090135</v>
      </c>
      <c r="Q58" s="150">
        <v>7.3074074074074078</v>
      </c>
      <c r="R58" s="144">
        <v>7.1916666666666664</v>
      </c>
      <c r="S58" s="146">
        <v>6.5833333333333313</v>
      </c>
      <c r="T58" s="151">
        <v>6.1336093640810621</v>
      </c>
      <c r="U58" s="670">
        <v>4.9613836977138854</v>
      </c>
      <c r="V58" s="149">
        <v>1.01</v>
      </c>
      <c r="W58" s="151">
        <v>5.0109975346910245</v>
      </c>
      <c r="X58" s="672">
        <v>5.0109975346910245</v>
      </c>
      <c r="Y58" s="147" t="s">
        <v>352</v>
      </c>
    </row>
    <row r="59" spans="1:25" x14ac:dyDescent="0.35">
      <c r="A59" s="75">
        <v>55</v>
      </c>
      <c r="B59" s="475">
        <v>44</v>
      </c>
      <c r="C59" s="91" t="s">
        <v>240</v>
      </c>
      <c r="D59" s="442">
        <v>2007</v>
      </c>
      <c r="E59" s="115" t="s">
        <v>6</v>
      </c>
      <c r="F59" s="149">
        <v>6.5</v>
      </c>
      <c r="G59" s="150">
        <v>2.8333333333333335</v>
      </c>
      <c r="H59" s="150">
        <v>4</v>
      </c>
      <c r="I59" s="150">
        <v>5</v>
      </c>
      <c r="J59" s="150">
        <v>4.5</v>
      </c>
      <c r="K59" s="150">
        <v>8.5</v>
      </c>
      <c r="L59" s="150">
        <v>2</v>
      </c>
      <c r="M59" s="150">
        <v>0</v>
      </c>
      <c r="N59" s="151">
        <v>4.166666666666667</v>
      </c>
      <c r="O59" s="149">
        <v>5.3222222222222229</v>
      </c>
      <c r="P59" s="150">
        <v>5.7013626834381537</v>
      </c>
      <c r="Q59" s="150">
        <v>5.4666666666666668</v>
      </c>
      <c r="R59" s="144">
        <v>5.9854166666666666</v>
      </c>
      <c r="S59" s="146">
        <v>3.7833333333333341</v>
      </c>
      <c r="T59" s="151">
        <v>5.2518003144654086</v>
      </c>
      <c r="U59" s="670">
        <v>4.9262602201257852</v>
      </c>
      <c r="V59" s="149">
        <v>1</v>
      </c>
      <c r="W59" s="151">
        <v>4.9262602201257852</v>
      </c>
      <c r="X59" s="672">
        <v>4.9262602201257852</v>
      </c>
      <c r="Y59" s="147"/>
    </row>
    <row r="60" spans="1:25" x14ac:dyDescent="0.35">
      <c r="A60" s="79">
        <v>56</v>
      </c>
      <c r="B60" s="475">
        <v>50</v>
      </c>
      <c r="C60" s="91" t="s">
        <v>275</v>
      </c>
      <c r="D60" s="442">
        <v>2010</v>
      </c>
      <c r="E60" s="115" t="s">
        <v>147</v>
      </c>
      <c r="F60" s="149">
        <v>6.25</v>
      </c>
      <c r="G60" s="150">
        <v>5.166666666666667</v>
      </c>
      <c r="H60" s="150">
        <v>7.333333333333333</v>
      </c>
      <c r="I60" s="150">
        <v>4</v>
      </c>
      <c r="J60" s="150">
        <v>3.5</v>
      </c>
      <c r="K60" s="150">
        <v>7.75</v>
      </c>
      <c r="L60" s="150">
        <v>2</v>
      </c>
      <c r="M60" s="150">
        <v>5</v>
      </c>
      <c r="N60" s="151">
        <v>5.125</v>
      </c>
      <c r="O60" s="149">
        <v>5.1611111111111105</v>
      </c>
      <c r="P60" s="150">
        <v>6.1394129979035634</v>
      </c>
      <c r="Q60" s="150">
        <v>5.3629629629629623</v>
      </c>
      <c r="R60" s="144">
        <v>5.2354166666666675</v>
      </c>
      <c r="S60" s="146">
        <v>1.8452380952380956</v>
      </c>
      <c r="T60" s="151">
        <v>4.748828366776479</v>
      </c>
      <c r="U60" s="670">
        <v>4.8616798567435353</v>
      </c>
      <c r="V60" s="149">
        <v>1</v>
      </c>
      <c r="W60" s="151">
        <v>4.8616798567435353</v>
      </c>
      <c r="X60" s="672">
        <v>4.8616798567435353</v>
      </c>
      <c r="Y60" s="147"/>
    </row>
    <row r="61" spans="1:25" x14ac:dyDescent="0.35">
      <c r="A61" s="79">
        <v>57</v>
      </c>
      <c r="B61" s="475">
        <v>52</v>
      </c>
      <c r="C61" s="91" t="s">
        <v>277</v>
      </c>
      <c r="D61" s="442">
        <v>2009</v>
      </c>
      <c r="E61" s="115" t="s">
        <v>145</v>
      </c>
      <c r="F61" s="149">
        <v>5</v>
      </c>
      <c r="G61" s="150">
        <v>5.166666666666667</v>
      </c>
      <c r="H61" s="150">
        <v>4.666666666666667</v>
      </c>
      <c r="I61" s="150">
        <v>6.5</v>
      </c>
      <c r="J61" s="150">
        <v>5.5</v>
      </c>
      <c r="K61" s="150">
        <v>9</v>
      </c>
      <c r="L61" s="150">
        <v>3.5</v>
      </c>
      <c r="M61" s="150">
        <v>8</v>
      </c>
      <c r="N61" s="151">
        <v>5.916666666666667</v>
      </c>
      <c r="O61" s="149">
        <v>4.18888888888889</v>
      </c>
      <c r="P61" s="150">
        <v>5.5703354297693917</v>
      </c>
      <c r="Q61" s="150">
        <v>5.1888888888888882</v>
      </c>
      <c r="R61" s="144">
        <v>5.6291666666666664</v>
      </c>
      <c r="S61" s="146">
        <v>0.5738095238095241</v>
      </c>
      <c r="T61" s="151">
        <v>4.2302178796046714</v>
      </c>
      <c r="U61" s="670">
        <v>4.73615251572327</v>
      </c>
      <c r="V61" s="149">
        <v>1.01</v>
      </c>
      <c r="W61" s="151">
        <v>4.7835140408805028</v>
      </c>
      <c r="X61" s="672">
        <v>4.7835140408805028</v>
      </c>
      <c r="Y61" s="147"/>
    </row>
    <row r="62" spans="1:25" x14ac:dyDescent="0.35">
      <c r="A62" s="75">
        <v>58</v>
      </c>
      <c r="B62" s="475">
        <v>48</v>
      </c>
      <c r="C62" s="91" t="s">
        <v>273</v>
      </c>
      <c r="D62" s="442">
        <v>2010</v>
      </c>
      <c r="E62" s="115" t="s">
        <v>145</v>
      </c>
      <c r="F62" s="149">
        <v>3.25</v>
      </c>
      <c r="G62" s="150">
        <v>2.6666666666666665</v>
      </c>
      <c r="H62" s="150">
        <v>4.666666666666667</v>
      </c>
      <c r="I62" s="150">
        <v>5</v>
      </c>
      <c r="J62" s="150">
        <v>3.5</v>
      </c>
      <c r="K62" s="150">
        <v>5.5</v>
      </c>
      <c r="L62" s="150">
        <v>1</v>
      </c>
      <c r="M62" s="150">
        <v>5</v>
      </c>
      <c r="N62" s="151">
        <v>3.8229166666666665</v>
      </c>
      <c r="O62" s="149">
        <v>5.4333333333333327</v>
      </c>
      <c r="P62" s="150">
        <v>5.2059748427672945</v>
      </c>
      <c r="Q62" s="150">
        <v>5.7814814814814808</v>
      </c>
      <c r="R62" s="144">
        <v>5.4041666666666668</v>
      </c>
      <c r="S62" s="146">
        <v>2.092857142857143</v>
      </c>
      <c r="T62" s="151">
        <v>4.7835626934211835</v>
      </c>
      <c r="U62" s="670">
        <v>4.4953688853948277</v>
      </c>
      <c r="V62" s="149">
        <v>1.01</v>
      </c>
      <c r="W62" s="151">
        <v>4.5403225742487763</v>
      </c>
      <c r="X62" s="672">
        <v>4.5403225742487763</v>
      </c>
      <c r="Y62" s="147"/>
    </row>
    <row r="63" spans="1:25" x14ac:dyDescent="0.35">
      <c r="A63" s="79">
        <v>59</v>
      </c>
      <c r="B63" s="475">
        <v>55</v>
      </c>
      <c r="C63" s="91" t="s">
        <v>221</v>
      </c>
      <c r="D63" s="442">
        <v>2010</v>
      </c>
      <c r="E63" s="115" t="s">
        <v>148</v>
      </c>
      <c r="F63" s="149">
        <v>3.5</v>
      </c>
      <c r="G63" s="150">
        <v>3.6666666666666665</v>
      </c>
      <c r="H63" s="150">
        <v>5.333333333333333</v>
      </c>
      <c r="I63" s="150">
        <v>5.5</v>
      </c>
      <c r="J63" s="150">
        <v>4.5</v>
      </c>
      <c r="K63" s="150">
        <v>6</v>
      </c>
      <c r="L63" s="150">
        <v>2</v>
      </c>
      <c r="M63" s="150">
        <v>5</v>
      </c>
      <c r="N63" s="151">
        <v>4.4375</v>
      </c>
      <c r="O63" s="149">
        <v>5.4166666666666679</v>
      </c>
      <c r="P63" s="150">
        <v>5.6288259958071274</v>
      </c>
      <c r="Q63" s="150">
        <v>5.674074074074074</v>
      </c>
      <c r="R63" s="144">
        <v>5.9854166666666675</v>
      </c>
      <c r="S63" s="146">
        <v>0</v>
      </c>
      <c r="T63" s="151">
        <v>4.5409966806429072</v>
      </c>
      <c r="U63" s="670">
        <v>4.509947676450035</v>
      </c>
      <c r="V63" s="149">
        <v>1</v>
      </c>
      <c r="W63" s="151">
        <v>4.509947676450035</v>
      </c>
      <c r="X63" s="672">
        <v>4.509947676450035</v>
      </c>
      <c r="Y63" s="147"/>
    </row>
    <row r="64" spans="1:25" x14ac:dyDescent="0.35">
      <c r="A64" s="79">
        <v>60</v>
      </c>
      <c r="B64" s="475">
        <v>12</v>
      </c>
      <c r="C64" s="91" t="s">
        <v>248</v>
      </c>
      <c r="D64" s="442">
        <v>2010</v>
      </c>
      <c r="E64" s="115" t="s">
        <v>144</v>
      </c>
      <c r="F64" s="149">
        <v>4.25</v>
      </c>
      <c r="G64" s="150">
        <v>2</v>
      </c>
      <c r="H64" s="150">
        <v>4.666666666666667</v>
      </c>
      <c r="I64" s="150">
        <v>5</v>
      </c>
      <c r="J64" s="150">
        <v>4</v>
      </c>
      <c r="K64" s="150">
        <v>5.25</v>
      </c>
      <c r="L64" s="150">
        <v>1</v>
      </c>
      <c r="M64" s="150">
        <v>5</v>
      </c>
      <c r="N64" s="151">
        <v>3.8958333333333335</v>
      </c>
      <c r="O64" s="149">
        <v>4.6611111111111114</v>
      </c>
      <c r="P64" s="150">
        <v>5.0038784067085942</v>
      </c>
      <c r="Q64" s="150">
        <v>5.6851851851851851</v>
      </c>
      <c r="R64" s="144">
        <v>5.8041666666666663</v>
      </c>
      <c r="S64" s="146">
        <v>0.84285714285714231</v>
      </c>
      <c r="T64" s="151">
        <v>4.3994397025057399</v>
      </c>
      <c r="U64" s="670">
        <v>4.2483577917540174</v>
      </c>
      <c r="V64" s="149">
        <v>1.01</v>
      </c>
      <c r="W64" s="151">
        <v>4.2908413696715577</v>
      </c>
      <c r="X64" s="672">
        <v>4.2908413696715577</v>
      </c>
      <c r="Y64" s="147"/>
    </row>
    <row r="65" spans="1:25" x14ac:dyDescent="0.35">
      <c r="A65" s="676" t="s">
        <v>334</v>
      </c>
      <c r="B65" s="673">
        <v>23</v>
      </c>
      <c r="C65" s="674" t="s">
        <v>255</v>
      </c>
      <c r="D65" s="675">
        <v>2008</v>
      </c>
      <c r="E65" s="675" t="s">
        <v>145</v>
      </c>
      <c r="F65" s="677">
        <v>0</v>
      </c>
      <c r="G65" s="678">
        <v>2.3333333333333335</v>
      </c>
      <c r="H65" s="678" t="s">
        <v>335</v>
      </c>
      <c r="I65" s="678">
        <v>0</v>
      </c>
      <c r="J65" s="678">
        <v>6</v>
      </c>
      <c r="K65" s="678">
        <v>7.25</v>
      </c>
      <c r="L65" s="678" t="s">
        <v>335</v>
      </c>
      <c r="M65" s="678" t="s">
        <v>322</v>
      </c>
      <c r="N65" s="679">
        <v>3.1166666666666667</v>
      </c>
      <c r="O65" s="677">
        <v>0</v>
      </c>
      <c r="P65" s="678" t="s">
        <v>335</v>
      </c>
      <c r="Q65" s="678">
        <v>0</v>
      </c>
      <c r="R65" s="680">
        <v>0</v>
      </c>
      <c r="S65" s="680">
        <v>0</v>
      </c>
      <c r="T65" s="679">
        <v>0</v>
      </c>
      <c r="U65" s="681">
        <v>0.93499999999999994</v>
      </c>
      <c r="V65" s="677">
        <v>1.01</v>
      </c>
      <c r="W65" s="679">
        <v>0.94434999999999991</v>
      </c>
      <c r="X65" s="691">
        <v>0.94434999999999991</v>
      </c>
      <c r="Y65" s="147" t="s">
        <v>352</v>
      </c>
    </row>
    <row r="66" spans="1:25" x14ac:dyDescent="0.35">
      <c r="A66" s="676" t="s">
        <v>334</v>
      </c>
      <c r="B66" s="673">
        <v>31</v>
      </c>
      <c r="C66" s="674" t="s">
        <v>235</v>
      </c>
      <c r="D66" s="675">
        <v>2008</v>
      </c>
      <c r="E66" s="675" t="s">
        <v>7</v>
      </c>
      <c r="F66" s="677">
        <v>0</v>
      </c>
      <c r="G66" s="678">
        <v>2.3333333333333335</v>
      </c>
      <c r="H66" s="678" t="s">
        <v>335</v>
      </c>
      <c r="I66" s="678">
        <v>0</v>
      </c>
      <c r="J66" s="678">
        <v>6</v>
      </c>
      <c r="K66" s="678">
        <v>7.25</v>
      </c>
      <c r="L66" s="678" t="s">
        <v>335</v>
      </c>
      <c r="M66" s="678" t="s">
        <v>322</v>
      </c>
      <c r="N66" s="679">
        <v>3.1166666666666667</v>
      </c>
      <c r="O66" s="677">
        <v>0</v>
      </c>
      <c r="P66" s="678" t="s">
        <v>335</v>
      </c>
      <c r="Q66" s="678">
        <v>0</v>
      </c>
      <c r="R66" s="680">
        <v>0</v>
      </c>
      <c r="S66" s="680">
        <v>0</v>
      </c>
      <c r="T66" s="679">
        <v>0</v>
      </c>
      <c r="U66" s="681">
        <v>0.93499999999999994</v>
      </c>
      <c r="V66" s="677">
        <v>1.01</v>
      </c>
      <c r="W66" s="679">
        <v>0.94434999999999991</v>
      </c>
      <c r="X66" s="691">
        <v>0.94434999999999991</v>
      </c>
      <c r="Y66" s="147"/>
    </row>
    <row r="67" spans="1:25" x14ac:dyDescent="0.35">
      <c r="A67" s="676" t="s">
        <v>334</v>
      </c>
      <c r="B67" s="673">
        <v>39</v>
      </c>
      <c r="C67" s="674" t="s">
        <v>267</v>
      </c>
      <c r="D67" s="675">
        <v>2010</v>
      </c>
      <c r="E67" s="675" t="s">
        <v>6</v>
      </c>
      <c r="F67" s="677">
        <v>0</v>
      </c>
      <c r="G67" s="678">
        <v>2.3333333333333335</v>
      </c>
      <c r="H67" s="678" t="s">
        <v>335</v>
      </c>
      <c r="I67" s="678">
        <v>0</v>
      </c>
      <c r="J67" s="678">
        <v>6</v>
      </c>
      <c r="K67" s="678">
        <v>7.25</v>
      </c>
      <c r="L67" s="678">
        <v>0</v>
      </c>
      <c r="M67" s="678" t="s">
        <v>322</v>
      </c>
      <c r="N67" s="679">
        <v>2.5972222222222223</v>
      </c>
      <c r="O67" s="677">
        <v>0</v>
      </c>
      <c r="P67" s="678" t="s">
        <v>335</v>
      </c>
      <c r="Q67" s="678">
        <v>0</v>
      </c>
      <c r="R67" s="680">
        <v>0</v>
      </c>
      <c r="S67" s="680">
        <v>0</v>
      </c>
      <c r="T67" s="679">
        <v>0</v>
      </c>
      <c r="U67" s="681">
        <v>0.77916666666666667</v>
      </c>
      <c r="V67" s="677">
        <v>1.01</v>
      </c>
      <c r="W67" s="679">
        <v>0.78695833333333332</v>
      </c>
      <c r="X67" s="691">
        <v>0.78695833333333332</v>
      </c>
      <c r="Y67" s="147"/>
    </row>
    <row r="69" spans="1:25" x14ac:dyDescent="0.35">
      <c r="S69" s="445" t="s">
        <v>351</v>
      </c>
    </row>
    <row r="70" spans="1:25" x14ac:dyDescent="0.35">
      <c r="R70" s="445"/>
    </row>
    <row r="71" spans="1:25" x14ac:dyDescent="0.35">
      <c r="R71" s="445"/>
    </row>
  </sheetData>
  <sheetProtection algorithmName="SHA-512" hashValue="IgCKSDrfb2vn2hkkm/Kw/A1zQn6ZAZ2l/mQ7OwPCf2nxhOzT1tIPrt/uQ8403hu6oacH84pVCzKclZ9fW7qy+Q==" saltValue="+37jBjEc4XWt0YI0/1lLFg==" spinCount="100000" sheet="1" objects="1" scenarios="1"/>
  <sortState xmlns:xlrd2="http://schemas.microsoft.com/office/spreadsheetml/2017/richdata2" ref="A5:Y67">
    <sortCondition descending="1" ref="X5:X67"/>
  </sortState>
  <mergeCells count="28">
    <mergeCell ref="M3:M4"/>
    <mergeCell ref="F2:N2"/>
    <mergeCell ref="O2:T2"/>
    <mergeCell ref="V2:W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Y3:Y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</mergeCells>
  <conditionalFormatting sqref="C5:E67">
    <cfRule type="expression" dxfId="28" priority="1">
      <formula>$H5="x"</formula>
    </cfRule>
  </conditionalFormatting>
  <pageMargins left="0.7" right="0.7" top="0.78740157499999996" bottom="0.78740157499999996" header="0.3" footer="0.3"/>
  <pageSetup paperSize="9" scale="4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CF98D-C17C-4903-A142-8B2EF9BD8D85}">
  <sheetPr codeName="Sheet3">
    <tabColor rgb="FF7030A0"/>
  </sheetPr>
  <dimension ref="B1:AM60"/>
  <sheetViews>
    <sheetView topLeftCell="V1" zoomScaleNormal="100" workbookViewId="0">
      <selection activeCell="AA26" sqref="AA26"/>
    </sheetView>
  </sheetViews>
  <sheetFormatPr baseColWidth="10" defaultColWidth="8.7265625" defaultRowHeight="14" x14ac:dyDescent="0.3"/>
  <cols>
    <col min="1" max="1" width="8.7265625" style="2"/>
    <col min="2" max="3" width="10.81640625" style="26" customWidth="1"/>
    <col min="4" max="17" width="9.1796875" style="26"/>
    <col min="18" max="18" width="8.7265625" style="2"/>
    <col min="19" max="21" width="15" style="2" customWidth="1"/>
    <col min="22" max="22" width="13.26953125" style="2" customWidth="1"/>
    <col min="23" max="23" width="8.7265625" style="2"/>
    <col min="24" max="24" width="15" style="2" customWidth="1"/>
    <col min="25" max="30" width="9.7265625" style="2" customWidth="1"/>
    <col min="31" max="31" width="8.7265625" style="2"/>
    <col min="32" max="32" width="27.54296875" style="2" customWidth="1"/>
    <col min="33" max="33" width="12.7265625" style="2" customWidth="1"/>
    <col min="34" max="34" width="66" style="2" customWidth="1"/>
    <col min="35" max="35" width="8.7265625" style="2"/>
    <col min="36" max="36" width="12.26953125" style="445" customWidth="1"/>
    <col min="37" max="38" width="12.7265625" style="445" customWidth="1"/>
    <col min="39" max="39" width="8.7265625" style="445"/>
    <col min="40" max="16384" width="8.7265625" style="2"/>
  </cols>
  <sheetData>
    <row r="1" spans="2:39" ht="23" thickBot="1" x14ac:dyDescent="0.35">
      <c r="B1" s="706" t="s">
        <v>216</v>
      </c>
      <c r="C1" s="707"/>
      <c r="D1" s="707"/>
      <c r="E1" s="707"/>
      <c r="F1" s="707"/>
      <c r="G1" s="707"/>
      <c r="H1" s="707"/>
      <c r="I1" s="707"/>
      <c r="J1" s="707"/>
      <c r="K1" s="707"/>
      <c r="L1" s="707"/>
      <c r="M1" s="707"/>
      <c r="N1" s="707"/>
      <c r="O1" s="707"/>
      <c r="P1" s="707"/>
      <c r="Q1" s="708"/>
    </row>
    <row r="2" spans="2:39" ht="12" customHeight="1" thickBot="1" x14ac:dyDescent="0.35"/>
    <row r="3" spans="2:39" s="325" customFormat="1" ht="18.5" thickBot="1" x14ac:dyDescent="0.45">
      <c r="B3" s="711" t="s">
        <v>13</v>
      </c>
      <c r="C3" s="712"/>
      <c r="D3" s="711" t="s">
        <v>14</v>
      </c>
      <c r="E3" s="713"/>
      <c r="F3" s="711" t="s">
        <v>15</v>
      </c>
      <c r="G3" s="712"/>
      <c r="H3" s="714" t="s">
        <v>16</v>
      </c>
      <c r="I3" s="719"/>
      <c r="J3" s="714" t="s">
        <v>17</v>
      </c>
      <c r="K3" s="715"/>
      <c r="L3" s="711" t="s">
        <v>18</v>
      </c>
      <c r="M3" s="712"/>
      <c r="N3" s="714" t="s">
        <v>19</v>
      </c>
      <c r="O3" s="715"/>
      <c r="P3" s="714" t="s">
        <v>20</v>
      </c>
      <c r="Q3" s="719"/>
      <c r="S3" s="761" t="s">
        <v>202</v>
      </c>
      <c r="T3" s="762"/>
      <c r="U3" s="762"/>
      <c r="V3" s="763"/>
      <c r="X3" s="758" t="s">
        <v>194</v>
      </c>
      <c r="Y3" s="759"/>
      <c r="Z3" s="759"/>
      <c r="AA3" s="759"/>
      <c r="AB3" s="759"/>
      <c r="AC3" s="759"/>
      <c r="AD3" s="760"/>
      <c r="AF3" s="325" t="s">
        <v>159</v>
      </c>
      <c r="AG3" s="325" t="s">
        <v>162</v>
      </c>
      <c r="AH3" s="325" t="s">
        <v>166</v>
      </c>
      <c r="AJ3" s="446" t="s">
        <v>169</v>
      </c>
      <c r="AK3" s="446" t="s">
        <v>185</v>
      </c>
      <c r="AL3" s="446" t="s">
        <v>187</v>
      </c>
      <c r="AM3" s="446" t="s">
        <v>186</v>
      </c>
    </row>
    <row r="4" spans="2:39" ht="18.5" thickBot="1" x14ac:dyDescent="0.45">
      <c r="B4" s="92" t="s">
        <v>21</v>
      </c>
      <c r="C4" s="213" t="s">
        <v>22</v>
      </c>
      <c r="D4" s="92" t="s">
        <v>23</v>
      </c>
      <c r="E4" s="93" t="s">
        <v>22</v>
      </c>
      <c r="F4" s="92" t="s">
        <v>21</v>
      </c>
      <c r="G4" s="213" t="s">
        <v>22</v>
      </c>
      <c r="H4" s="92" t="s">
        <v>21</v>
      </c>
      <c r="I4" s="213" t="s">
        <v>22</v>
      </c>
      <c r="J4" s="92" t="s">
        <v>24</v>
      </c>
      <c r="K4" s="93" t="s">
        <v>22</v>
      </c>
      <c r="L4" s="92" t="s">
        <v>25</v>
      </c>
      <c r="M4" s="213" t="s">
        <v>22</v>
      </c>
      <c r="N4" s="92" t="s">
        <v>25</v>
      </c>
      <c r="O4" s="93" t="s">
        <v>22</v>
      </c>
      <c r="P4" s="92" t="s">
        <v>25</v>
      </c>
      <c r="Q4" s="213" t="s">
        <v>22</v>
      </c>
      <c r="S4" s="457" t="s">
        <v>143</v>
      </c>
      <c r="T4" s="467" t="s">
        <v>197</v>
      </c>
      <c r="U4" s="468" t="s">
        <v>198</v>
      </c>
      <c r="V4" s="469" t="s">
        <v>199</v>
      </c>
      <c r="X4" s="450" t="s">
        <v>195</v>
      </c>
      <c r="Y4" s="451" t="s">
        <v>50</v>
      </c>
      <c r="Z4" s="451" t="s">
        <v>51</v>
      </c>
      <c r="AA4" s="451" t="s">
        <v>200</v>
      </c>
      <c r="AB4" s="451" t="s">
        <v>52</v>
      </c>
      <c r="AC4" s="458" t="s">
        <v>53</v>
      </c>
      <c r="AD4" s="452" t="s">
        <v>196</v>
      </c>
      <c r="AF4" s="2" t="s">
        <v>179</v>
      </c>
      <c r="AJ4" s="445" t="s">
        <v>204</v>
      </c>
      <c r="AK4" s="447" t="s">
        <v>210</v>
      </c>
      <c r="AL4" s="447" t="s">
        <v>188</v>
      </c>
      <c r="AM4" s="445" t="s">
        <v>189</v>
      </c>
    </row>
    <row r="5" spans="2:39" x14ac:dyDescent="0.3">
      <c r="B5" s="75">
        <v>35</v>
      </c>
      <c r="C5" s="482">
        <v>10</v>
      </c>
      <c r="D5" s="486">
        <v>0</v>
      </c>
      <c r="E5" s="487">
        <v>7</v>
      </c>
      <c r="F5" s="75">
        <v>40</v>
      </c>
      <c r="G5" s="482">
        <v>10</v>
      </c>
      <c r="H5" s="75">
        <v>30</v>
      </c>
      <c r="I5" s="482">
        <v>10</v>
      </c>
      <c r="J5" s="472">
        <v>6</v>
      </c>
      <c r="K5" s="473">
        <v>10</v>
      </c>
      <c r="L5" s="79">
        <v>-25</v>
      </c>
      <c r="M5" s="87">
        <v>10</v>
      </c>
      <c r="N5" s="88">
        <v>14</v>
      </c>
      <c r="O5" s="90">
        <v>10</v>
      </c>
      <c r="P5" s="474">
        <v>0</v>
      </c>
      <c r="Q5" s="77">
        <v>10</v>
      </c>
      <c r="S5" s="328" t="s">
        <v>6</v>
      </c>
      <c r="T5" s="461">
        <v>1.1000000000000001</v>
      </c>
      <c r="U5" s="461">
        <v>1.05</v>
      </c>
      <c r="V5" s="329">
        <v>1.01</v>
      </c>
      <c r="X5" s="464" t="s">
        <v>197</v>
      </c>
      <c r="Y5" s="453">
        <v>1</v>
      </c>
      <c r="Z5" s="453">
        <v>1</v>
      </c>
      <c r="AA5" s="453" t="s">
        <v>201</v>
      </c>
      <c r="AB5" s="453">
        <v>1.7</v>
      </c>
      <c r="AC5" s="459">
        <v>1.7</v>
      </c>
      <c r="AD5" s="454" t="s">
        <v>201</v>
      </c>
      <c r="AF5" s="2" t="s">
        <v>175</v>
      </c>
      <c r="AG5" s="2" t="s">
        <v>163</v>
      </c>
      <c r="AH5" s="2" t="s">
        <v>167</v>
      </c>
      <c r="AM5" s="445" t="s">
        <v>190</v>
      </c>
    </row>
    <row r="6" spans="2:39" x14ac:dyDescent="0.3">
      <c r="B6" s="79">
        <v>34</v>
      </c>
      <c r="C6" s="87">
        <v>10</v>
      </c>
      <c r="D6" s="79">
        <v>1</v>
      </c>
      <c r="E6" s="90">
        <v>6</v>
      </c>
      <c r="F6" s="79">
        <v>39</v>
      </c>
      <c r="G6" s="87">
        <v>10</v>
      </c>
      <c r="H6" s="79">
        <v>29</v>
      </c>
      <c r="I6" s="87">
        <v>10</v>
      </c>
      <c r="J6" s="88">
        <v>5</v>
      </c>
      <c r="K6" s="90">
        <v>9</v>
      </c>
      <c r="L6" s="79">
        <v>-24</v>
      </c>
      <c r="M6" s="87">
        <v>10</v>
      </c>
      <c r="N6" s="88">
        <v>13</v>
      </c>
      <c r="O6" s="90">
        <v>10</v>
      </c>
      <c r="P6" s="79">
        <v>0.5</v>
      </c>
      <c r="Q6" s="87">
        <v>10</v>
      </c>
      <c r="S6" s="326" t="s">
        <v>144</v>
      </c>
      <c r="T6" s="462">
        <v>1.1000000000000001</v>
      </c>
      <c r="U6" s="462">
        <v>1.05</v>
      </c>
      <c r="V6" s="38">
        <v>1.01</v>
      </c>
      <c r="X6" s="465" t="s">
        <v>198</v>
      </c>
      <c r="Y6" s="453">
        <v>1</v>
      </c>
      <c r="Z6" s="453">
        <v>1.3</v>
      </c>
      <c r="AA6" s="453" t="s">
        <v>201</v>
      </c>
      <c r="AB6" s="453">
        <v>1.7</v>
      </c>
      <c r="AC6" s="459">
        <v>2.9</v>
      </c>
      <c r="AD6" s="454" t="s">
        <v>201</v>
      </c>
      <c r="AF6" s="2" t="s">
        <v>176</v>
      </c>
      <c r="AG6" s="2" t="s">
        <v>174</v>
      </c>
      <c r="AH6" s="2" t="s">
        <v>168</v>
      </c>
      <c r="AM6" s="445" t="s">
        <v>191</v>
      </c>
    </row>
    <row r="7" spans="2:39" ht="14.5" thickBot="1" x14ac:dyDescent="0.35">
      <c r="B7" s="79">
        <v>33</v>
      </c>
      <c r="C7" s="87">
        <v>10</v>
      </c>
      <c r="D7" s="79">
        <v>2</v>
      </c>
      <c r="E7" s="90">
        <v>5</v>
      </c>
      <c r="F7" s="79">
        <v>38</v>
      </c>
      <c r="G7" s="87">
        <v>10</v>
      </c>
      <c r="H7" s="79">
        <v>28</v>
      </c>
      <c r="I7" s="87">
        <v>10</v>
      </c>
      <c r="J7" s="88">
        <v>4</v>
      </c>
      <c r="K7" s="90">
        <v>8</v>
      </c>
      <c r="L7" s="79">
        <v>-23</v>
      </c>
      <c r="M7" s="87">
        <v>10</v>
      </c>
      <c r="N7" s="88">
        <v>12</v>
      </c>
      <c r="O7" s="90">
        <v>10</v>
      </c>
      <c r="P7" s="79">
        <v>1</v>
      </c>
      <c r="Q7" s="87">
        <v>10</v>
      </c>
      <c r="S7" s="326" t="s">
        <v>5</v>
      </c>
      <c r="T7" s="462">
        <v>1.1000000000000001</v>
      </c>
      <c r="U7" s="462">
        <v>1.05</v>
      </c>
      <c r="V7" s="38">
        <v>1.01</v>
      </c>
      <c r="X7" s="466" t="s">
        <v>217</v>
      </c>
      <c r="Y7" s="455">
        <v>1.3</v>
      </c>
      <c r="Z7" s="455">
        <v>1.3</v>
      </c>
      <c r="AA7" s="455">
        <v>1.3</v>
      </c>
      <c r="AB7" s="455">
        <v>1.7</v>
      </c>
      <c r="AC7" s="460">
        <v>2.5</v>
      </c>
      <c r="AD7" s="456">
        <v>2.5</v>
      </c>
      <c r="AF7" s="2" t="s">
        <v>177</v>
      </c>
      <c r="AG7" s="2" t="s">
        <v>164</v>
      </c>
      <c r="AH7" s="2" t="s">
        <v>168</v>
      </c>
      <c r="AM7" s="445" t="s">
        <v>192</v>
      </c>
    </row>
    <row r="8" spans="2:39" x14ac:dyDescent="0.3">
      <c r="B8" s="79">
        <v>32</v>
      </c>
      <c r="C8" s="87">
        <v>10</v>
      </c>
      <c r="D8" s="79">
        <v>3</v>
      </c>
      <c r="E8" s="90">
        <v>3</v>
      </c>
      <c r="F8" s="79">
        <v>37</v>
      </c>
      <c r="G8" s="87">
        <v>10</v>
      </c>
      <c r="H8" s="79">
        <v>27</v>
      </c>
      <c r="I8" s="87">
        <v>10</v>
      </c>
      <c r="J8" s="88">
        <v>3</v>
      </c>
      <c r="K8" s="90">
        <v>7</v>
      </c>
      <c r="L8" s="79">
        <v>-22</v>
      </c>
      <c r="M8" s="87">
        <v>10</v>
      </c>
      <c r="N8" s="88">
        <v>11</v>
      </c>
      <c r="O8" s="90">
        <v>10</v>
      </c>
      <c r="P8" s="79">
        <v>1.5</v>
      </c>
      <c r="Q8" s="87">
        <v>10</v>
      </c>
      <c r="S8" s="326" t="s">
        <v>8</v>
      </c>
      <c r="T8" s="462">
        <v>1.1000000000000001</v>
      </c>
      <c r="U8" s="462">
        <v>1.05</v>
      </c>
      <c r="V8" s="38">
        <v>1.01</v>
      </c>
      <c r="AF8" s="2" t="s">
        <v>178</v>
      </c>
      <c r="AG8" s="2" t="s">
        <v>165</v>
      </c>
      <c r="AH8" s="2" t="s">
        <v>180</v>
      </c>
      <c r="AM8" s="445" t="s">
        <v>193</v>
      </c>
    </row>
    <row r="9" spans="2:39" x14ac:dyDescent="0.3">
      <c r="B9" s="79">
        <v>31</v>
      </c>
      <c r="C9" s="87">
        <v>10</v>
      </c>
      <c r="D9" s="79">
        <v>4</v>
      </c>
      <c r="E9" s="90">
        <v>2</v>
      </c>
      <c r="F9" s="79">
        <v>36</v>
      </c>
      <c r="G9" s="87">
        <v>10</v>
      </c>
      <c r="H9" s="79">
        <v>26</v>
      </c>
      <c r="I9" s="87">
        <v>10</v>
      </c>
      <c r="J9" s="88">
        <v>2</v>
      </c>
      <c r="K9" s="90">
        <v>6</v>
      </c>
      <c r="L9" s="79">
        <v>-21</v>
      </c>
      <c r="M9" s="87">
        <v>10</v>
      </c>
      <c r="N9" s="88">
        <v>10</v>
      </c>
      <c r="O9" s="90">
        <v>10</v>
      </c>
      <c r="P9" s="470">
        <v>2</v>
      </c>
      <c r="Q9" s="471">
        <v>10</v>
      </c>
      <c r="S9" s="326" t="s">
        <v>7</v>
      </c>
      <c r="T9" s="462">
        <v>1.1000000000000001</v>
      </c>
      <c r="U9" s="462">
        <v>1.05</v>
      </c>
      <c r="V9" s="38">
        <v>1.01</v>
      </c>
      <c r="AM9" s="445" t="s">
        <v>205</v>
      </c>
    </row>
    <row r="10" spans="2:39" ht="14.5" thickBot="1" x14ac:dyDescent="0.35">
      <c r="B10" s="79">
        <v>30</v>
      </c>
      <c r="C10" s="87">
        <v>10</v>
      </c>
      <c r="D10" s="92">
        <v>5</v>
      </c>
      <c r="E10" s="93">
        <v>1</v>
      </c>
      <c r="F10" s="79">
        <v>35</v>
      </c>
      <c r="G10" s="87">
        <v>10</v>
      </c>
      <c r="H10" s="79">
        <v>25</v>
      </c>
      <c r="I10" s="87">
        <v>10</v>
      </c>
      <c r="J10" s="88">
        <v>1</v>
      </c>
      <c r="K10" s="90">
        <v>5</v>
      </c>
      <c r="L10" s="79">
        <v>-20</v>
      </c>
      <c r="M10" s="87">
        <v>10</v>
      </c>
      <c r="N10" s="88">
        <v>9.5</v>
      </c>
      <c r="O10" s="90">
        <v>10</v>
      </c>
      <c r="P10" s="79">
        <v>2.5</v>
      </c>
      <c r="Q10" s="87">
        <v>9.5</v>
      </c>
      <c r="S10" s="326" t="s">
        <v>4</v>
      </c>
      <c r="T10" s="462">
        <v>1.1000000000000001</v>
      </c>
      <c r="U10" s="462">
        <v>1.05</v>
      </c>
      <c r="V10" s="38">
        <v>1.01</v>
      </c>
      <c r="AM10" s="445" t="s">
        <v>206</v>
      </c>
    </row>
    <row r="11" spans="2:39" ht="14.5" thickBot="1" x14ac:dyDescent="0.35">
      <c r="B11" s="79">
        <v>29</v>
      </c>
      <c r="C11" s="87">
        <v>10</v>
      </c>
      <c r="F11" s="79">
        <v>34</v>
      </c>
      <c r="G11" s="87">
        <v>10</v>
      </c>
      <c r="H11" s="79">
        <v>24</v>
      </c>
      <c r="I11" s="87">
        <v>10</v>
      </c>
      <c r="J11" s="88">
        <v>0</v>
      </c>
      <c r="K11" s="90">
        <v>4</v>
      </c>
      <c r="L11" s="79">
        <v>-19</v>
      </c>
      <c r="M11" s="87">
        <v>10</v>
      </c>
      <c r="N11" s="88">
        <v>9</v>
      </c>
      <c r="O11" s="90">
        <v>10</v>
      </c>
      <c r="P11" s="79">
        <v>3</v>
      </c>
      <c r="Q11" s="87">
        <v>9</v>
      </c>
      <c r="S11" s="41" t="s">
        <v>145</v>
      </c>
      <c r="T11" s="463">
        <v>1.1000000000000001</v>
      </c>
      <c r="U11" s="463">
        <v>1.05</v>
      </c>
      <c r="V11" s="330">
        <v>1.01</v>
      </c>
      <c r="AM11" s="445" t="s">
        <v>207</v>
      </c>
    </row>
    <row r="12" spans="2:39" ht="14.5" thickBot="1" x14ac:dyDescent="0.35">
      <c r="B12" s="79">
        <v>28</v>
      </c>
      <c r="C12" s="87">
        <v>10</v>
      </c>
      <c r="F12" s="79">
        <v>33</v>
      </c>
      <c r="G12" s="87">
        <v>10</v>
      </c>
      <c r="H12" s="79">
        <v>23</v>
      </c>
      <c r="I12" s="87">
        <v>10</v>
      </c>
      <c r="J12" s="94" t="s">
        <v>27</v>
      </c>
      <c r="K12" s="93">
        <v>2</v>
      </c>
      <c r="L12" s="79">
        <v>-18</v>
      </c>
      <c r="M12" s="87">
        <v>10</v>
      </c>
      <c r="N12" s="88">
        <v>8.5</v>
      </c>
      <c r="O12" s="90">
        <v>10</v>
      </c>
      <c r="P12" s="79">
        <v>3.5</v>
      </c>
      <c r="Q12" s="87">
        <v>8.5</v>
      </c>
      <c r="AM12" s="445" t="s">
        <v>209</v>
      </c>
    </row>
    <row r="13" spans="2:39" ht="14.5" thickBot="1" x14ac:dyDescent="0.35">
      <c r="B13" s="79">
        <v>27</v>
      </c>
      <c r="C13" s="87">
        <v>10</v>
      </c>
      <c r="F13" s="470">
        <v>32</v>
      </c>
      <c r="G13" s="471">
        <v>10</v>
      </c>
      <c r="H13" s="79">
        <v>22</v>
      </c>
      <c r="I13" s="87">
        <v>10</v>
      </c>
      <c r="L13" s="79">
        <v>-17</v>
      </c>
      <c r="M13" s="87">
        <v>10</v>
      </c>
      <c r="N13" s="88">
        <v>8</v>
      </c>
      <c r="O13" s="90">
        <v>10</v>
      </c>
      <c r="P13" s="79">
        <v>4</v>
      </c>
      <c r="Q13" s="87">
        <v>8</v>
      </c>
      <c r="S13" s="764" t="s">
        <v>203</v>
      </c>
      <c r="T13" s="764"/>
      <c r="U13" s="764"/>
      <c r="V13" s="764"/>
      <c r="Y13" s="455">
        <v>1</v>
      </c>
      <c r="Z13" s="455">
        <v>1</v>
      </c>
      <c r="AA13" s="455">
        <v>1</v>
      </c>
      <c r="AB13" s="455">
        <v>1</v>
      </c>
      <c r="AC13" s="460">
        <v>1</v>
      </c>
      <c r="AD13" s="456">
        <v>1</v>
      </c>
    </row>
    <row r="14" spans="2:39" x14ac:dyDescent="0.3">
      <c r="B14" s="79">
        <v>26</v>
      </c>
      <c r="C14" s="87">
        <v>10</v>
      </c>
      <c r="F14" s="79">
        <v>31</v>
      </c>
      <c r="G14" s="87">
        <v>9</v>
      </c>
      <c r="H14" s="79">
        <v>21</v>
      </c>
      <c r="I14" s="87">
        <v>10</v>
      </c>
      <c r="L14" s="470">
        <v>-16</v>
      </c>
      <c r="M14" s="471">
        <v>10</v>
      </c>
      <c r="N14" s="88">
        <v>7.5</v>
      </c>
      <c r="O14" s="90">
        <v>10</v>
      </c>
      <c r="P14" s="79">
        <v>4.5</v>
      </c>
      <c r="Q14" s="87">
        <v>7.5</v>
      </c>
    </row>
    <row r="15" spans="2:39" x14ac:dyDescent="0.3">
      <c r="B15" s="79">
        <v>25</v>
      </c>
      <c r="C15" s="87">
        <v>10</v>
      </c>
      <c r="F15" s="79">
        <v>30</v>
      </c>
      <c r="G15" s="87">
        <v>8</v>
      </c>
      <c r="H15" s="470">
        <v>20</v>
      </c>
      <c r="I15" s="471">
        <v>10</v>
      </c>
      <c r="L15" s="79">
        <v>-15</v>
      </c>
      <c r="M15" s="87">
        <v>9.5</v>
      </c>
      <c r="N15" s="88">
        <v>7</v>
      </c>
      <c r="O15" s="90">
        <v>10</v>
      </c>
      <c r="P15" s="79">
        <v>5</v>
      </c>
      <c r="Q15" s="87">
        <v>7</v>
      </c>
    </row>
    <row r="16" spans="2:39" x14ac:dyDescent="0.3">
      <c r="B16" s="79">
        <v>24</v>
      </c>
      <c r="C16" s="87">
        <v>10</v>
      </c>
      <c r="F16" s="79">
        <v>29</v>
      </c>
      <c r="G16" s="87">
        <v>8</v>
      </c>
      <c r="H16" s="79">
        <v>19</v>
      </c>
      <c r="I16" s="87">
        <v>9.5</v>
      </c>
      <c r="L16" s="79">
        <v>-14</v>
      </c>
      <c r="M16" s="87">
        <v>9.5</v>
      </c>
      <c r="N16" s="88">
        <v>6.5</v>
      </c>
      <c r="O16" s="90">
        <v>10</v>
      </c>
      <c r="P16" s="79">
        <v>5.5</v>
      </c>
      <c r="Q16" s="87">
        <v>6.5</v>
      </c>
    </row>
    <row r="17" spans="2:17" x14ac:dyDescent="0.3">
      <c r="B17" s="79">
        <v>23</v>
      </c>
      <c r="C17" s="87">
        <v>10</v>
      </c>
      <c r="F17" s="79">
        <v>28</v>
      </c>
      <c r="G17" s="87">
        <v>7.5</v>
      </c>
      <c r="H17" s="79">
        <v>18</v>
      </c>
      <c r="I17" s="87">
        <v>9</v>
      </c>
      <c r="L17" s="79">
        <v>-13</v>
      </c>
      <c r="M17" s="87">
        <v>9</v>
      </c>
      <c r="N17" s="88">
        <v>6</v>
      </c>
      <c r="O17" s="90">
        <v>10</v>
      </c>
      <c r="P17" s="79">
        <v>6</v>
      </c>
      <c r="Q17" s="87">
        <v>6</v>
      </c>
    </row>
    <row r="18" spans="2:17" x14ac:dyDescent="0.3">
      <c r="B18" s="79">
        <v>22</v>
      </c>
      <c r="C18" s="87">
        <v>10</v>
      </c>
      <c r="F18" s="79">
        <v>27</v>
      </c>
      <c r="G18" s="87">
        <v>7.5</v>
      </c>
      <c r="H18" s="79">
        <v>17</v>
      </c>
      <c r="I18" s="87">
        <v>8.5</v>
      </c>
      <c r="L18" s="79">
        <v>-12</v>
      </c>
      <c r="M18" s="87">
        <v>9</v>
      </c>
      <c r="N18" s="472">
        <v>5.5</v>
      </c>
      <c r="O18" s="473">
        <v>10</v>
      </c>
      <c r="P18" s="79">
        <v>6.5</v>
      </c>
      <c r="Q18" s="87">
        <v>5.5</v>
      </c>
    </row>
    <row r="19" spans="2:17" x14ac:dyDescent="0.3">
      <c r="B19" s="79">
        <v>21</v>
      </c>
      <c r="C19" s="87">
        <v>10</v>
      </c>
      <c r="F19" s="79">
        <v>26</v>
      </c>
      <c r="G19" s="87">
        <v>7</v>
      </c>
      <c r="H19" s="79">
        <v>16</v>
      </c>
      <c r="I19" s="87">
        <v>8</v>
      </c>
      <c r="L19" s="79">
        <v>-11</v>
      </c>
      <c r="M19" s="87">
        <v>8.5</v>
      </c>
      <c r="N19" s="88">
        <v>5</v>
      </c>
      <c r="O19" s="90">
        <v>9.5</v>
      </c>
      <c r="P19" s="79">
        <v>7</v>
      </c>
      <c r="Q19" s="87">
        <v>5</v>
      </c>
    </row>
    <row r="20" spans="2:17" x14ac:dyDescent="0.3">
      <c r="B20" s="79">
        <v>20</v>
      </c>
      <c r="C20" s="87">
        <v>10</v>
      </c>
      <c r="F20" s="79">
        <v>25</v>
      </c>
      <c r="G20" s="87">
        <v>7</v>
      </c>
      <c r="H20" s="79">
        <v>15</v>
      </c>
      <c r="I20" s="87">
        <v>7.5</v>
      </c>
      <c r="L20" s="79">
        <v>-10</v>
      </c>
      <c r="M20" s="87">
        <v>8.5</v>
      </c>
      <c r="N20" s="88">
        <v>4.5</v>
      </c>
      <c r="O20" s="90">
        <v>9</v>
      </c>
      <c r="P20" s="79">
        <v>7.5</v>
      </c>
      <c r="Q20" s="87">
        <v>4.5</v>
      </c>
    </row>
    <row r="21" spans="2:17" x14ac:dyDescent="0.3">
      <c r="B21" s="79">
        <v>19</v>
      </c>
      <c r="C21" s="87">
        <v>10</v>
      </c>
      <c r="F21" s="79">
        <v>24</v>
      </c>
      <c r="G21" s="87">
        <v>6.5</v>
      </c>
      <c r="H21" s="79">
        <v>14</v>
      </c>
      <c r="I21" s="87">
        <v>7</v>
      </c>
      <c r="L21" s="79">
        <v>-9</v>
      </c>
      <c r="M21" s="87">
        <v>8</v>
      </c>
      <c r="N21" s="88">
        <v>4</v>
      </c>
      <c r="O21" s="90">
        <v>8.5</v>
      </c>
      <c r="P21" s="79">
        <v>8</v>
      </c>
      <c r="Q21" s="87">
        <v>4</v>
      </c>
    </row>
    <row r="22" spans="2:17" x14ac:dyDescent="0.3">
      <c r="B22" s="470">
        <v>18</v>
      </c>
      <c r="C22" s="471">
        <v>10</v>
      </c>
      <c r="F22" s="79">
        <v>23</v>
      </c>
      <c r="G22" s="87">
        <v>6.5</v>
      </c>
      <c r="H22" s="79">
        <v>13</v>
      </c>
      <c r="I22" s="87">
        <v>6.5</v>
      </c>
      <c r="L22" s="79">
        <v>-8</v>
      </c>
      <c r="M22" s="87">
        <v>8</v>
      </c>
      <c r="N22" s="88">
        <v>3.5</v>
      </c>
      <c r="O22" s="90">
        <v>8</v>
      </c>
      <c r="P22" s="79">
        <v>8.5</v>
      </c>
      <c r="Q22" s="87">
        <v>3.5</v>
      </c>
    </row>
    <row r="23" spans="2:17" x14ac:dyDescent="0.3">
      <c r="B23" s="79">
        <v>17</v>
      </c>
      <c r="C23" s="87">
        <v>9.5</v>
      </c>
      <c r="F23" s="79">
        <v>22</v>
      </c>
      <c r="G23" s="87">
        <v>6</v>
      </c>
      <c r="H23" s="79">
        <v>12</v>
      </c>
      <c r="I23" s="87">
        <v>6</v>
      </c>
      <c r="L23" s="79">
        <v>-7</v>
      </c>
      <c r="M23" s="87">
        <v>7.5</v>
      </c>
      <c r="N23" s="88">
        <v>3</v>
      </c>
      <c r="O23" s="90">
        <v>7.5</v>
      </c>
      <c r="P23" s="79">
        <v>9</v>
      </c>
      <c r="Q23" s="87">
        <v>3</v>
      </c>
    </row>
    <row r="24" spans="2:17" x14ac:dyDescent="0.3">
      <c r="B24" s="79">
        <v>16</v>
      </c>
      <c r="C24" s="87">
        <v>9</v>
      </c>
      <c r="F24" s="79">
        <v>21</v>
      </c>
      <c r="G24" s="87">
        <v>6</v>
      </c>
      <c r="H24" s="79">
        <v>11</v>
      </c>
      <c r="I24" s="87">
        <v>5.5</v>
      </c>
      <c r="L24" s="79">
        <v>-6</v>
      </c>
      <c r="M24" s="87">
        <v>7.5</v>
      </c>
      <c r="N24" s="88">
        <v>2.5</v>
      </c>
      <c r="O24" s="90">
        <v>7</v>
      </c>
      <c r="P24" s="79">
        <v>9.5</v>
      </c>
      <c r="Q24" s="87">
        <v>3</v>
      </c>
    </row>
    <row r="25" spans="2:17" x14ac:dyDescent="0.3">
      <c r="B25" s="79">
        <v>15</v>
      </c>
      <c r="C25" s="87">
        <v>8.5</v>
      </c>
      <c r="F25" s="79">
        <v>20</v>
      </c>
      <c r="G25" s="87">
        <v>5.5</v>
      </c>
      <c r="H25" s="79">
        <v>10</v>
      </c>
      <c r="I25" s="87">
        <v>5</v>
      </c>
      <c r="L25" s="79">
        <v>-5</v>
      </c>
      <c r="M25" s="87">
        <v>7</v>
      </c>
      <c r="N25" s="88">
        <v>2</v>
      </c>
      <c r="O25" s="90">
        <v>6.5</v>
      </c>
      <c r="P25" s="79">
        <v>10</v>
      </c>
      <c r="Q25" s="87">
        <v>3</v>
      </c>
    </row>
    <row r="26" spans="2:17" x14ac:dyDescent="0.3">
      <c r="B26" s="79">
        <v>14</v>
      </c>
      <c r="C26" s="87">
        <v>8</v>
      </c>
      <c r="F26" s="79">
        <v>19</v>
      </c>
      <c r="G26" s="87">
        <v>5.5</v>
      </c>
      <c r="H26" s="79">
        <v>9</v>
      </c>
      <c r="I26" s="87">
        <v>4.5</v>
      </c>
      <c r="L26" s="79">
        <v>-4</v>
      </c>
      <c r="M26" s="87">
        <v>7</v>
      </c>
      <c r="N26" s="88">
        <v>1.5</v>
      </c>
      <c r="O26" s="90">
        <v>6</v>
      </c>
      <c r="P26" s="79">
        <v>10.5</v>
      </c>
      <c r="Q26" s="87">
        <v>3</v>
      </c>
    </row>
    <row r="27" spans="2:17" x14ac:dyDescent="0.3">
      <c r="B27" s="79">
        <v>13</v>
      </c>
      <c r="C27" s="87">
        <v>7.5</v>
      </c>
      <c r="F27" s="79">
        <v>18</v>
      </c>
      <c r="G27" s="87">
        <v>5</v>
      </c>
      <c r="H27" s="79">
        <v>8</v>
      </c>
      <c r="I27" s="87">
        <v>4</v>
      </c>
      <c r="L27" s="79">
        <v>-3</v>
      </c>
      <c r="M27" s="87">
        <v>6.5</v>
      </c>
      <c r="N27" s="88">
        <v>1</v>
      </c>
      <c r="O27" s="90">
        <v>5.5</v>
      </c>
      <c r="P27" s="79">
        <v>11</v>
      </c>
      <c r="Q27" s="87">
        <v>3</v>
      </c>
    </row>
    <row r="28" spans="2:17" x14ac:dyDescent="0.3">
      <c r="B28" s="79">
        <v>12</v>
      </c>
      <c r="C28" s="87">
        <v>7</v>
      </c>
      <c r="F28" s="79">
        <v>17</v>
      </c>
      <c r="G28" s="87">
        <v>5</v>
      </c>
      <c r="H28" s="79">
        <v>7</v>
      </c>
      <c r="I28" s="87">
        <v>3</v>
      </c>
      <c r="L28" s="79">
        <v>-2</v>
      </c>
      <c r="M28" s="87">
        <v>6.5</v>
      </c>
      <c r="N28" s="88">
        <v>0.5</v>
      </c>
      <c r="O28" s="90">
        <v>5</v>
      </c>
      <c r="P28" s="79">
        <v>11.5</v>
      </c>
      <c r="Q28" s="87">
        <v>3</v>
      </c>
    </row>
    <row r="29" spans="2:17" ht="14.5" thickBot="1" x14ac:dyDescent="0.35">
      <c r="B29" s="79">
        <v>11</v>
      </c>
      <c r="C29" s="87">
        <v>6.5</v>
      </c>
      <c r="F29" s="79">
        <v>16</v>
      </c>
      <c r="G29" s="87">
        <v>4.5</v>
      </c>
      <c r="H29" s="79">
        <v>6</v>
      </c>
      <c r="I29" s="87">
        <v>2</v>
      </c>
      <c r="L29" s="79">
        <v>-1</v>
      </c>
      <c r="M29" s="87">
        <v>6</v>
      </c>
      <c r="N29" s="94">
        <v>0</v>
      </c>
      <c r="O29" s="93">
        <v>4.5</v>
      </c>
      <c r="P29" s="79">
        <v>12</v>
      </c>
      <c r="Q29" s="87">
        <v>3</v>
      </c>
    </row>
    <row r="30" spans="2:17" x14ac:dyDescent="0.3">
      <c r="B30" s="79">
        <v>10</v>
      </c>
      <c r="C30" s="87">
        <v>6</v>
      </c>
      <c r="F30" s="79">
        <v>15</v>
      </c>
      <c r="G30" s="87">
        <v>4.5</v>
      </c>
      <c r="H30" s="79">
        <v>5</v>
      </c>
      <c r="I30" s="87">
        <v>1</v>
      </c>
      <c r="L30" s="79">
        <v>0</v>
      </c>
      <c r="M30" s="87">
        <v>6</v>
      </c>
      <c r="P30" s="79">
        <v>12.5</v>
      </c>
      <c r="Q30" s="87">
        <v>3</v>
      </c>
    </row>
    <row r="31" spans="2:17" x14ac:dyDescent="0.3">
      <c r="B31" s="79">
        <v>9</v>
      </c>
      <c r="C31" s="87">
        <v>5.5</v>
      </c>
      <c r="F31" s="79">
        <v>14</v>
      </c>
      <c r="G31" s="87">
        <v>4</v>
      </c>
      <c r="H31" s="79">
        <v>4</v>
      </c>
      <c r="I31" s="87">
        <v>0</v>
      </c>
      <c r="L31" s="79">
        <v>1</v>
      </c>
      <c r="M31" s="87">
        <v>5.5</v>
      </c>
      <c r="P31" s="79">
        <v>13</v>
      </c>
      <c r="Q31" s="87">
        <v>3</v>
      </c>
    </row>
    <row r="32" spans="2:17" x14ac:dyDescent="0.3">
      <c r="B32" s="79">
        <v>8</v>
      </c>
      <c r="C32" s="87">
        <v>5</v>
      </c>
      <c r="F32" s="79">
        <v>13</v>
      </c>
      <c r="G32" s="87">
        <v>4</v>
      </c>
      <c r="H32" s="79">
        <v>3</v>
      </c>
      <c r="I32" s="87">
        <v>0</v>
      </c>
      <c r="L32" s="79">
        <v>2</v>
      </c>
      <c r="M32" s="87">
        <v>5.5</v>
      </c>
      <c r="P32" s="79">
        <v>13.5</v>
      </c>
      <c r="Q32" s="87">
        <v>3</v>
      </c>
    </row>
    <row r="33" spans="2:17" x14ac:dyDescent="0.3">
      <c r="B33" s="79">
        <v>7</v>
      </c>
      <c r="C33" s="87">
        <v>4.5</v>
      </c>
      <c r="F33" s="79">
        <v>12</v>
      </c>
      <c r="G33" s="87">
        <v>3.5</v>
      </c>
      <c r="H33" s="79">
        <v>2</v>
      </c>
      <c r="I33" s="87">
        <v>0</v>
      </c>
      <c r="L33" s="79">
        <v>3</v>
      </c>
      <c r="M33" s="87">
        <v>5</v>
      </c>
      <c r="P33" s="79">
        <v>14</v>
      </c>
      <c r="Q33" s="87">
        <v>3</v>
      </c>
    </row>
    <row r="34" spans="2:17" x14ac:dyDescent="0.3">
      <c r="B34" s="79">
        <v>6</v>
      </c>
      <c r="C34" s="87">
        <v>4</v>
      </c>
      <c r="F34" s="79">
        <v>11</v>
      </c>
      <c r="G34" s="87">
        <v>3.5</v>
      </c>
      <c r="H34" s="79">
        <v>1</v>
      </c>
      <c r="I34" s="87">
        <v>0</v>
      </c>
      <c r="L34" s="79">
        <v>4</v>
      </c>
      <c r="M34" s="87">
        <v>5</v>
      </c>
      <c r="P34" s="79">
        <v>14.5</v>
      </c>
      <c r="Q34" s="87">
        <v>3</v>
      </c>
    </row>
    <row r="35" spans="2:17" ht="14.5" thickBot="1" x14ac:dyDescent="0.35">
      <c r="B35" s="79">
        <v>5</v>
      </c>
      <c r="C35" s="87">
        <v>3.5</v>
      </c>
      <c r="F35" s="79">
        <v>10</v>
      </c>
      <c r="G35" s="87">
        <v>3</v>
      </c>
      <c r="H35" s="92">
        <v>0</v>
      </c>
      <c r="I35" s="213">
        <v>0</v>
      </c>
      <c r="L35" s="79">
        <v>5</v>
      </c>
      <c r="M35" s="87">
        <v>4.5</v>
      </c>
      <c r="P35" s="92">
        <v>15</v>
      </c>
      <c r="Q35" s="213">
        <v>3</v>
      </c>
    </row>
    <row r="36" spans="2:17" x14ac:dyDescent="0.3">
      <c r="B36" s="79">
        <v>4</v>
      </c>
      <c r="C36" s="87">
        <v>3</v>
      </c>
      <c r="F36" s="79">
        <v>9</v>
      </c>
      <c r="G36" s="87">
        <v>3</v>
      </c>
      <c r="L36" s="79">
        <v>6</v>
      </c>
      <c r="M36" s="87">
        <v>4.5</v>
      </c>
    </row>
    <row r="37" spans="2:17" x14ac:dyDescent="0.3">
      <c r="B37" s="79">
        <v>3</v>
      </c>
      <c r="C37" s="87">
        <v>2.5</v>
      </c>
      <c r="F37" s="79">
        <v>8</v>
      </c>
      <c r="G37" s="87">
        <v>2.5</v>
      </c>
      <c r="L37" s="79">
        <v>7</v>
      </c>
      <c r="M37" s="87">
        <v>4</v>
      </c>
    </row>
    <row r="38" spans="2:17" x14ac:dyDescent="0.3">
      <c r="B38" s="79">
        <v>2</v>
      </c>
      <c r="C38" s="87">
        <v>2</v>
      </c>
      <c r="F38" s="79">
        <v>7</v>
      </c>
      <c r="G38" s="87">
        <v>2.5</v>
      </c>
      <c r="L38" s="79">
        <v>8</v>
      </c>
      <c r="M38" s="87">
        <v>4</v>
      </c>
    </row>
    <row r="39" spans="2:17" x14ac:dyDescent="0.3">
      <c r="B39" s="79">
        <v>1</v>
      </c>
      <c r="C39" s="87">
        <v>1</v>
      </c>
      <c r="F39" s="79">
        <v>6</v>
      </c>
      <c r="G39" s="87">
        <v>2</v>
      </c>
      <c r="L39" s="79">
        <v>9</v>
      </c>
      <c r="M39" s="87">
        <v>3.5</v>
      </c>
    </row>
    <row r="40" spans="2:17" x14ac:dyDescent="0.3">
      <c r="B40" s="79">
        <v>0</v>
      </c>
      <c r="C40" s="87">
        <v>0</v>
      </c>
      <c r="F40" s="79">
        <v>5</v>
      </c>
      <c r="G40" s="87">
        <v>2</v>
      </c>
      <c r="L40" s="79">
        <v>10</v>
      </c>
      <c r="M40" s="87">
        <v>3.5</v>
      </c>
    </row>
    <row r="41" spans="2:17" x14ac:dyDescent="0.3">
      <c r="B41" s="79"/>
      <c r="C41" s="87">
        <v>0</v>
      </c>
      <c r="F41" s="79">
        <v>4</v>
      </c>
      <c r="G41" s="87">
        <v>1.5</v>
      </c>
      <c r="L41" s="79">
        <v>11</v>
      </c>
      <c r="M41" s="87">
        <v>3</v>
      </c>
    </row>
    <row r="42" spans="2:17" ht="14.5" thickBot="1" x14ac:dyDescent="0.35">
      <c r="B42" s="92"/>
      <c r="C42" s="213">
        <v>0</v>
      </c>
      <c r="F42" s="79">
        <v>3</v>
      </c>
      <c r="G42" s="87">
        <v>1.5</v>
      </c>
      <c r="L42" s="79">
        <v>12</v>
      </c>
      <c r="M42" s="87">
        <v>3</v>
      </c>
    </row>
    <row r="43" spans="2:17" x14ac:dyDescent="0.3">
      <c r="F43" s="79">
        <v>2</v>
      </c>
      <c r="G43" s="87">
        <v>1</v>
      </c>
      <c r="L43" s="79">
        <v>13</v>
      </c>
      <c r="M43" s="87">
        <v>2.5</v>
      </c>
    </row>
    <row r="44" spans="2:17" x14ac:dyDescent="0.3">
      <c r="F44" s="79">
        <v>1</v>
      </c>
      <c r="G44" s="87">
        <v>1</v>
      </c>
      <c r="L44" s="79">
        <v>14</v>
      </c>
      <c r="M44" s="87">
        <v>2.5</v>
      </c>
    </row>
    <row r="45" spans="2:17" ht="14.5" thickBot="1" x14ac:dyDescent="0.35">
      <c r="F45" s="92">
        <v>0</v>
      </c>
      <c r="G45" s="213">
        <v>0</v>
      </c>
      <c r="L45" s="79">
        <v>15</v>
      </c>
      <c r="M45" s="87">
        <v>2</v>
      </c>
    </row>
    <row r="46" spans="2:17" x14ac:dyDescent="0.3">
      <c r="L46" s="79">
        <v>16</v>
      </c>
      <c r="M46" s="87">
        <v>1.5</v>
      </c>
    </row>
    <row r="47" spans="2:17" x14ac:dyDescent="0.3">
      <c r="L47" s="79">
        <v>17</v>
      </c>
      <c r="M47" s="87">
        <v>1</v>
      </c>
    </row>
    <row r="48" spans="2:17" x14ac:dyDescent="0.3">
      <c r="L48" s="79">
        <v>18</v>
      </c>
      <c r="M48" s="87">
        <v>0.5</v>
      </c>
    </row>
    <row r="49" spans="12:13" x14ac:dyDescent="0.3">
      <c r="L49" s="79">
        <v>19</v>
      </c>
      <c r="M49" s="87">
        <v>0</v>
      </c>
    </row>
    <row r="50" spans="12:13" x14ac:dyDescent="0.3">
      <c r="L50" s="79">
        <v>20</v>
      </c>
      <c r="M50" s="87">
        <v>0</v>
      </c>
    </row>
    <row r="51" spans="12:13" x14ac:dyDescent="0.3">
      <c r="L51" s="79">
        <v>21</v>
      </c>
      <c r="M51" s="87">
        <v>0</v>
      </c>
    </row>
    <row r="52" spans="12:13" x14ac:dyDescent="0.3">
      <c r="L52" s="79">
        <v>22</v>
      </c>
      <c r="M52" s="87">
        <v>0</v>
      </c>
    </row>
    <row r="53" spans="12:13" x14ac:dyDescent="0.3">
      <c r="L53" s="79">
        <v>23</v>
      </c>
      <c r="M53" s="87">
        <v>0</v>
      </c>
    </row>
    <row r="54" spans="12:13" x14ac:dyDescent="0.3">
      <c r="L54" s="79">
        <v>24</v>
      </c>
      <c r="M54" s="87">
        <v>0</v>
      </c>
    </row>
    <row r="55" spans="12:13" x14ac:dyDescent="0.3">
      <c r="L55" s="79">
        <v>25</v>
      </c>
      <c r="M55" s="87">
        <v>0</v>
      </c>
    </row>
    <row r="56" spans="12:13" x14ac:dyDescent="0.3">
      <c r="L56" s="79">
        <v>26</v>
      </c>
      <c r="M56" s="87">
        <v>0</v>
      </c>
    </row>
    <row r="57" spans="12:13" x14ac:dyDescent="0.3">
      <c r="L57" s="79">
        <v>27</v>
      </c>
      <c r="M57" s="87">
        <v>0</v>
      </c>
    </row>
    <row r="58" spans="12:13" x14ac:dyDescent="0.3">
      <c r="L58" s="79">
        <v>28</v>
      </c>
      <c r="M58" s="87">
        <v>0</v>
      </c>
    </row>
    <row r="59" spans="12:13" x14ac:dyDescent="0.3">
      <c r="L59" s="79">
        <v>29</v>
      </c>
      <c r="M59" s="87">
        <v>0</v>
      </c>
    </row>
    <row r="60" spans="12:13" ht="14.5" thickBot="1" x14ac:dyDescent="0.35">
      <c r="L60" s="92">
        <v>30</v>
      </c>
      <c r="M60" s="213">
        <v>0</v>
      </c>
    </row>
  </sheetData>
  <mergeCells count="12">
    <mergeCell ref="X3:AD3"/>
    <mergeCell ref="S3:V3"/>
    <mergeCell ref="S13:V13"/>
    <mergeCell ref="B1:Q1"/>
    <mergeCell ref="N3:O3"/>
    <mergeCell ref="P3:Q3"/>
    <mergeCell ref="B3:C3"/>
    <mergeCell ref="D3:E3"/>
    <mergeCell ref="F3:G3"/>
    <mergeCell ref="H3:I3"/>
    <mergeCell ref="J3:K3"/>
    <mergeCell ref="L3:M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37CC0-E375-4B98-A6E3-73B9BCB942A4}">
  <sheetPr>
    <tabColor rgb="FF7030A0"/>
    <pageSetUpPr fitToPage="1"/>
  </sheetPr>
  <dimension ref="A1:H67"/>
  <sheetViews>
    <sheetView zoomScale="84" zoomScaleNormal="100" workbookViewId="0">
      <pane ySplit="4" topLeftCell="A5" activePane="bottomLeft" state="frozen"/>
      <selection pane="bottomLeft" activeCell="H18" sqref="H18"/>
    </sheetView>
  </sheetViews>
  <sheetFormatPr baseColWidth="10" defaultColWidth="9.1796875" defaultRowHeight="14.5" x14ac:dyDescent="0.35"/>
  <cols>
    <col min="1" max="1" width="2.1796875" customWidth="1"/>
    <col min="2" max="2" width="6" style="26" customWidth="1"/>
    <col min="3" max="3" width="8.1796875" style="62" customWidth="1"/>
    <col min="4" max="4" width="26.26953125" style="2" customWidth="1"/>
    <col min="5" max="5" width="8.54296875" style="26" customWidth="1"/>
    <col min="6" max="7" width="14.7265625" style="26" customWidth="1"/>
    <col min="8" max="8" width="96" style="2" customWidth="1"/>
    <col min="9" max="16384" width="9.1796875" style="2"/>
  </cols>
  <sheetData>
    <row r="1" spans="1:8" s="187" customFormat="1" ht="20" x14ac:dyDescent="0.4">
      <c r="B1" s="188"/>
      <c r="C1" s="438" t="s">
        <v>283</v>
      </c>
      <c r="E1" s="132"/>
      <c r="F1" s="188"/>
      <c r="G1" s="188"/>
      <c r="H1" s="189"/>
    </row>
    <row r="2" spans="1:8" ht="15.5" x14ac:dyDescent="0.3">
      <c r="A2" s="2"/>
      <c r="C2" s="765"/>
      <c r="D2" s="765"/>
      <c r="H2" s="40"/>
    </row>
    <row r="3" spans="1:8" ht="15" thickBot="1" x14ac:dyDescent="0.4"/>
    <row r="4" spans="1:8" s="26" customFormat="1" thickBot="1" x14ac:dyDescent="0.4">
      <c r="B4" s="219" t="s">
        <v>9</v>
      </c>
      <c r="C4" s="488" t="s">
        <v>10</v>
      </c>
      <c r="D4" s="439" t="s">
        <v>1</v>
      </c>
      <c r="E4" s="440" t="s">
        <v>183</v>
      </c>
      <c r="F4" s="440" t="s">
        <v>2</v>
      </c>
      <c r="G4" s="476" t="s">
        <v>195</v>
      </c>
      <c r="H4" s="439" t="s">
        <v>116</v>
      </c>
    </row>
    <row r="5" spans="1:8" ht="14" x14ac:dyDescent="0.3">
      <c r="A5" s="2"/>
      <c r="B5" s="483">
        <v>34</v>
      </c>
      <c r="C5" s="489">
        <v>1</v>
      </c>
      <c r="D5" s="493" t="s">
        <v>239</v>
      </c>
      <c r="E5" s="494">
        <v>2007</v>
      </c>
      <c r="F5" s="495" t="s">
        <v>6</v>
      </c>
      <c r="G5" s="489" t="s">
        <v>218</v>
      </c>
      <c r="H5" s="508" t="s">
        <v>285</v>
      </c>
    </row>
    <row r="6" spans="1:8" ht="14" x14ac:dyDescent="0.3">
      <c r="A6" s="2"/>
      <c r="B6" s="90">
        <v>22</v>
      </c>
      <c r="C6" s="56">
        <v>2</v>
      </c>
      <c r="D6" s="496" t="s">
        <v>231</v>
      </c>
      <c r="E6" s="492">
        <v>2010</v>
      </c>
      <c r="F6" s="497" t="s">
        <v>7</v>
      </c>
      <c r="G6" s="56" t="s">
        <v>219</v>
      </c>
      <c r="H6" s="501"/>
    </row>
    <row r="7" spans="1:8" ht="14" x14ac:dyDescent="0.3">
      <c r="A7" s="2"/>
      <c r="B7" s="90">
        <v>57</v>
      </c>
      <c r="C7" s="56">
        <v>3</v>
      </c>
      <c r="D7" s="496" t="s">
        <v>241</v>
      </c>
      <c r="E7" s="492">
        <v>2007</v>
      </c>
      <c r="F7" s="497" t="s">
        <v>6</v>
      </c>
      <c r="G7" s="56" t="s">
        <v>218</v>
      </c>
      <c r="H7" s="501"/>
    </row>
    <row r="8" spans="1:8" ht="14" x14ac:dyDescent="0.3">
      <c r="A8" s="2"/>
      <c r="B8" s="90">
        <v>26</v>
      </c>
      <c r="C8" s="489">
        <v>4</v>
      </c>
      <c r="D8" s="496" t="s">
        <v>233</v>
      </c>
      <c r="E8" s="492">
        <v>2007</v>
      </c>
      <c r="F8" s="497" t="s">
        <v>7</v>
      </c>
      <c r="G8" s="56" t="s">
        <v>218</v>
      </c>
      <c r="H8" s="501"/>
    </row>
    <row r="9" spans="1:8" ht="14" x14ac:dyDescent="0.3">
      <c r="A9" s="2"/>
      <c r="B9" s="90">
        <v>45</v>
      </c>
      <c r="C9" s="56">
        <v>5</v>
      </c>
      <c r="D9" s="496" t="s">
        <v>242</v>
      </c>
      <c r="E9" s="492">
        <v>2007</v>
      </c>
      <c r="F9" s="497" t="s">
        <v>145</v>
      </c>
      <c r="G9" s="56" t="s">
        <v>218</v>
      </c>
      <c r="H9" s="501"/>
    </row>
    <row r="10" spans="1:8" ht="14" x14ac:dyDescent="0.3">
      <c r="A10" s="2"/>
      <c r="B10" s="90">
        <v>47</v>
      </c>
      <c r="C10" s="56">
        <v>6</v>
      </c>
      <c r="D10" s="498" t="s">
        <v>243</v>
      </c>
      <c r="E10" s="492">
        <v>2010</v>
      </c>
      <c r="F10" s="499" t="s">
        <v>145</v>
      </c>
      <c r="G10" s="56" t="s">
        <v>219</v>
      </c>
      <c r="H10" s="501"/>
    </row>
    <row r="11" spans="1:8" ht="14" x14ac:dyDescent="0.3">
      <c r="A11" s="2"/>
      <c r="B11" s="90">
        <v>36</v>
      </c>
      <c r="C11" s="489">
        <v>7</v>
      </c>
      <c r="D11" s="498" t="s">
        <v>244</v>
      </c>
      <c r="E11" s="492">
        <v>2007</v>
      </c>
      <c r="F11" s="499" t="s">
        <v>145</v>
      </c>
      <c r="G11" s="56" t="s">
        <v>218</v>
      </c>
      <c r="H11" s="501"/>
    </row>
    <row r="12" spans="1:8" ht="14" x14ac:dyDescent="0.3">
      <c r="A12" s="2"/>
      <c r="B12" s="90">
        <v>18</v>
      </c>
      <c r="C12" s="56">
        <v>8</v>
      </c>
      <c r="D12" s="498" t="s">
        <v>224</v>
      </c>
      <c r="E12" s="492">
        <v>2010</v>
      </c>
      <c r="F12" s="499" t="s">
        <v>8</v>
      </c>
      <c r="G12" s="56" t="s">
        <v>219</v>
      </c>
      <c r="H12" s="501"/>
    </row>
    <row r="13" spans="1:8" ht="14" x14ac:dyDescent="0.3">
      <c r="A13" s="2"/>
      <c r="B13" s="90">
        <v>61</v>
      </c>
      <c r="C13" s="56">
        <v>9</v>
      </c>
      <c r="D13" s="498" t="s">
        <v>245</v>
      </c>
      <c r="E13" s="492">
        <v>2010</v>
      </c>
      <c r="F13" s="499" t="s">
        <v>6</v>
      </c>
      <c r="G13" s="56" t="s">
        <v>218</v>
      </c>
      <c r="H13" s="501"/>
    </row>
    <row r="14" spans="1:8" ht="14" x14ac:dyDescent="0.3">
      <c r="A14" s="2"/>
      <c r="B14" s="90">
        <v>40</v>
      </c>
      <c r="C14" s="489">
        <v>10</v>
      </c>
      <c r="D14" s="498" t="s">
        <v>246</v>
      </c>
      <c r="E14" s="492">
        <v>2009</v>
      </c>
      <c r="F14" s="499" t="s">
        <v>145</v>
      </c>
      <c r="G14" s="56" t="s">
        <v>218</v>
      </c>
      <c r="H14" s="501"/>
    </row>
    <row r="15" spans="1:8" ht="14" x14ac:dyDescent="0.3">
      <c r="A15" s="2"/>
      <c r="B15" s="90">
        <v>42</v>
      </c>
      <c r="C15" s="56">
        <v>11</v>
      </c>
      <c r="D15" s="498" t="s">
        <v>247</v>
      </c>
      <c r="E15" s="492">
        <v>2007</v>
      </c>
      <c r="F15" s="499" t="s">
        <v>145</v>
      </c>
      <c r="G15" s="489" t="s">
        <v>218</v>
      </c>
      <c r="H15" s="501"/>
    </row>
    <row r="16" spans="1:8" ht="14" x14ac:dyDescent="0.3">
      <c r="A16" s="2"/>
      <c r="B16" s="90">
        <v>13</v>
      </c>
      <c r="C16" s="56">
        <v>12</v>
      </c>
      <c r="D16" s="498" t="s">
        <v>248</v>
      </c>
      <c r="E16" s="492">
        <v>2010</v>
      </c>
      <c r="F16" s="499" t="s">
        <v>144</v>
      </c>
      <c r="G16" s="56" t="s">
        <v>219</v>
      </c>
      <c r="H16" s="501"/>
    </row>
    <row r="17" spans="1:8" x14ac:dyDescent="0.35">
      <c r="A17" s="2"/>
      <c r="B17" s="90">
        <v>43</v>
      </c>
      <c r="C17" s="489">
        <v>13</v>
      </c>
      <c r="D17" s="498" t="s">
        <v>249</v>
      </c>
      <c r="E17" s="492">
        <v>2009</v>
      </c>
      <c r="F17" s="499" t="s">
        <v>145</v>
      </c>
      <c r="G17" s="489" t="s">
        <v>218</v>
      </c>
      <c r="H17" s="501"/>
    </row>
    <row r="18" spans="1:8" ht="14" x14ac:dyDescent="0.3">
      <c r="A18" s="2"/>
      <c r="B18" s="90">
        <v>56</v>
      </c>
      <c r="C18" s="56">
        <v>14</v>
      </c>
      <c r="D18" s="498" t="s">
        <v>250</v>
      </c>
      <c r="E18" s="492">
        <v>2009</v>
      </c>
      <c r="F18" s="499" t="s">
        <v>6</v>
      </c>
      <c r="G18" s="56" t="s">
        <v>218</v>
      </c>
      <c r="H18" s="501"/>
    </row>
    <row r="19" spans="1:8" ht="14" x14ac:dyDescent="0.3">
      <c r="A19" s="2"/>
      <c r="B19" s="90">
        <v>30</v>
      </c>
      <c r="C19" s="56">
        <v>15</v>
      </c>
      <c r="D19" s="498" t="s">
        <v>236</v>
      </c>
      <c r="E19" s="492">
        <v>2005</v>
      </c>
      <c r="F19" s="499" t="s">
        <v>7</v>
      </c>
      <c r="G19" s="56" t="s">
        <v>29</v>
      </c>
      <c r="H19" s="501"/>
    </row>
    <row r="20" spans="1:8" ht="14" x14ac:dyDescent="0.3">
      <c r="A20" s="2"/>
      <c r="B20" s="90">
        <v>7</v>
      </c>
      <c r="C20" s="489">
        <v>16</v>
      </c>
      <c r="D20" s="498" t="s">
        <v>251</v>
      </c>
      <c r="E20" s="492">
        <v>2010</v>
      </c>
      <c r="F20" s="499" t="s">
        <v>5</v>
      </c>
      <c r="G20" s="56" t="s">
        <v>219</v>
      </c>
      <c r="H20" s="501"/>
    </row>
    <row r="21" spans="1:8" x14ac:dyDescent="0.35">
      <c r="A21" s="2"/>
      <c r="B21" s="90">
        <v>9</v>
      </c>
      <c r="C21" s="56">
        <v>17</v>
      </c>
      <c r="D21" s="498" t="s">
        <v>252</v>
      </c>
      <c r="E21" s="492">
        <v>2007</v>
      </c>
      <c r="F21" s="499" t="s">
        <v>4</v>
      </c>
      <c r="G21" s="56" t="s">
        <v>218</v>
      </c>
      <c r="H21" s="501"/>
    </row>
    <row r="22" spans="1:8" ht="14" x14ac:dyDescent="0.3">
      <c r="A22" s="2"/>
      <c r="B22" s="90">
        <v>19</v>
      </c>
      <c r="C22" s="56">
        <v>18</v>
      </c>
      <c r="D22" s="498" t="s">
        <v>225</v>
      </c>
      <c r="E22" s="492">
        <v>2010</v>
      </c>
      <c r="F22" s="499" t="s">
        <v>8</v>
      </c>
      <c r="G22" s="56" t="s">
        <v>219</v>
      </c>
      <c r="H22" s="501"/>
    </row>
    <row r="23" spans="1:8" ht="14" x14ac:dyDescent="0.3">
      <c r="A23" s="2"/>
      <c r="B23" s="90">
        <v>49</v>
      </c>
      <c r="C23" s="489">
        <v>19</v>
      </c>
      <c r="D23" s="498" t="s">
        <v>253</v>
      </c>
      <c r="E23" s="492">
        <v>2010</v>
      </c>
      <c r="F23" s="499" t="s">
        <v>145</v>
      </c>
      <c r="G23" s="56" t="s">
        <v>219</v>
      </c>
      <c r="H23" s="501"/>
    </row>
    <row r="24" spans="1:8" ht="14" x14ac:dyDescent="0.3">
      <c r="A24" s="2"/>
      <c r="B24" s="90">
        <v>60</v>
      </c>
      <c r="C24" s="56">
        <v>20</v>
      </c>
      <c r="D24" s="498" t="s">
        <v>254</v>
      </c>
      <c r="E24" s="492">
        <v>2008</v>
      </c>
      <c r="F24" s="499" t="s">
        <v>6</v>
      </c>
      <c r="G24" s="489" t="s">
        <v>218</v>
      </c>
      <c r="H24" s="501" t="s">
        <v>286</v>
      </c>
    </row>
    <row r="25" spans="1:8" ht="14" x14ac:dyDescent="0.3">
      <c r="A25" s="2"/>
      <c r="B25" s="475">
        <v>12</v>
      </c>
      <c r="C25" s="56">
        <v>21</v>
      </c>
      <c r="D25" s="491" t="s">
        <v>222</v>
      </c>
      <c r="E25" s="492">
        <v>2009</v>
      </c>
      <c r="F25" s="500" t="s">
        <v>144</v>
      </c>
      <c r="G25" s="56" t="s">
        <v>219</v>
      </c>
      <c r="H25" s="501"/>
    </row>
    <row r="26" spans="1:8" ht="14" x14ac:dyDescent="0.3">
      <c r="A26" s="2"/>
      <c r="B26" s="90">
        <v>17</v>
      </c>
      <c r="C26" s="489">
        <v>22</v>
      </c>
      <c r="D26" s="498" t="s">
        <v>226</v>
      </c>
      <c r="E26" s="492">
        <v>2010</v>
      </c>
      <c r="F26" s="499" t="s">
        <v>8</v>
      </c>
      <c r="G26" s="56" t="s">
        <v>219</v>
      </c>
      <c r="H26" s="501"/>
    </row>
    <row r="27" spans="1:8" ht="14" x14ac:dyDescent="0.3">
      <c r="A27" s="2"/>
      <c r="B27" s="622">
        <v>38</v>
      </c>
      <c r="C27" s="623">
        <v>23</v>
      </c>
      <c r="D27" s="703" t="s">
        <v>255</v>
      </c>
      <c r="E27" s="624">
        <v>2008</v>
      </c>
      <c r="F27" s="625" t="s">
        <v>145</v>
      </c>
      <c r="G27" s="623" t="s">
        <v>218</v>
      </c>
      <c r="H27" s="501"/>
    </row>
    <row r="28" spans="1:8" ht="14" x14ac:dyDescent="0.3">
      <c r="A28" s="2"/>
      <c r="B28" s="90">
        <v>3</v>
      </c>
      <c r="C28" s="56">
        <v>24</v>
      </c>
      <c r="D28" s="498" t="s">
        <v>256</v>
      </c>
      <c r="E28" s="492">
        <v>2009</v>
      </c>
      <c r="F28" s="499" t="s">
        <v>5</v>
      </c>
      <c r="G28" s="56" t="s">
        <v>219</v>
      </c>
      <c r="H28" s="501" t="s">
        <v>288</v>
      </c>
    </row>
    <row r="29" spans="1:8" ht="14" x14ac:dyDescent="0.3">
      <c r="A29" s="2"/>
      <c r="B29" s="90">
        <v>28</v>
      </c>
      <c r="C29" s="489">
        <v>25</v>
      </c>
      <c r="D29" s="498" t="s">
        <v>234</v>
      </c>
      <c r="E29" s="492">
        <v>2009</v>
      </c>
      <c r="F29" s="499" t="s">
        <v>7</v>
      </c>
      <c r="G29" s="56" t="s">
        <v>219</v>
      </c>
      <c r="H29" s="501"/>
    </row>
    <row r="30" spans="1:8" ht="14" x14ac:dyDescent="0.3">
      <c r="A30" s="2"/>
      <c r="B30" s="90">
        <v>35</v>
      </c>
      <c r="C30" s="56">
        <v>26</v>
      </c>
      <c r="D30" s="498" t="s">
        <v>257</v>
      </c>
      <c r="E30" s="492">
        <v>2004</v>
      </c>
      <c r="F30" s="499" t="s">
        <v>145</v>
      </c>
      <c r="G30" s="56" t="s">
        <v>29</v>
      </c>
      <c r="H30" s="501"/>
    </row>
    <row r="31" spans="1:8" ht="14" x14ac:dyDescent="0.3">
      <c r="A31" s="2"/>
      <c r="B31" s="90">
        <v>4</v>
      </c>
      <c r="C31" s="56">
        <v>27</v>
      </c>
      <c r="D31" s="498" t="s">
        <v>258</v>
      </c>
      <c r="E31" s="492">
        <v>2009</v>
      </c>
      <c r="F31" s="499" t="s">
        <v>5</v>
      </c>
      <c r="G31" s="56" t="s">
        <v>219</v>
      </c>
      <c r="H31" s="501"/>
    </row>
    <row r="32" spans="1:8" ht="14" x14ac:dyDescent="0.3">
      <c r="A32" s="2"/>
      <c r="B32" s="90">
        <v>32</v>
      </c>
      <c r="C32" s="489">
        <v>28</v>
      </c>
      <c r="D32" s="498" t="s">
        <v>238</v>
      </c>
      <c r="E32" s="492">
        <v>2010</v>
      </c>
      <c r="F32" s="499" t="s">
        <v>150</v>
      </c>
      <c r="G32" s="56" t="s">
        <v>219</v>
      </c>
      <c r="H32" s="501"/>
    </row>
    <row r="33" spans="1:8" ht="14" x14ac:dyDescent="0.3">
      <c r="A33" s="2"/>
      <c r="B33" s="90">
        <v>44</v>
      </c>
      <c r="C33" s="56">
        <v>29</v>
      </c>
      <c r="D33" s="498" t="s">
        <v>259</v>
      </c>
      <c r="E33" s="492">
        <v>2008</v>
      </c>
      <c r="F33" s="499" t="s">
        <v>145</v>
      </c>
      <c r="G33" s="56" t="s">
        <v>218</v>
      </c>
      <c r="H33" s="501"/>
    </row>
    <row r="34" spans="1:8" ht="14" x14ac:dyDescent="0.3">
      <c r="A34" s="2"/>
      <c r="B34" s="490">
        <v>62</v>
      </c>
      <c r="C34" s="56">
        <v>30</v>
      </c>
      <c r="D34" s="498" t="s">
        <v>260</v>
      </c>
      <c r="E34" s="492">
        <v>2009</v>
      </c>
      <c r="F34" s="499" t="s">
        <v>144</v>
      </c>
      <c r="G34" s="56" t="s">
        <v>219</v>
      </c>
      <c r="H34" s="501" t="s">
        <v>287</v>
      </c>
    </row>
    <row r="35" spans="1:8" ht="14" x14ac:dyDescent="0.3">
      <c r="A35" s="2"/>
      <c r="B35" s="622">
        <v>29</v>
      </c>
      <c r="C35" s="626">
        <v>31</v>
      </c>
      <c r="D35" s="703" t="s">
        <v>235</v>
      </c>
      <c r="E35" s="624">
        <v>2008</v>
      </c>
      <c r="F35" s="625" t="s">
        <v>7</v>
      </c>
      <c r="G35" s="623" t="s">
        <v>219</v>
      </c>
      <c r="H35" s="501"/>
    </row>
    <row r="36" spans="1:8" ht="14" x14ac:dyDescent="0.3">
      <c r="A36" s="2"/>
      <c r="B36" s="90">
        <v>55</v>
      </c>
      <c r="C36" s="56">
        <v>32</v>
      </c>
      <c r="D36" s="498" t="s">
        <v>261</v>
      </c>
      <c r="E36" s="492">
        <v>2009</v>
      </c>
      <c r="F36" s="499" t="s">
        <v>6</v>
      </c>
      <c r="G36" s="56" t="s">
        <v>218</v>
      </c>
      <c r="H36" s="501"/>
    </row>
    <row r="37" spans="1:8" ht="14" x14ac:dyDescent="0.3">
      <c r="A37" s="2"/>
      <c r="B37" s="90">
        <v>58</v>
      </c>
      <c r="C37" s="56">
        <v>33</v>
      </c>
      <c r="D37" s="498" t="s">
        <v>262</v>
      </c>
      <c r="E37" s="492">
        <v>2009</v>
      </c>
      <c r="F37" s="499" t="s">
        <v>6</v>
      </c>
      <c r="G37" s="489" t="s">
        <v>218</v>
      </c>
      <c r="H37" s="501"/>
    </row>
    <row r="38" spans="1:8" ht="14" x14ac:dyDescent="0.3">
      <c r="A38" s="2"/>
      <c r="B38" s="90">
        <v>23</v>
      </c>
      <c r="C38" s="489">
        <v>34</v>
      </c>
      <c r="D38" s="498" t="s">
        <v>263</v>
      </c>
      <c r="E38" s="492">
        <v>2009</v>
      </c>
      <c r="F38" s="499" t="s">
        <v>7</v>
      </c>
      <c r="G38" s="56" t="s">
        <v>219</v>
      </c>
      <c r="H38" s="501"/>
    </row>
    <row r="39" spans="1:8" ht="14" x14ac:dyDescent="0.3">
      <c r="A39" s="2"/>
      <c r="B39" s="90">
        <v>51</v>
      </c>
      <c r="C39" s="56">
        <v>35</v>
      </c>
      <c r="D39" s="498" t="s">
        <v>264</v>
      </c>
      <c r="E39" s="492">
        <v>2010</v>
      </c>
      <c r="F39" s="499" t="s">
        <v>145</v>
      </c>
      <c r="G39" s="56" t="s">
        <v>219</v>
      </c>
      <c r="H39" s="501"/>
    </row>
    <row r="40" spans="1:8" ht="14" x14ac:dyDescent="0.3">
      <c r="A40" s="2"/>
      <c r="B40" s="90">
        <v>24</v>
      </c>
      <c r="C40" s="56">
        <v>36</v>
      </c>
      <c r="D40" s="498" t="s">
        <v>265</v>
      </c>
      <c r="E40" s="492">
        <v>2009</v>
      </c>
      <c r="F40" s="499" t="s">
        <v>7</v>
      </c>
      <c r="G40" s="56" t="s">
        <v>219</v>
      </c>
      <c r="H40" s="501"/>
    </row>
    <row r="41" spans="1:8" ht="14" x14ac:dyDescent="0.3">
      <c r="A41" s="2"/>
      <c r="B41" s="90">
        <v>15</v>
      </c>
      <c r="C41" s="489">
        <v>37</v>
      </c>
      <c r="D41" s="491" t="s">
        <v>227</v>
      </c>
      <c r="E41" s="492">
        <v>2010</v>
      </c>
      <c r="F41" s="500" t="s">
        <v>8</v>
      </c>
      <c r="G41" s="56" t="s">
        <v>219</v>
      </c>
      <c r="H41" s="501"/>
    </row>
    <row r="42" spans="1:8" ht="14" x14ac:dyDescent="0.3">
      <c r="A42" s="2"/>
      <c r="B42" s="90">
        <v>50</v>
      </c>
      <c r="C42" s="56">
        <v>38</v>
      </c>
      <c r="D42" s="498" t="s">
        <v>266</v>
      </c>
      <c r="E42" s="492">
        <v>2010</v>
      </c>
      <c r="F42" s="499" t="s">
        <v>145</v>
      </c>
      <c r="G42" s="56" t="s">
        <v>219</v>
      </c>
      <c r="H42" s="501"/>
    </row>
    <row r="43" spans="1:8" ht="14" x14ac:dyDescent="0.3">
      <c r="A43" s="2"/>
      <c r="B43" s="622">
        <v>59</v>
      </c>
      <c r="C43" s="623">
        <v>39</v>
      </c>
      <c r="D43" s="704" t="s">
        <v>267</v>
      </c>
      <c r="E43" s="624">
        <v>2010</v>
      </c>
      <c r="F43" s="627" t="s">
        <v>6</v>
      </c>
      <c r="G43" s="623" t="s">
        <v>218</v>
      </c>
      <c r="H43" s="501"/>
    </row>
    <row r="44" spans="1:8" ht="14" x14ac:dyDescent="0.3">
      <c r="A44" s="2"/>
      <c r="B44" s="90">
        <v>37</v>
      </c>
      <c r="C44" s="489">
        <v>40</v>
      </c>
      <c r="D44" s="498" t="s">
        <v>268</v>
      </c>
      <c r="E44" s="492">
        <v>2009</v>
      </c>
      <c r="F44" s="499" t="s">
        <v>145</v>
      </c>
      <c r="G44" s="56" t="s">
        <v>218</v>
      </c>
      <c r="H44" s="501"/>
    </row>
    <row r="45" spans="1:8" x14ac:dyDescent="0.35">
      <c r="A45" s="2"/>
      <c r="B45" s="90">
        <v>6</v>
      </c>
      <c r="C45" s="56">
        <v>41</v>
      </c>
      <c r="D45" s="491" t="s">
        <v>269</v>
      </c>
      <c r="E45" s="492">
        <v>2010</v>
      </c>
      <c r="F45" s="500" t="s">
        <v>5</v>
      </c>
      <c r="G45" s="56" t="s">
        <v>219</v>
      </c>
      <c r="H45" s="501"/>
    </row>
    <row r="46" spans="1:8" ht="14" x14ac:dyDescent="0.3">
      <c r="A46" s="2"/>
      <c r="B46" s="90">
        <v>16</v>
      </c>
      <c r="C46" s="56">
        <v>42</v>
      </c>
      <c r="D46" s="498" t="s">
        <v>228</v>
      </c>
      <c r="E46" s="492">
        <v>2010</v>
      </c>
      <c r="F46" s="499" t="s">
        <v>8</v>
      </c>
      <c r="G46" s="56" t="s">
        <v>219</v>
      </c>
      <c r="H46" s="501"/>
    </row>
    <row r="47" spans="1:8" ht="14" x14ac:dyDescent="0.3">
      <c r="A47" s="2"/>
      <c r="B47" s="90">
        <v>2</v>
      </c>
      <c r="C47" s="489">
        <v>43</v>
      </c>
      <c r="D47" s="491" t="s">
        <v>270</v>
      </c>
      <c r="E47" s="492">
        <v>2008</v>
      </c>
      <c r="F47" s="500" t="s">
        <v>5</v>
      </c>
      <c r="G47" s="56" t="s">
        <v>219</v>
      </c>
      <c r="H47" s="501"/>
    </row>
    <row r="48" spans="1:8" ht="14" x14ac:dyDescent="0.3">
      <c r="A48" s="2"/>
      <c r="B48" s="90">
        <v>33</v>
      </c>
      <c r="C48" s="56">
        <v>44</v>
      </c>
      <c r="D48" s="498" t="s">
        <v>240</v>
      </c>
      <c r="E48" s="492">
        <v>2007</v>
      </c>
      <c r="F48" s="499" t="s">
        <v>6</v>
      </c>
      <c r="G48" s="56" t="s">
        <v>218</v>
      </c>
      <c r="H48" s="501"/>
    </row>
    <row r="49" spans="1:8" ht="14" x14ac:dyDescent="0.3">
      <c r="A49" s="2"/>
      <c r="B49" s="90">
        <v>39</v>
      </c>
      <c r="C49" s="56">
        <v>45</v>
      </c>
      <c r="D49" s="491" t="s">
        <v>271</v>
      </c>
      <c r="E49" s="492">
        <v>2007</v>
      </c>
      <c r="F49" s="500" t="s">
        <v>145</v>
      </c>
      <c r="G49" s="56" t="s">
        <v>218</v>
      </c>
      <c r="H49" s="501"/>
    </row>
    <row r="50" spans="1:8" ht="14" x14ac:dyDescent="0.3">
      <c r="A50" s="2"/>
      <c r="B50" s="90">
        <v>5</v>
      </c>
      <c r="C50" s="489">
        <v>46</v>
      </c>
      <c r="D50" s="498" t="s">
        <v>272</v>
      </c>
      <c r="E50" s="492">
        <v>2010</v>
      </c>
      <c r="F50" s="499" t="s">
        <v>5</v>
      </c>
      <c r="G50" s="56" t="s">
        <v>219</v>
      </c>
      <c r="H50" s="501"/>
    </row>
    <row r="51" spans="1:8" ht="14" x14ac:dyDescent="0.3">
      <c r="A51" s="2"/>
      <c r="B51" s="90">
        <v>14</v>
      </c>
      <c r="C51" s="56">
        <v>47</v>
      </c>
      <c r="D51" s="491" t="s">
        <v>223</v>
      </c>
      <c r="E51" s="492">
        <v>2008</v>
      </c>
      <c r="F51" s="500" t="s">
        <v>151</v>
      </c>
      <c r="G51" s="56" t="s">
        <v>219</v>
      </c>
      <c r="H51" s="501"/>
    </row>
    <row r="52" spans="1:8" ht="14" x14ac:dyDescent="0.3">
      <c r="A52" s="2"/>
      <c r="B52" s="90">
        <v>48</v>
      </c>
      <c r="C52" s="56">
        <v>48</v>
      </c>
      <c r="D52" s="498" t="s">
        <v>273</v>
      </c>
      <c r="E52" s="492">
        <v>2010</v>
      </c>
      <c r="F52" s="499" t="s">
        <v>145</v>
      </c>
      <c r="G52" s="56" t="s">
        <v>219</v>
      </c>
      <c r="H52" s="501"/>
    </row>
    <row r="53" spans="1:8" ht="14" x14ac:dyDescent="0.3">
      <c r="A53" s="2"/>
      <c r="B53" s="90">
        <v>27</v>
      </c>
      <c r="C53" s="489">
        <v>49</v>
      </c>
      <c r="D53" s="491" t="s">
        <v>274</v>
      </c>
      <c r="E53" s="492">
        <v>2009</v>
      </c>
      <c r="F53" s="500" t="s">
        <v>7</v>
      </c>
      <c r="G53" s="56" t="s">
        <v>219</v>
      </c>
      <c r="H53" s="501"/>
    </row>
    <row r="54" spans="1:8" ht="14" x14ac:dyDescent="0.3">
      <c r="A54" s="2"/>
      <c r="B54" s="90">
        <v>52</v>
      </c>
      <c r="C54" s="56">
        <v>50</v>
      </c>
      <c r="D54" s="498" t="s">
        <v>275</v>
      </c>
      <c r="E54" s="492">
        <v>2010</v>
      </c>
      <c r="F54" s="499" t="s">
        <v>147</v>
      </c>
      <c r="G54" s="56" t="s">
        <v>219</v>
      </c>
      <c r="H54" s="501" t="s">
        <v>284</v>
      </c>
    </row>
    <row r="55" spans="1:8" ht="14" x14ac:dyDescent="0.3">
      <c r="A55" s="2"/>
      <c r="B55" s="90">
        <v>41</v>
      </c>
      <c r="C55" s="56">
        <v>51</v>
      </c>
      <c r="D55" s="491" t="s">
        <v>276</v>
      </c>
      <c r="E55" s="492">
        <v>2008</v>
      </c>
      <c r="F55" s="500" t="s">
        <v>145</v>
      </c>
      <c r="G55" s="489" t="s">
        <v>218</v>
      </c>
      <c r="H55" s="501"/>
    </row>
    <row r="56" spans="1:8" ht="14" x14ac:dyDescent="0.3">
      <c r="A56" s="2"/>
      <c r="B56" s="90">
        <v>46</v>
      </c>
      <c r="C56" s="489">
        <v>52</v>
      </c>
      <c r="D56" s="498" t="s">
        <v>277</v>
      </c>
      <c r="E56" s="492">
        <v>2009</v>
      </c>
      <c r="F56" s="499" t="s">
        <v>145</v>
      </c>
      <c r="G56" s="56" t="s">
        <v>219</v>
      </c>
      <c r="H56" s="501"/>
    </row>
    <row r="57" spans="1:8" ht="14" x14ac:dyDescent="0.3">
      <c r="A57" s="2"/>
      <c r="B57" s="90">
        <v>54</v>
      </c>
      <c r="C57" s="56">
        <v>53</v>
      </c>
      <c r="D57" s="491" t="s">
        <v>278</v>
      </c>
      <c r="E57" s="492">
        <v>2007</v>
      </c>
      <c r="F57" s="500" t="s">
        <v>6</v>
      </c>
      <c r="G57" s="56" t="s">
        <v>218</v>
      </c>
      <c r="H57" s="501"/>
    </row>
    <row r="58" spans="1:8" ht="14" x14ac:dyDescent="0.3">
      <c r="A58" s="2"/>
      <c r="B58" s="90">
        <v>8</v>
      </c>
      <c r="C58" s="56">
        <v>54</v>
      </c>
      <c r="D58" s="498" t="s">
        <v>279</v>
      </c>
      <c r="E58" s="492">
        <v>2010</v>
      </c>
      <c r="F58" s="499" t="s">
        <v>5</v>
      </c>
      <c r="G58" s="56" t="s">
        <v>219</v>
      </c>
      <c r="H58" s="501"/>
    </row>
    <row r="59" spans="1:8" ht="14" x14ac:dyDescent="0.3">
      <c r="A59" s="2"/>
      <c r="B59" s="90">
        <v>1</v>
      </c>
      <c r="C59" s="489">
        <v>55</v>
      </c>
      <c r="D59" s="491" t="s">
        <v>221</v>
      </c>
      <c r="E59" s="492">
        <v>2010</v>
      </c>
      <c r="F59" s="500" t="s">
        <v>148</v>
      </c>
      <c r="G59" s="56" t="s">
        <v>219</v>
      </c>
      <c r="H59" s="501"/>
    </row>
    <row r="60" spans="1:8" ht="14" x14ac:dyDescent="0.3">
      <c r="A60" s="2"/>
      <c r="B60" s="90">
        <v>25</v>
      </c>
      <c r="C60" s="56">
        <v>56</v>
      </c>
      <c r="D60" s="498" t="s">
        <v>232</v>
      </c>
      <c r="E60" s="492">
        <v>2008</v>
      </c>
      <c r="F60" s="499" t="s">
        <v>7</v>
      </c>
      <c r="G60" s="56" t="s">
        <v>218</v>
      </c>
      <c r="H60" s="501"/>
    </row>
    <row r="61" spans="1:8" ht="14" x14ac:dyDescent="0.3">
      <c r="A61" s="2"/>
      <c r="B61" s="90">
        <v>11</v>
      </c>
      <c r="C61" s="56">
        <v>57</v>
      </c>
      <c r="D61" s="491" t="s">
        <v>280</v>
      </c>
      <c r="E61" s="492">
        <v>2010</v>
      </c>
      <c r="F61" s="500" t="s">
        <v>4</v>
      </c>
      <c r="G61" s="56" t="s">
        <v>219</v>
      </c>
      <c r="H61" s="501"/>
    </row>
    <row r="62" spans="1:8" ht="14" x14ac:dyDescent="0.3">
      <c r="A62" s="2"/>
      <c r="B62" s="90">
        <v>53</v>
      </c>
      <c r="C62" s="489">
        <v>58</v>
      </c>
      <c r="D62" s="498" t="s">
        <v>281</v>
      </c>
      <c r="E62" s="492">
        <v>2010</v>
      </c>
      <c r="F62" s="499" t="s">
        <v>147</v>
      </c>
      <c r="G62" s="56" t="s">
        <v>219</v>
      </c>
      <c r="H62" s="501"/>
    </row>
    <row r="63" spans="1:8" ht="14" x14ac:dyDescent="0.3">
      <c r="A63" s="2"/>
      <c r="B63" s="90">
        <v>21</v>
      </c>
      <c r="C63" s="56">
        <v>59</v>
      </c>
      <c r="D63" s="491" t="s">
        <v>230</v>
      </c>
      <c r="E63" s="492">
        <v>2010</v>
      </c>
      <c r="F63" s="500" t="s">
        <v>7</v>
      </c>
      <c r="G63" s="56" t="s">
        <v>219</v>
      </c>
      <c r="H63" s="501"/>
    </row>
    <row r="64" spans="1:8" ht="14" x14ac:dyDescent="0.3">
      <c r="A64" s="2"/>
      <c r="B64" s="90">
        <v>10</v>
      </c>
      <c r="C64" s="56">
        <v>60</v>
      </c>
      <c r="D64" s="498" t="s">
        <v>282</v>
      </c>
      <c r="E64" s="492">
        <v>2008</v>
      </c>
      <c r="F64" s="499" t="s">
        <v>4</v>
      </c>
      <c r="G64" s="56" t="s">
        <v>218</v>
      </c>
      <c r="H64" s="501"/>
    </row>
    <row r="65" spans="1:8" ht="14" x14ac:dyDescent="0.3">
      <c r="A65" s="2"/>
      <c r="B65" s="90">
        <v>31</v>
      </c>
      <c r="C65" s="489">
        <v>61</v>
      </c>
      <c r="D65" s="491" t="s">
        <v>237</v>
      </c>
      <c r="E65" s="492">
        <v>2005</v>
      </c>
      <c r="F65" s="500" t="s">
        <v>7</v>
      </c>
      <c r="G65" s="56" t="s">
        <v>29</v>
      </c>
      <c r="H65" s="501"/>
    </row>
    <row r="66" spans="1:8" ht="14" x14ac:dyDescent="0.3">
      <c r="A66" s="2"/>
      <c r="B66" s="90">
        <v>20</v>
      </c>
      <c r="C66" s="56">
        <v>62</v>
      </c>
      <c r="D66" s="498" t="s">
        <v>229</v>
      </c>
      <c r="E66" s="492">
        <v>2008</v>
      </c>
      <c r="F66" s="499" t="s">
        <v>8</v>
      </c>
      <c r="G66" s="56" t="s">
        <v>218</v>
      </c>
      <c r="H66" s="501"/>
    </row>
    <row r="67" spans="1:8" ht="14" x14ac:dyDescent="0.3">
      <c r="A67" s="2"/>
      <c r="B67" s="56">
        <v>63</v>
      </c>
      <c r="C67" s="56">
        <v>63</v>
      </c>
      <c r="D67" s="491" t="s">
        <v>220</v>
      </c>
      <c r="E67" s="492">
        <v>2007</v>
      </c>
      <c r="F67" s="500" t="s">
        <v>4</v>
      </c>
      <c r="G67" s="56" t="s">
        <v>218</v>
      </c>
      <c r="H67" s="501"/>
    </row>
  </sheetData>
  <sheetProtection algorithmName="SHA-512" hashValue="JP+zCtChlbDrt80HQDY5K4FzXqVDhAu77Zg3ijYsRL/WsIz516uwz8cEr71cqWqzBySAFiUi6/fxwTj72vg1WQ==" saltValue="ABsGcGPd2dQBPt1eg3wmTg==" spinCount="100000" sheet="1" objects="1" scenarios="1"/>
  <autoFilter ref="A4:H67" xr:uid="{A831703C-D16C-4692-A60E-C9A5D874ACE9}">
    <sortState xmlns:xlrd2="http://schemas.microsoft.com/office/spreadsheetml/2017/richdata2" ref="A5:H67">
      <sortCondition ref="C4:C67"/>
    </sortState>
  </autoFilter>
  <mergeCells count="1">
    <mergeCell ref="C2:D2"/>
  </mergeCells>
  <phoneticPr fontId="9" type="noConversion"/>
  <conditionalFormatting sqref="D5:D9">
    <cfRule type="expression" dxfId="27" priority="3">
      <formula>$G5="x"</formula>
    </cfRule>
  </conditionalFormatting>
  <conditionalFormatting sqref="D10:D20">
    <cfRule type="expression" dxfId="26" priority="4">
      <formula>$H10="x"</formula>
    </cfRule>
  </conditionalFormatting>
  <conditionalFormatting sqref="D21:D23 F21:F23 D26:D40 F26:F40 F42 F44 F46 F48 F50 F52 F54 F56 F58 F60 F62 F64 F66">
    <cfRule type="expression" dxfId="25" priority="9">
      <formula>$H22="x"</formula>
    </cfRule>
  </conditionalFormatting>
  <conditionalFormatting sqref="D24:D25 F24:F25">
    <cfRule type="expression" dxfId="24" priority="15">
      <formula>#REF!="x"</formula>
    </cfRule>
  </conditionalFormatting>
  <conditionalFormatting sqref="D41 D43 D45 D47 D49 D51 D53 D55 D57 D59 D61 D63 D65 D67:F67">
    <cfRule type="expression" dxfId="23" priority="6">
      <formula>#REF!="x"</formula>
    </cfRule>
  </conditionalFormatting>
  <conditionalFormatting sqref="D42 D44 D46 D48 D50 D52 D54 D56 D58 D60 D62 D64 D66">
    <cfRule type="expression" dxfId="22" priority="5">
      <formula>$H43="x"</formula>
    </cfRule>
  </conditionalFormatting>
  <conditionalFormatting sqref="E5:E14">
    <cfRule type="expression" dxfId="21" priority="12">
      <formula>$I6="x"</formula>
    </cfRule>
  </conditionalFormatting>
  <conditionalFormatting sqref="E15:E19 E21 E27 E29 E31 E33 E35 E37 E39 E41 E43 E45 E47 E49 E51 E53 E55 E57 E59 E61 E63 E65">
    <cfRule type="expression" dxfId="20" priority="13">
      <formula>$I17="x"</formula>
    </cfRule>
  </conditionalFormatting>
  <conditionalFormatting sqref="E20 E22 E24:E26 E28 E30 E32 E34 E36 E38 E40 E42 E44 E46 E48 E50 E52 E54 E56 E58 E60 E62 E64 E66">
    <cfRule type="expression" dxfId="19" priority="11">
      <formula>$I20="x"</formula>
    </cfRule>
  </conditionalFormatting>
  <conditionalFormatting sqref="E23">
    <cfRule type="expression" dxfId="18" priority="14">
      <formula>#REF!="x"</formula>
    </cfRule>
  </conditionalFormatting>
  <conditionalFormatting sqref="F5:F9">
    <cfRule type="expression" dxfId="17" priority="7">
      <formula>$G5="x"</formula>
    </cfRule>
  </conditionalFormatting>
  <conditionalFormatting sqref="F10:F20">
    <cfRule type="expression" dxfId="16" priority="8">
      <formula>$H10="x"</formula>
    </cfRule>
  </conditionalFormatting>
  <conditionalFormatting sqref="F41 F43 F45 F47 F49 F51 F53 F55 F57 F59 F61 F63 F65">
    <cfRule type="expression" dxfId="15" priority="10">
      <formula>#REF!="x"</formula>
    </cfRule>
  </conditionalFormatting>
  <pageMargins left="0.25" right="0.25" top="0.75" bottom="0.75" header="0.3" footer="0.3"/>
  <pageSetup paperSize="9" scale="5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20ED5-5F9E-4610-B43D-D8D0D152B062}">
  <sheetPr codeName="Sheet2">
    <tabColor rgb="FFFF00FF"/>
    <pageSetUpPr fitToPage="1"/>
  </sheetPr>
  <dimension ref="A1:Y68"/>
  <sheetViews>
    <sheetView zoomScale="89" zoomScaleNormal="84" workbookViewId="0">
      <pane xSplit="5" ySplit="4" topLeftCell="F56" activePane="bottomRight" state="frozen"/>
      <selection pane="topRight" activeCell="F1" sqref="F1"/>
      <selection pane="bottomLeft" activeCell="A5" sqref="A5"/>
      <selection pane="bottomRight" activeCell="C70" sqref="C70"/>
    </sheetView>
  </sheetViews>
  <sheetFormatPr baseColWidth="10" defaultColWidth="11.54296875" defaultRowHeight="14" x14ac:dyDescent="0.35"/>
  <cols>
    <col min="1" max="1" width="7.54296875" style="26" customWidth="1"/>
    <col min="2" max="2" width="10.1796875" style="26" customWidth="1"/>
    <col min="3" max="3" width="30.81640625" style="45" customWidth="1"/>
    <col min="4" max="5" width="8.7265625" style="26" customWidth="1"/>
    <col min="6" max="7" width="10.7265625" style="26" customWidth="1"/>
    <col min="8" max="8" width="10.81640625" style="26" customWidth="1"/>
    <col min="9" max="10" width="10.7265625" style="26" customWidth="1"/>
    <col min="11" max="11" width="12.54296875" style="26" customWidth="1"/>
    <col min="12" max="13" width="10.7265625" style="26" customWidth="1"/>
    <col min="14" max="14" width="15.7265625" style="26" customWidth="1"/>
    <col min="15" max="15" width="13.26953125" style="26" customWidth="1"/>
    <col min="16" max="16" width="10" style="26" customWidth="1"/>
    <col min="17" max="17" width="10.81640625" style="26" customWidth="1"/>
    <col min="18" max="18" width="12.1796875" style="26" customWidth="1"/>
    <col min="19" max="19" width="11.1796875" style="157" customWidth="1"/>
    <col min="20" max="20" width="16.7265625" style="26" customWidth="1"/>
    <col min="21" max="21" width="16.26953125" style="26" hidden="1" customWidth="1"/>
    <col min="22" max="23" width="15.7265625" style="26" hidden="1" customWidth="1"/>
    <col min="24" max="24" width="14.54296875" style="3" bestFit="1" customWidth="1"/>
    <col min="25" max="25" width="24.26953125" style="45" customWidth="1"/>
    <col min="26" max="16384" width="11.54296875" style="45"/>
  </cols>
  <sheetData>
    <row r="1" spans="1:25" s="122" customFormat="1" ht="20.5" thickBot="1" x14ac:dyDescent="0.4">
      <c r="A1" s="96" t="s">
        <v>338</v>
      </c>
      <c r="B1" s="96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8"/>
      <c r="T1" s="132"/>
      <c r="U1" s="132"/>
      <c r="V1" s="132"/>
      <c r="W1" s="132"/>
    </row>
    <row r="2" spans="1:25" s="140" customFormat="1" ht="19.5" customHeight="1" thickBot="1" x14ac:dyDescent="0.4">
      <c r="A2" s="139"/>
      <c r="B2" s="139"/>
      <c r="C2" s="685"/>
      <c r="D2" s="139"/>
      <c r="E2" s="139"/>
      <c r="F2" s="740" t="s">
        <v>98</v>
      </c>
      <c r="G2" s="741"/>
      <c r="H2" s="741"/>
      <c r="I2" s="741"/>
      <c r="J2" s="741"/>
      <c r="K2" s="741"/>
      <c r="L2" s="741"/>
      <c r="M2" s="741"/>
      <c r="N2" s="742"/>
      <c r="O2" s="743" t="s">
        <v>289</v>
      </c>
      <c r="P2" s="744"/>
      <c r="Q2" s="744"/>
      <c r="R2" s="744"/>
      <c r="S2" s="744"/>
      <c r="T2" s="745"/>
      <c r="U2" s="668" t="s">
        <v>99</v>
      </c>
      <c r="V2" s="746" t="s">
        <v>146</v>
      </c>
      <c r="W2" s="747"/>
      <c r="X2" s="671" t="s">
        <v>141</v>
      </c>
      <c r="Y2" s="137" t="s">
        <v>142</v>
      </c>
    </row>
    <row r="3" spans="1:25" s="158" customFormat="1" ht="16.5" customHeight="1" x14ac:dyDescent="0.35">
      <c r="A3" s="748" t="s">
        <v>0</v>
      </c>
      <c r="B3" s="750" t="s">
        <v>336</v>
      </c>
      <c r="C3" s="752" t="s">
        <v>184</v>
      </c>
      <c r="D3" s="754" t="s">
        <v>183</v>
      </c>
      <c r="E3" s="754" t="s">
        <v>2</v>
      </c>
      <c r="F3" s="756" t="s">
        <v>30</v>
      </c>
      <c r="G3" s="726" t="s">
        <v>12</v>
      </c>
      <c r="H3" s="726" t="s">
        <v>133</v>
      </c>
      <c r="I3" s="726" t="s">
        <v>290</v>
      </c>
      <c r="J3" s="726" t="s">
        <v>18</v>
      </c>
      <c r="K3" s="726" t="s">
        <v>155</v>
      </c>
      <c r="L3" s="726" t="s">
        <v>137</v>
      </c>
      <c r="M3" s="726" t="s">
        <v>140</v>
      </c>
      <c r="N3" s="722" t="s">
        <v>152</v>
      </c>
      <c r="O3" s="724" t="s">
        <v>11</v>
      </c>
      <c r="P3" s="726" t="s">
        <v>154</v>
      </c>
      <c r="Q3" s="726" t="s">
        <v>3</v>
      </c>
      <c r="R3" s="726" t="s">
        <v>302</v>
      </c>
      <c r="S3" s="728" t="s">
        <v>97</v>
      </c>
      <c r="T3" s="730" t="s">
        <v>153</v>
      </c>
      <c r="U3" s="732" t="s">
        <v>333</v>
      </c>
      <c r="V3" s="734" t="s">
        <v>331</v>
      </c>
      <c r="W3" s="736" t="s">
        <v>332</v>
      </c>
      <c r="X3" s="738"/>
      <c r="Y3" s="720" t="s">
        <v>179</v>
      </c>
    </row>
    <row r="4" spans="1:25" s="158" customFormat="1" ht="27.75" customHeight="1" thickBot="1" x14ac:dyDescent="0.4">
      <c r="A4" s="749"/>
      <c r="B4" s="751"/>
      <c r="C4" s="753"/>
      <c r="D4" s="755"/>
      <c r="E4" s="755"/>
      <c r="F4" s="757"/>
      <c r="G4" s="727"/>
      <c r="H4" s="727"/>
      <c r="I4" s="727"/>
      <c r="J4" s="727"/>
      <c r="K4" s="727"/>
      <c r="L4" s="727"/>
      <c r="M4" s="727"/>
      <c r="N4" s="723"/>
      <c r="O4" s="725"/>
      <c r="P4" s="727"/>
      <c r="Q4" s="727"/>
      <c r="R4" s="727"/>
      <c r="S4" s="729"/>
      <c r="T4" s="731"/>
      <c r="U4" s="733"/>
      <c r="V4" s="735"/>
      <c r="W4" s="737"/>
      <c r="X4" s="739"/>
      <c r="Y4" s="721"/>
    </row>
    <row r="5" spans="1:25" x14ac:dyDescent="0.35">
      <c r="A5" s="141"/>
      <c r="B5" s="76">
        <v>1</v>
      </c>
      <c r="C5" s="142" t="str">
        <f>VLOOKUP(B:B,'START_LIST_JUN-ELI'!C:F,2,FALSE)</f>
        <v>BLASER Nélia</v>
      </c>
      <c r="D5" s="441">
        <f>VLOOKUP(B:B,'START_LIST_JUN-ELI'!C:F,3,FALSE)</f>
        <v>2007</v>
      </c>
      <c r="E5" s="89" t="str">
        <f>VLOOKUP(B:B,'START_LIST_JUN-ELI'!C:F,4,FALSE)</f>
        <v>GN1885</v>
      </c>
      <c r="F5" s="143">
        <f>VLOOKUP(C:C,'Upper-Lower body'!C:N,12,FALSE)</f>
        <v>6.25</v>
      </c>
      <c r="G5" s="144">
        <f>VLOOKUP(C:C,'Upper-Lower body'!C:O,13,FALSE)</f>
        <v>6.5</v>
      </c>
      <c r="H5" s="144">
        <f>VLOOKUP(C:C,'Core Strength'!C:H,6,FALSE)</f>
        <v>8.6666666666666661</v>
      </c>
      <c r="I5" s="144">
        <f>VLOOKUP(C:C,'Flex-Extension'!C:Q,15,FALSE)</f>
        <v>6.5</v>
      </c>
      <c r="J5" s="144">
        <f>VLOOKUP(C:C,'Flex-Extension'!C:R,16,FALSE)</f>
        <v>4.5</v>
      </c>
      <c r="K5" s="144">
        <f>VLOOKUP(C:C,'Flex-Extension'!C:S,17,FALSE)</f>
        <v>8.5</v>
      </c>
      <c r="L5" s="144">
        <f>VLOOKUP(C:C,'Stand Leg Ext'!C:G,5,FALSE)</f>
        <v>3.5</v>
      </c>
      <c r="M5" s="144">
        <f>VLOOKUP(C:C,'Basic Acro'!C:G,5,FALSE)</f>
        <v>8</v>
      </c>
      <c r="N5" s="145">
        <f t="shared" ref="N5:N36" si="0">AVERAGE(F5:M5)</f>
        <v>6.552083333333333</v>
      </c>
      <c r="O5" s="143">
        <f>VLOOKUP(C:C,'Propulsion combination'!C:AS,43,FALSE)</f>
        <v>5.8944444444444448</v>
      </c>
      <c r="P5" s="144">
        <f>VLOOKUP(C:C,'Bodyboost Baracuda'!C:BN,64,FALSE)</f>
        <v>6.3999999999999977</v>
      </c>
      <c r="Q5" s="144">
        <f>VLOOKUP(C:C,Height!C:AH,32,FALSE)</f>
        <v>5.8703703703703702</v>
      </c>
      <c r="R5" s="144">
        <f>AVERAGE(AVERAGE(VLOOKUP(C:C,Flexibility_Water_1!C:V,19,FALSE),VLOOKUP(C:C,Flexibility_Water_2!C:V,19,FALSE)),AVERAGE(VLOOKUP(C:C,Flexibility_Water_1!C:V,20,FALSE),VLOOKUP(C:C,Flexibility_Water_2!C:V,20,FALSE)))</f>
        <v>6.6437499999999998</v>
      </c>
      <c r="S5" s="146">
        <f>VLOOKUP(C:C,'Routine Set'!C:CG,83,FALSE)</f>
        <v>5.5190476190476208</v>
      </c>
      <c r="T5" s="145">
        <f>AVERAGE(O5:S5)</f>
        <v>6.0655224867724868</v>
      </c>
      <c r="U5" s="669">
        <f t="shared" ref="U5:U36" si="1">+N5*0.3+T5*0.7</f>
        <v>6.2114907407407394</v>
      </c>
      <c r="V5" s="143">
        <f>IFERROR(VLOOKUP(E:E,GRIDS!S:V,4,FALSE),1)</f>
        <v>1.01</v>
      </c>
      <c r="W5" s="145">
        <f>U5*IFERROR(VLOOKUP(E:E,GRIDS!S:V,4,FALSE),1)</f>
        <v>6.2736056481481466</v>
      </c>
      <c r="X5" s="687">
        <f>W5</f>
        <v>6.2736056481481466</v>
      </c>
      <c r="Y5" s="147"/>
    </row>
    <row r="6" spans="1:25" x14ac:dyDescent="0.35">
      <c r="A6" s="148"/>
      <c r="B6" s="51">
        <v>2</v>
      </c>
      <c r="C6" s="91" t="str">
        <f>VLOOKUP(B:B,'START_LIST_JUN-ELI'!C:F,2,FALSE)</f>
        <v>REULET Letizia</v>
      </c>
      <c r="D6" s="442">
        <f>VLOOKUP(B:B,'START_LIST_JUN-ELI'!C:F,3,FALSE)</f>
        <v>2010</v>
      </c>
      <c r="E6" s="115" t="str">
        <f>VLOOKUP(B:B,'START_LIST_JUN-ELI'!C:F,4,FALSE)</f>
        <v>MORG</v>
      </c>
      <c r="F6" s="149">
        <f>VLOOKUP(C:C,'Upper-Lower body'!C:N,12,FALSE)</f>
        <v>4.5</v>
      </c>
      <c r="G6" s="150">
        <f>VLOOKUP(C:C,'Upper-Lower body'!C:O,13,FALSE)</f>
        <v>4.833333333333333</v>
      </c>
      <c r="H6" s="150">
        <f>VLOOKUP(C:C,'Core Strength'!C:H,6,FALSE)</f>
        <v>5.333333333333333</v>
      </c>
      <c r="I6" s="150">
        <f>VLOOKUP(C:C,'Flex-Extension'!C:Q,15,FALSE)</f>
        <v>5.5</v>
      </c>
      <c r="J6" s="150">
        <f>VLOOKUP(C:C,'Flex-Extension'!C:R,16,FALSE)</f>
        <v>6.5</v>
      </c>
      <c r="K6" s="150">
        <f>VLOOKUP(C:C,'Flex-Extension'!C:S,17,FALSE)</f>
        <v>8.25</v>
      </c>
      <c r="L6" s="150">
        <f>VLOOKUP(C:C,'Stand Leg Ext'!C:G,5,FALSE)</f>
        <v>2</v>
      </c>
      <c r="M6" s="150">
        <f>VLOOKUP(C:C,'Basic Acro'!C:G,5,FALSE)</f>
        <v>8</v>
      </c>
      <c r="N6" s="151">
        <f t="shared" si="0"/>
        <v>5.614583333333333</v>
      </c>
      <c r="O6" s="149">
        <f>VLOOKUP(C:C,'Propulsion combination'!C:AS,43,FALSE)</f>
        <v>6.1666666666666661</v>
      </c>
      <c r="P6" s="150">
        <f>VLOOKUP(C:C,'Bodyboost Baracuda'!C:BN,64,FALSE)</f>
        <v>6.0163522012578614</v>
      </c>
      <c r="Q6" s="150">
        <f>VLOOKUP(C:C,Height!C:AH,32,FALSE)</f>
        <v>6.151851851851851</v>
      </c>
      <c r="R6" s="144">
        <f>AVERAGE(AVERAGE(VLOOKUP(C:C,Flexibility_Water_1!C:V,19,FALSE),VLOOKUP(C:C,Flexibility_Water_2!C:V,19,FALSE)),AVERAGE(VLOOKUP(C:C,Flexibility_Water_1!C:V,20,FALSE),VLOOKUP(C:C,Flexibility_Water_2!C:V,20,FALSE)))</f>
        <v>6.302083333333333</v>
      </c>
      <c r="S6" s="146">
        <f>VLOOKUP(C:C,'Routine Set'!C:CG,83,FALSE)</f>
        <v>2.0095238095238104</v>
      </c>
      <c r="T6" s="151">
        <f t="shared" ref="T6:T36" si="2">AVERAGE(O6:S6)</f>
        <v>5.3292955725267044</v>
      </c>
      <c r="U6" s="670">
        <f t="shared" si="1"/>
        <v>5.4148819007686928</v>
      </c>
      <c r="V6" s="149">
        <f>IFERROR(VLOOKUP(E:E,GRIDS!S:V,4,FALSE),1)</f>
        <v>1.01</v>
      </c>
      <c r="W6" s="151">
        <f>U6*IFERROR(VLOOKUP(E:E,GRIDS!S:V,4,FALSE),1)</f>
        <v>5.4690307197763799</v>
      </c>
      <c r="X6" s="672">
        <f t="shared" ref="X6:X67" si="3">W6</f>
        <v>5.4690307197763799</v>
      </c>
      <c r="Y6" s="147"/>
    </row>
    <row r="7" spans="1:25" x14ac:dyDescent="0.35">
      <c r="A7" s="148"/>
      <c r="B7" s="51">
        <v>3</v>
      </c>
      <c r="C7" s="91" t="str">
        <f>VLOOKUP(B:B,'START_LIST_JUN-ELI'!C:F,2,FALSE)</f>
        <v>ROULLIER Eva</v>
      </c>
      <c r="D7" s="442">
        <f>VLOOKUP(B:B,'START_LIST_JUN-ELI'!C:F,3,FALSE)</f>
        <v>2007</v>
      </c>
      <c r="E7" s="115" t="str">
        <f>VLOOKUP(B:B,'START_LIST_JUN-ELI'!C:F,4,FALSE)</f>
        <v>GN1885</v>
      </c>
      <c r="F7" s="149">
        <f>VLOOKUP(C:C,'Upper-Lower body'!C:N,12,FALSE)</f>
        <v>8</v>
      </c>
      <c r="G7" s="150">
        <f>VLOOKUP(C:C,'Upper-Lower body'!C:O,13,FALSE)</f>
        <v>7.5</v>
      </c>
      <c r="H7" s="150">
        <f>VLOOKUP(C:C,'Core Strength'!C:H,6,FALSE)</f>
        <v>2.6666666666666665</v>
      </c>
      <c r="I7" s="150">
        <f>VLOOKUP(C:C,'Flex-Extension'!C:Q,15,FALSE)</f>
        <v>3.5</v>
      </c>
      <c r="J7" s="150">
        <f>VLOOKUP(C:C,'Flex-Extension'!C:R,16,FALSE)</f>
        <v>4.5</v>
      </c>
      <c r="K7" s="150">
        <f>VLOOKUP(C:C,'Flex-Extension'!C:S,17,FALSE)</f>
        <v>5.75</v>
      </c>
      <c r="L7" s="150">
        <f>VLOOKUP(C:C,'Stand Leg Ext'!C:G,5,FALSE)</f>
        <v>3.5</v>
      </c>
      <c r="M7" s="150">
        <f>VLOOKUP(C:C,'Basic Acro'!C:G,5,FALSE)</f>
        <v>5</v>
      </c>
      <c r="N7" s="151">
        <f t="shared" si="0"/>
        <v>5.0520833333333339</v>
      </c>
      <c r="O7" s="149">
        <f>VLOOKUP(C:C,'Propulsion combination'!C:AS,43,FALSE)</f>
        <v>5.8888888888888884</v>
      </c>
      <c r="P7" s="150">
        <f>VLOOKUP(C:C,'Bodyboost Baracuda'!C:BN,64,FALSE)</f>
        <v>5.317819706498951</v>
      </c>
      <c r="Q7" s="150">
        <f>VLOOKUP(C:C,Height!C:AH,32,FALSE)</f>
        <v>5.5370370370370381</v>
      </c>
      <c r="R7" s="144">
        <f>AVERAGE(AVERAGE(VLOOKUP(C:C,Flexibility_Water_1!C:V,19,FALSE),VLOOKUP(C:C,Flexibility_Water_2!C:V,19,FALSE)),AVERAGE(VLOOKUP(C:C,Flexibility_Water_1!C:V,20,FALSE),VLOOKUP(C:C,Flexibility_Water_2!C:V,20,FALSE)))</f>
        <v>5.541666666666667</v>
      </c>
      <c r="S7" s="146">
        <f>VLOOKUP(C:C,'Routine Set'!C:CG,83,FALSE)</f>
        <v>2.4833333333333343</v>
      </c>
      <c r="T7" s="151">
        <f t="shared" si="2"/>
        <v>4.9537491264849756</v>
      </c>
      <c r="U7" s="670">
        <f t="shared" si="1"/>
        <v>4.9832493885394831</v>
      </c>
      <c r="V7" s="149">
        <f>IFERROR(VLOOKUP(E:E,GRIDS!S:V,4,FALSE),1)</f>
        <v>1.01</v>
      </c>
      <c r="W7" s="151">
        <f>U7*IFERROR(VLOOKUP(E:E,GRIDS!S:V,4,FALSE),1)</f>
        <v>5.0330818824248782</v>
      </c>
      <c r="X7" s="672">
        <f t="shared" si="3"/>
        <v>5.0330818824248782</v>
      </c>
      <c r="Y7" s="147"/>
    </row>
    <row r="8" spans="1:25" x14ac:dyDescent="0.35">
      <c r="A8" s="148"/>
      <c r="B8" s="51">
        <v>4</v>
      </c>
      <c r="C8" s="91" t="str">
        <f>VLOOKUP(B:B,'START_LIST_JUN-ELI'!C:F,2,FALSE)</f>
        <v>SCHENK Lilou</v>
      </c>
      <c r="D8" s="442">
        <f>VLOOKUP(B:B,'START_LIST_JUN-ELI'!C:F,3,FALSE)</f>
        <v>2007</v>
      </c>
      <c r="E8" s="115" t="str">
        <f>VLOOKUP(B:B,'START_LIST_JUN-ELI'!C:F,4,FALSE)</f>
        <v>MORG</v>
      </c>
      <c r="F8" s="149">
        <f>VLOOKUP(C:C,'Upper-Lower body'!C:N,12,FALSE)</f>
        <v>6.25</v>
      </c>
      <c r="G8" s="150">
        <f>VLOOKUP(C:C,'Upper-Lower body'!C:O,13,FALSE)</f>
        <v>7.666666666666667</v>
      </c>
      <c r="H8" s="150">
        <f>VLOOKUP(C:C,'Core Strength'!C:H,6,FALSE)</f>
        <v>10</v>
      </c>
      <c r="I8" s="150">
        <f>VLOOKUP(C:C,'Flex-Extension'!C:Q,15,FALSE)</f>
        <v>6</v>
      </c>
      <c r="J8" s="150">
        <f>VLOOKUP(C:C,'Flex-Extension'!C:R,16,FALSE)</f>
        <v>4.5</v>
      </c>
      <c r="K8" s="150">
        <f>VLOOKUP(C:C,'Flex-Extension'!C:S,17,FALSE)</f>
        <v>7.5</v>
      </c>
      <c r="L8" s="150">
        <f>VLOOKUP(C:C,'Stand Leg Ext'!C:G,5,FALSE)</f>
        <v>7.5</v>
      </c>
      <c r="M8" s="150">
        <f>VLOOKUP(C:C,'Basic Acro'!C:G,5,FALSE)</f>
        <v>5</v>
      </c>
      <c r="N8" s="151">
        <f t="shared" si="0"/>
        <v>6.8020833333333339</v>
      </c>
      <c r="O8" s="149">
        <f>VLOOKUP(C:C,'Propulsion combination'!C:AS,43,FALSE)</f>
        <v>6.1666666666666661</v>
      </c>
      <c r="P8" s="150">
        <f>VLOOKUP(C:C,'Bodyboost Baracuda'!C:BN,64,FALSE)</f>
        <v>7.3064989517819701</v>
      </c>
      <c r="Q8" s="150">
        <f>VLOOKUP(C:C,Height!C:AH,32,FALSE)</f>
        <v>6.1962962962962962</v>
      </c>
      <c r="R8" s="144">
        <f>AVERAGE(AVERAGE(VLOOKUP(C:C,Flexibility_Water_1!C:V,19,FALSE),VLOOKUP(C:C,Flexibility_Water_2!C:V,19,FALSE)),AVERAGE(VLOOKUP(C:C,Flexibility_Water_1!C:V,20,FALSE),VLOOKUP(C:C,Flexibility_Water_2!C:V,20,FALSE)))</f>
        <v>7.2062500000000007</v>
      </c>
      <c r="S8" s="146">
        <f>VLOOKUP(C:C,'Routine Set'!C:CG,83,FALSE)</f>
        <v>6.8571428571428585</v>
      </c>
      <c r="T8" s="151">
        <f t="shared" si="2"/>
        <v>6.7465709543775585</v>
      </c>
      <c r="U8" s="670">
        <f t="shared" si="1"/>
        <v>6.7632246680642911</v>
      </c>
      <c r="V8" s="149">
        <f>IFERROR(VLOOKUP(E:E,GRIDS!S:V,4,FALSE),1)</f>
        <v>1.01</v>
      </c>
      <c r="W8" s="151">
        <f>U8*IFERROR(VLOOKUP(E:E,GRIDS!S:V,4,FALSE),1)</f>
        <v>6.8308569147449338</v>
      </c>
      <c r="X8" s="672">
        <f t="shared" si="3"/>
        <v>6.8308569147449338</v>
      </c>
      <c r="Y8" s="147"/>
    </row>
    <row r="9" spans="1:25" x14ac:dyDescent="0.35">
      <c r="A9" s="148"/>
      <c r="B9" s="51">
        <v>5</v>
      </c>
      <c r="C9" s="91" t="str">
        <f>VLOOKUP(B:B,'START_LIST_JUN-ELI'!C:F,2,FALSE)</f>
        <v>RÜEGG Lena</v>
      </c>
      <c r="D9" s="442">
        <f>VLOOKUP(B:B,'START_LIST_JUN-ELI'!C:F,3,FALSE)</f>
        <v>2007</v>
      </c>
      <c r="E9" s="115" t="str">
        <f>VLOOKUP(B:B,'START_LIST_JUN-ELI'!C:F,4,FALSE)</f>
        <v>ASB</v>
      </c>
      <c r="F9" s="149">
        <f>VLOOKUP(C:C,'Upper-Lower body'!C:N,12,FALSE)</f>
        <v>7.5</v>
      </c>
      <c r="G9" s="150">
        <f>VLOOKUP(C:C,'Upper-Lower body'!C:O,13,FALSE)</f>
        <v>6.666666666666667</v>
      </c>
      <c r="H9" s="150">
        <f>VLOOKUP(C:C,'Core Strength'!C:H,6,FALSE)</f>
        <v>8</v>
      </c>
      <c r="I9" s="150">
        <f>VLOOKUP(C:C,'Flex-Extension'!C:Q,15,FALSE)</f>
        <v>5.5</v>
      </c>
      <c r="J9" s="150">
        <f>VLOOKUP(C:C,'Flex-Extension'!C:R,16,FALSE)</f>
        <v>3.5</v>
      </c>
      <c r="K9" s="150">
        <f>VLOOKUP(C:C,'Flex-Extension'!C:S,17,FALSE)</f>
        <v>8.25</v>
      </c>
      <c r="L9" s="150">
        <f>VLOOKUP(C:C,'Stand Leg Ext'!C:G,5,FALSE)</f>
        <v>3.5</v>
      </c>
      <c r="M9" s="150">
        <f>VLOOKUP(C:C,'Basic Acro'!C:G,5,FALSE)</f>
        <v>8</v>
      </c>
      <c r="N9" s="151">
        <f t="shared" si="0"/>
        <v>6.3645833333333339</v>
      </c>
      <c r="O9" s="149">
        <f>VLOOKUP(C:C,'Propulsion combination'!C:AS,43,FALSE)</f>
        <v>6.0833333333333321</v>
      </c>
      <c r="P9" s="150">
        <f>VLOOKUP(C:C,'Bodyboost Baracuda'!C:BN,64,FALSE)</f>
        <v>7.0176100628930795</v>
      </c>
      <c r="Q9" s="150">
        <f>VLOOKUP(C:C,Height!C:AH,32,FALSE)</f>
        <v>5.8333333333333339</v>
      </c>
      <c r="R9" s="144">
        <f>AVERAGE(AVERAGE(VLOOKUP(C:C,Flexibility_Water_1!C:V,19,FALSE),VLOOKUP(C:C,Flexibility_Water_2!C:V,19,FALSE)),AVERAGE(VLOOKUP(C:C,Flexibility_Water_1!C:V,20,FALSE),VLOOKUP(C:C,Flexibility_Water_2!C:V,20,FALSE)))</f>
        <v>6.5</v>
      </c>
      <c r="S9" s="146">
        <f>VLOOKUP(C:C,'Routine Set'!C:CG,83,FALSE)</f>
        <v>5.8523809523809529</v>
      </c>
      <c r="T9" s="151">
        <f t="shared" si="2"/>
        <v>6.2573315363881408</v>
      </c>
      <c r="U9" s="670">
        <f t="shared" si="1"/>
        <v>6.2895070754716977</v>
      </c>
      <c r="V9" s="149">
        <f>IFERROR(VLOOKUP(E:E,GRIDS!S:V,4,FALSE),1)</f>
        <v>1.01</v>
      </c>
      <c r="W9" s="151">
        <f>U9*IFERROR(VLOOKUP(E:E,GRIDS!S:V,4,FALSE),1)</f>
        <v>6.3524021462264146</v>
      </c>
      <c r="X9" s="672">
        <f t="shared" si="3"/>
        <v>6.3524021462264146</v>
      </c>
      <c r="Y9" s="147"/>
    </row>
    <row r="10" spans="1:25" s="63" customFormat="1" x14ac:dyDescent="0.35">
      <c r="A10" s="152"/>
      <c r="B10" s="51">
        <v>6</v>
      </c>
      <c r="C10" s="91" t="str">
        <f>VLOOKUP(B:B,'START_LIST_JUN-ELI'!C:F,2,FALSE)</f>
        <v>DUDNIK Nelli</v>
      </c>
      <c r="D10" s="442">
        <f>VLOOKUP(B:B,'START_LIST_JUN-ELI'!C:F,3,FALSE)</f>
        <v>2010</v>
      </c>
      <c r="E10" s="115" t="str">
        <f>VLOOKUP(B:B,'START_LIST_JUN-ELI'!C:F,4,FALSE)</f>
        <v>ASB</v>
      </c>
      <c r="F10" s="153">
        <f>VLOOKUP(C:C,'Upper-Lower body'!C:N,12,FALSE)</f>
        <v>3.25</v>
      </c>
      <c r="G10" s="154">
        <f>VLOOKUP(C:C,'Upper-Lower body'!C:O,13,FALSE)</f>
        <v>6.833333333333333</v>
      </c>
      <c r="H10" s="150">
        <f>VLOOKUP(C:C,'Core Strength'!C:H,6,FALSE)</f>
        <v>6</v>
      </c>
      <c r="I10" s="154">
        <f>VLOOKUP(C:C,'Flex-Extension'!C:Q,15,FALSE)</f>
        <v>4</v>
      </c>
      <c r="J10" s="154">
        <f>VLOOKUP(C:C,'Flex-Extension'!C:R,16,FALSE)</f>
        <v>5</v>
      </c>
      <c r="K10" s="154">
        <f>VLOOKUP(C:C,'Flex-Extension'!C:S,17,FALSE)</f>
        <v>7</v>
      </c>
      <c r="L10" s="150">
        <f>VLOOKUP(C:C,'Stand Leg Ext'!C:G,5,FALSE)</f>
        <v>2</v>
      </c>
      <c r="M10" s="150">
        <f>VLOOKUP(C:C,'Basic Acro'!C:G,5,FALSE)</f>
        <v>5</v>
      </c>
      <c r="N10" s="151">
        <f t="shared" si="0"/>
        <v>4.8854166666666661</v>
      </c>
      <c r="O10" s="153">
        <f>VLOOKUP(C:C,'Propulsion combination'!C:AS,43,FALSE)</f>
        <v>6.1111111111111107</v>
      </c>
      <c r="P10" s="150">
        <f>VLOOKUP(C:C,'Bodyboost Baracuda'!C:BN,64,FALSE)</f>
        <v>6.66970649895178</v>
      </c>
      <c r="Q10" s="154">
        <f>VLOOKUP(C:C,Height!C:AH,32,FALSE)</f>
        <v>6.6851851851851851</v>
      </c>
      <c r="R10" s="144">
        <f>AVERAGE(AVERAGE(VLOOKUP(C:C,Flexibility_Water_1!C:V,19,FALSE),VLOOKUP(C:C,Flexibility_Water_2!C:V,19,FALSE)),AVERAGE(VLOOKUP(C:C,Flexibility_Water_1!C:V,20,FALSE),VLOOKUP(C:C,Flexibility_Water_2!C:V,20,FALSE)))</f>
        <v>6.0812499999999998</v>
      </c>
      <c r="S10" s="146">
        <f>VLOOKUP(C:C,'Routine Set'!C:CG,83,FALSE)</f>
        <v>3.804761904761905</v>
      </c>
      <c r="T10" s="155">
        <f t="shared" si="2"/>
        <v>5.8704029400019957</v>
      </c>
      <c r="U10" s="670">
        <f t="shared" si="1"/>
        <v>5.5749070580013971</v>
      </c>
      <c r="V10" s="149">
        <f>IFERROR(VLOOKUP(E:E,GRIDS!S:V,4,FALSE),1)</f>
        <v>1.01</v>
      </c>
      <c r="W10" s="151">
        <f>U10*IFERROR(VLOOKUP(E:E,GRIDS!S:V,4,FALSE),1)</f>
        <v>5.6306561285814114</v>
      </c>
      <c r="X10" s="672">
        <f t="shared" si="3"/>
        <v>5.6306561285814114</v>
      </c>
      <c r="Y10" s="147"/>
    </row>
    <row r="11" spans="1:25" s="63" customFormat="1" ht="16.5" customHeight="1" x14ac:dyDescent="0.35">
      <c r="A11" s="152"/>
      <c r="B11" s="51">
        <v>7</v>
      </c>
      <c r="C11" s="91" t="str">
        <f>VLOOKUP(B:B,'START_LIST_JUN-ELI'!C:F,2,FALSE)</f>
        <v>AESCHBACHER Anna-Sophia</v>
      </c>
      <c r="D11" s="442">
        <f>VLOOKUP(B:B,'START_LIST_JUN-ELI'!C:F,3,FALSE)</f>
        <v>2007</v>
      </c>
      <c r="E11" s="115" t="str">
        <f>VLOOKUP(B:B,'START_LIST_JUN-ELI'!C:F,4,FALSE)</f>
        <v>ASB</v>
      </c>
      <c r="F11" s="153">
        <f>VLOOKUP(C:C,'Upper-Lower body'!C:N,12,FALSE)</f>
        <v>3.5</v>
      </c>
      <c r="G11" s="154">
        <f>VLOOKUP(C:C,'Upper-Lower body'!C:O,13,FALSE)</f>
        <v>5.166666666666667</v>
      </c>
      <c r="H11" s="150">
        <f>VLOOKUP(C:C,'Core Strength'!C:H,6,FALSE)</f>
        <v>6</v>
      </c>
      <c r="I11" s="154">
        <f>VLOOKUP(C:C,'Flex-Extension'!C:Q,15,FALSE)</f>
        <v>6.5</v>
      </c>
      <c r="J11" s="154">
        <f>VLOOKUP(C:C,'Flex-Extension'!C:R,16,FALSE)</f>
        <v>7.5</v>
      </c>
      <c r="K11" s="154">
        <f>VLOOKUP(C:C,'Flex-Extension'!C:S,17,FALSE)</f>
        <v>9.25</v>
      </c>
      <c r="L11" s="150">
        <f>VLOOKUP(C:C,'Stand Leg Ext'!C:G,5,FALSE)</f>
        <v>5</v>
      </c>
      <c r="M11" s="150">
        <f>VLOOKUP(C:C,'Basic Acro'!C:G,5,FALSE)</f>
        <v>5</v>
      </c>
      <c r="N11" s="151">
        <f t="shared" si="0"/>
        <v>5.9895833333333339</v>
      </c>
      <c r="O11" s="153">
        <f>VLOOKUP(C:C,'Propulsion combination'!C:AS,43,FALSE)</f>
        <v>6.4666666666666677</v>
      </c>
      <c r="P11" s="150">
        <f>VLOOKUP(C:C,'Bodyboost Baracuda'!C:BN,64,FALSE)</f>
        <v>6.9580712788259955</v>
      </c>
      <c r="Q11" s="154">
        <f>VLOOKUP(C:C,Height!C:AH,32,FALSE)</f>
        <v>7.2370370370370365</v>
      </c>
      <c r="R11" s="144">
        <f>AVERAGE(AVERAGE(VLOOKUP(C:C,Flexibility_Water_1!C:V,19,FALSE),VLOOKUP(C:C,Flexibility_Water_2!C:V,19,FALSE)),AVERAGE(VLOOKUP(C:C,Flexibility_Water_1!C:V,20,FALSE),VLOOKUP(C:C,Flexibility_Water_2!C:V,20,FALSE)))</f>
        <v>8.21875</v>
      </c>
      <c r="S11" s="146">
        <f>VLOOKUP(C:C,'Routine Set'!C:CG,83,FALSE)</f>
        <v>7.6309523809523823</v>
      </c>
      <c r="T11" s="155">
        <f t="shared" si="2"/>
        <v>7.3022954726964162</v>
      </c>
      <c r="U11" s="670">
        <f t="shared" si="1"/>
        <v>6.9084818308874913</v>
      </c>
      <c r="V11" s="149">
        <f>IFERROR(VLOOKUP(E:E,GRIDS!S:V,4,FALSE),1)</f>
        <v>1.01</v>
      </c>
      <c r="W11" s="151">
        <f>U11*IFERROR(VLOOKUP(E:E,GRIDS!S:V,4,FALSE),1)</f>
        <v>6.9775666491963664</v>
      </c>
      <c r="X11" s="672">
        <f t="shared" si="3"/>
        <v>6.9775666491963664</v>
      </c>
      <c r="Y11" s="147"/>
    </row>
    <row r="12" spans="1:25" x14ac:dyDescent="0.35">
      <c r="A12" s="148"/>
      <c r="B12" s="51">
        <v>8</v>
      </c>
      <c r="C12" s="91" t="str">
        <f>VLOOKUP(B:B,'START_LIST_JUN-ELI'!C:F,2,FALSE)</f>
        <v>CASATI Greta</v>
      </c>
      <c r="D12" s="442">
        <f>VLOOKUP(B:B,'START_LIST_JUN-ELI'!C:F,3,FALSE)</f>
        <v>2010</v>
      </c>
      <c r="E12" s="115" t="str">
        <f>VLOOKUP(B:B,'START_LIST_JUN-ELI'!C:F,4,FALSE)</f>
        <v>LUG</v>
      </c>
      <c r="F12" s="149">
        <f>VLOOKUP(C:C,'Upper-Lower body'!C:N,12,FALSE)</f>
        <v>5</v>
      </c>
      <c r="G12" s="150">
        <f>VLOOKUP(C:C,'Upper-Lower body'!C:O,13,FALSE)</f>
        <v>4.833333333333333</v>
      </c>
      <c r="H12" s="150">
        <f>VLOOKUP(C:C,'Core Strength'!C:H,6,FALSE)</f>
        <v>8</v>
      </c>
      <c r="I12" s="150">
        <f>VLOOKUP(C:C,'Flex-Extension'!C:Q,15,FALSE)</f>
        <v>2</v>
      </c>
      <c r="J12" s="150">
        <f>VLOOKUP(C:C,'Flex-Extension'!C:R,16,FALSE)</f>
        <v>4</v>
      </c>
      <c r="K12" s="150">
        <f>VLOOKUP(C:C,'Flex-Extension'!C:S,17,FALSE)</f>
        <v>8.25</v>
      </c>
      <c r="L12" s="150">
        <f>VLOOKUP(C:C,'Stand Leg Ext'!C:G,5,FALSE)</f>
        <v>1</v>
      </c>
      <c r="M12" s="150">
        <f>VLOOKUP(C:C,'Basic Acro'!C:G,5,FALSE)</f>
        <v>8</v>
      </c>
      <c r="N12" s="151">
        <f t="shared" si="0"/>
        <v>5.1354166666666661</v>
      </c>
      <c r="O12" s="149">
        <f>VLOOKUP(C:C,'Propulsion combination'!C:AS,43,FALSE)</f>
        <v>6.3055555555555545</v>
      </c>
      <c r="P12" s="150">
        <f>VLOOKUP(C:C,'Bodyboost Baracuda'!C:BN,64,FALSE)</f>
        <v>6.0676100628930802</v>
      </c>
      <c r="Q12" s="150">
        <f>VLOOKUP(C:C,Height!C:AH,32,FALSE)</f>
        <v>6.3444444444444432</v>
      </c>
      <c r="R12" s="144">
        <f>AVERAGE(AVERAGE(VLOOKUP(C:C,Flexibility_Water_1!C:V,19,FALSE),VLOOKUP(C:C,Flexibility_Water_2!C:V,19,FALSE)),AVERAGE(VLOOKUP(C:C,Flexibility_Water_1!C:V,20,FALSE),VLOOKUP(C:C,Flexibility_Water_2!C:V,20,FALSE)))</f>
        <v>6.4291666666666671</v>
      </c>
      <c r="S12" s="146">
        <f>VLOOKUP(C:C,'Routine Set'!C:CG,83,FALSE)</f>
        <v>3.7857142857142856</v>
      </c>
      <c r="T12" s="151">
        <f t="shared" si="2"/>
        <v>5.7864982030548067</v>
      </c>
      <c r="U12" s="670">
        <f t="shared" si="1"/>
        <v>5.5911737421383636</v>
      </c>
      <c r="V12" s="149">
        <f>IFERROR(VLOOKUP(E:E,GRIDS!S:V,4,FALSE),1)</f>
        <v>1.01</v>
      </c>
      <c r="W12" s="151">
        <f>U12*IFERROR(VLOOKUP(E:E,GRIDS!S:V,4,FALSE),1)</f>
        <v>5.6470854795597472</v>
      </c>
      <c r="X12" s="672">
        <f t="shared" si="3"/>
        <v>5.6470854795597472</v>
      </c>
      <c r="Y12" s="147"/>
    </row>
    <row r="13" spans="1:25" x14ac:dyDescent="0.35">
      <c r="A13" s="148"/>
      <c r="B13" s="51">
        <v>9</v>
      </c>
      <c r="C13" s="91" t="str">
        <f>VLOOKUP(B:B,'START_LIST_JUN-ELI'!C:F,2,FALSE)</f>
        <v>ZUCCHETTO Chiara</v>
      </c>
      <c r="D13" s="442">
        <f>VLOOKUP(B:B,'START_LIST_JUN-ELI'!C:F,3,FALSE)</f>
        <v>2010</v>
      </c>
      <c r="E13" s="115" t="str">
        <f>VLOOKUP(B:B,'START_LIST_JUN-ELI'!C:F,4,FALSE)</f>
        <v>GN1885</v>
      </c>
      <c r="F13" s="149">
        <f>VLOOKUP(C:C,'Upper-Lower body'!C:N,12,FALSE)</f>
        <v>8.25</v>
      </c>
      <c r="G13" s="150">
        <f>VLOOKUP(C:C,'Upper-Lower body'!C:O,13,FALSE)</f>
        <v>6.333333333333333</v>
      </c>
      <c r="H13" s="150">
        <f>VLOOKUP(C:C,'Core Strength'!C:H,6,FALSE)</f>
        <v>9.3333333333333339</v>
      </c>
      <c r="I13" s="150">
        <f>VLOOKUP(C:C,'Flex-Extension'!C:Q,15,FALSE)</f>
        <v>8.5</v>
      </c>
      <c r="J13" s="150">
        <f>VLOOKUP(C:C,'Flex-Extension'!C:R,16,FALSE)</f>
        <v>10</v>
      </c>
      <c r="K13" s="150">
        <f>VLOOKUP(C:C,'Flex-Extension'!C:S,17,FALSE)</f>
        <v>8</v>
      </c>
      <c r="L13" s="150">
        <f>VLOOKUP(C:C,'Stand Leg Ext'!C:G,5,FALSE)</f>
        <v>10</v>
      </c>
      <c r="M13" s="150">
        <f>VLOOKUP(C:C,'Basic Acro'!C:G,5,FALSE)</f>
        <v>5</v>
      </c>
      <c r="N13" s="151">
        <f t="shared" si="0"/>
        <v>8.1770833333333321</v>
      </c>
      <c r="O13" s="149">
        <f>VLOOKUP(C:C,'Propulsion combination'!C:AS,43,FALSE)</f>
        <v>5.9944444444444454</v>
      </c>
      <c r="P13" s="150">
        <f>VLOOKUP(C:C,'Bodyboost Baracuda'!C:BN,64,FALSE)</f>
        <v>7.3655136268343799</v>
      </c>
      <c r="Q13" s="150">
        <f>VLOOKUP(C:C,Height!C:AH,32,FALSE)</f>
        <v>6.4000000000000012</v>
      </c>
      <c r="R13" s="144">
        <f>AVERAGE(AVERAGE(VLOOKUP(C:C,Flexibility_Water_1!C:V,19,FALSE),VLOOKUP(C:C,Flexibility_Water_2!C:V,19,FALSE)),AVERAGE(VLOOKUP(C:C,Flexibility_Water_1!C:V,20,FALSE),VLOOKUP(C:C,Flexibility_Water_2!C:V,20,FALSE)))</f>
        <v>7.4458333333333329</v>
      </c>
      <c r="S13" s="146">
        <f>VLOOKUP(C:C,'Routine Set'!C:CG,83,FALSE)</f>
        <v>6.35</v>
      </c>
      <c r="T13" s="151">
        <f t="shared" si="2"/>
        <v>6.7111582809224313</v>
      </c>
      <c r="U13" s="670">
        <f t="shared" si="1"/>
        <v>7.150935796645701</v>
      </c>
      <c r="V13" s="149">
        <f>IFERROR(VLOOKUP(E:E,GRIDS!S:V,4,FALSE),1)</f>
        <v>1.01</v>
      </c>
      <c r="W13" s="151">
        <f>U13*IFERROR(VLOOKUP(E:E,GRIDS!S:V,4,FALSE),1)</f>
        <v>7.2224451546121582</v>
      </c>
      <c r="X13" s="672">
        <f t="shared" si="3"/>
        <v>7.2224451546121582</v>
      </c>
      <c r="Y13" s="147"/>
    </row>
    <row r="14" spans="1:25" x14ac:dyDescent="0.35">
      <c r="A14" s="148"/>
      <c r="B14" s="51">
        <v>10</v>
      </c>
      <c r="C14" s="91" t="str">
        <f>VLOOKUP(B:B,'START_LIST_JUN-ELI'!C:F,2,FALSE)</f>
        <v>HASLER Yael</v>
      </c>
      <c r="D14" s="442">
        <f>VLOOKUP(B:B,'START_LIST_JUN-ELI'!C:F,3,FALSE)</f>
        <v>2009</v>
      </c>
      <c r="E14" s="115" t="str">
        <f>VLOOKUP(B:B,'START_LIST_JUN-ELI'!C:F,4,FALSE)</f>
        <v>ASB</v>
      </c>
      <c r="F14" s="149">
        <f>VLOOKUP(C:C,'Upper-Lower body'!C:N,12,FALSE)</f>
        <v>8.5</v>
      </c>
      <c r="G14" s="150">
        <f>VLOOKUP(C:C,'Upper-Lower body'!C:O,13,FALSE)</f>
        <v>7.166666666666667</v>
      </c>
      <c r="H14" s="150">
        <f>VLOOKUP(C:C,'Core Strength'!C:H,6,FALSE)</f>
        <v>6.666666666666667</v>
      </c>
      <c r="I14" s="150">
        <f>VLOOKUP(C:C,'Flex-Extension'!C:Q,15,FALSE)</f>
        <v>7.5</v>
      </c>
      <c r="J14" s="150">
        <f>VLOOKUP(C:C,'Flex-Extension'!C:R,16,FALSE)</f>
        <v>9</v>
      </c>
      <c r="K14" s="150">
        <f>VLOOKUP(C:C,'Flex-Extension'!C:S,17,FALSE)</f>
        <v>8</v>
      </c>
      <c r="L14" s="150">
        <f>VLOOKUP(C:C,'Stand Leg Ext'!C:G,5,FALSE)</f>
        <v>5</v>
      </c>
      <c r="M14" s="150">
        <f>VLOOKUP(C:C,'Basic Acro'!C:G,5,FALSE)</f>
        <v>8</v>
      </c>
      <c r="N14" s="151">
        <f t="shared" si="0"/>
        <v>7.479166666666667</v>
      </c>
      <c r="O14" s="149">
        <f>VLOOKUP(C:C,'Propulsion combination'!C:AS,43,FALSE)</f>
        <v>6.1722222222222216</v>
      </c>
      <c r="P14" s="150">
        <f>VLOOKUP(C:C,'Bodyboost Baracuda'!C:BN,64,FALSE)</f>
        <v>7.7428721174004185</v>
      </c>
      <c r="Q14" s="150">
        <f>VLOOKUP(C:C,Height!C:AH,32,FALSE)</f>
        <v>6.6925925925925922</v>
      </c>
      <c r="R14" s="144">
        <f>AVERAGE(AVERAGE(VLOOKUP(C:C,Flexibility_Water_1!C:V,19,FALSE),VLOOKUP(C:C,Flexibility_Water_2!C:V,19,FALSE)),AVERAGE(VLOOKUP(C:C,Flexibility_Water_1!C:V,20,FALSE),VLOOKUP(C:C,Flexibility_Water_2!C:V,20,FALSE)))</f>
        <v>7.3041666666666671</v>
      </c>
      <c r="S14" s="146">
        <f>VLOOKUP(C:C,'Routine Set'!C:CG,83,FALSE)</f>
        <v>6.461904761904762</v>
      </c>
      <c r="T14" s="151">
        <f t="shared" si="2"/>
        <v>6.8747516721573332</v>
      </c>
      <c r="U14" s="670">
        <f t="shared" si="1"/>
        <v>7.0560761705101331</v>
      </c>
      <c r="V14" s="149">
        <f>IFERROR(VLOOKUP(E:E,GRIDS!S:V,4,FALSE),1)</f>
        <v>1.01</v>
      </c>
      <c r="W14" s="151">
        <f>U14*IFERROR(VLOOKUP(E:E,GRIDS!S:V,4,FALSE),1)</f>
        <v>7.1266369322152343</v>
      </c>
      <c r="X14" s="672">
        <f t="shared" si="3"/>
        <v>7.1266369322152343</v>
      </c>
      <c r="Y14" s="147"/>
    </row>
    <row r="15" spans="1:25" x14ac:dyDescent="0.35">
      <c r="A15" s="148"/>
      <c r="B15" s="51">
        <v>11</v>
      </c>
      <c r="C15" s="91" t="str">
        <f>VLOOKUP(B:B,'START_LIST_JUN-ELI'!C:F,2,FALSE)</f>
        <v>MICHEL Aimée</v>
      </c>
      <c r="D15" s="442">
        <f>VLOOKUP(B:B,'START_LIST_JUN-ELI'!C:F,3,FALSE)</f>
        <v>2007</v>
      </c>
      <c r="E15" s="115" t="str">
        <f>VLOOKUP(B:B,'START_LIST_JUN-ELI'!C:F,4,FALSE)</f>
        <v>ASB</v>
      </c>
      <c r="F15" s="149">
        <f>VLOOKUP(C:C,'Upper-Lower body'!C:N,12,FALSE)</f>
        <v>5</v>
      </c>
      <c r="G15" s="150">
        <f>VLOOKUP(C:C,'Upper-Lower body'!C:O,13,FALSE)</f>
        <v>7.333333333333333</v>
      </c>
      <c r="H15" s="150">
        <f>VLOOKUP(C:C,'Core Strength'!C:H,6,FALSE)</f>
        <v>8.6666666666666661</v>
      </c>
      <c r="I15" s="150">
        <f>VLOOKUP(C:C,'Flex-Extension'!C:Q,15,FALSE)</f>
        <v>9.5</v>
      </c>
      <c r="J15" s="150">
        <f>VLOOKUP(C:C,'Flex-Extension'!C:R,16,FALSE)</f>
        <v>9</v>
      </c>
      <c r="K15" s="150">
        <f>VLOOKUP(C:C,'Flex-Extension'!C:S,17,FALSE)</f>
        <v>8.5</v>
      </c>
      <c r="L15" s="150">
        <f>VLOOKUP(C:C,'Stand Leg Ext'!C:G,5,FALSE)</f>
        <v>10</v>
      </c>
      <c r="M15" s="150">
        <f>VLOOKUP(C:C,'Basic Acro'!C:G,5,FALSE)</f>
        <v>5</v>
      </c>
      <c r="N15" s="151">
        <f t="shared" si="0"/>
        <v>7.875</v>
      </c>
      <c r="O15" s="149">
        <f>VLOOKUP(C:C,'Propulsion combination'!C:AS,43,FALSE)</f>
        <v>6.1055555555555552</v>
      </c>
      <c r="P15" s="150">
        <f>VLOOKUP(C:C,'Bodyboost Baracuda'!C:BN,64,FALSE)</f>
        <v>7.7964360587002091</v>
      </c>
      <c r="Q15" s="150">
        <f>VLOOKUP(C:C,Height!C:AH,32,FALSE)</f>
        <v>7.1962962962962962</v>
      </c>
      <c r="R15" s="144">
        <f>AVERAGE(AVERAGE(VLOOKUP(C:C,Flexibility_Water_1!C:V,19,FALSE),VLOOKUP(C:C,Flexibility_Water_2!C:V,19,FALSE)),AVERAGE(VLOOKUP(C:C,Flexibility_Water_1!C:V,20,FALSE),VLOOKUP(C:C,Flexibility_Water_2!C:V,20,FALSE)))</f>
        <v>8.65</v>
      </c>
      <c r="S15" s="146">
        <f>VLOOKUP(C:C,'Routine Set'!C:CG,83,FALSE)</f>
        <v>7.4523809523809517</v>
      </c>
      <c r="T15" s="151">
        <f t="shared" si="2"/>
        <v>7.4401337725866012</v>
      </c>
      <c r="U15" s="670">
        <f t="shared" si="1"/>
        <v>7.5705936408106203</v>
      </c>
      <c r="V15" s="149">
        <f>IFERROR(VLOOKUP(E:E,GRIDS!S:V,4,FALSE),1)</f>
        <v>1.01</v>
      </c>
      <c r="W15" s="151">
        <f>U15*IFERROR(VLOOKUP(E:E,GRIDS!S:V,4,FALSE),1)</f>
        <v>7.6462995772187261</v>
      </c>
      <c r="X15" s="672">
        <f t="shared" si="3"/>
        <v>7.6462995772187261</v>
      </c>
      <c r="Y15" s="147"/>
    </row>
    <row r="16" spans="1:25" x14ac:dyDescent="0.35">
      <c r="A16" s="148"/>
      <c r="B16" s="51">
        <v>12</v>
      </c>
      <c r="C16" s="91" t="str">
        <f>VLOOKUP(B:B,'START_LIST_JUN-ELI'!C:F,2,FALSE)</f>
        <v>NAKOURI Sofia</v>
      </c>
      <c r="D16" s="442">
        <f>VLOOKUP(B:B,'START_LIST_JUN-ELI'!C:F,3,FALSE)</f>
        <v>2010</v>
      </c>
      <c r="E16" s="115" t="str">
        <f>VLOOKUP(B:B,'START_LIST_JUN-ELI'!C:F,4,FALSE)</f>
        <v>VA</v>
      </c>
      <c r="F16" s="149">
        <f>VLOOKUP(C:C,'Upper-Lower body'!C:N,12,FALSE)</f>
        <v>4.25</v>
      </c>
      <c r="G16" s="150">
        <f>VLOOKUP(C:C,'Upper-Lower body'!C:O,13,FALSE)</f>
        <v>2</v>
      </c>
      <c r="H16" s="150">
        <f>VLOOKUP(C:C,'Core Strength'!C:H,6,FALSE)</f>
        <v>4.666666666666667</v>
      </c>
      <c r="I16" s="150">
        <f>VLOOKUP(C:C,'Flex-Extension'!C:Q,15,FALSE)</f>
        <v>5</v>
      </c>
      <c r="J16" s="150">
        <f>VLOOKUP(C:C,'Flex-Extension'!C:R,16,FALSE)</f>
        <v>4</v>
      </c>
      <c r="K16" s="150">
        <f>VLOOKUP(C:C,'Flex-Extension'!C:S,17,FALSE)</f>
        <v>5.25</v>
      </c>
      <c r="L16" s="150">
        <f>VLOOKUP(C:C,'Stand Leg Ext'!C:G,5,FALSE)</f>
        <v>1</v>
      </c>
      <c r="M16" s="150">
        <f>VLOOKUP(C:C,'Basic Acro'!C:G,5,FALSE)</f>
        <v>5</v>
      </c>
      <c r="N16" s="151">
        <f t="shared" si="0"/>
        <v>3.8958333333333335</v>
      </c>
      <c r="O16" s="149">
        <f>VLOOKUP(C:C,'Propulsion combination'!C:AS,43,FALSE)</f>
        <v>4.6611111111111114</v>
      </c>
      <c r="P16" s="150">
        <f>VLOOKUP(C:C,'Bodyboost Baracuda'!C:BN,64,FALSE)</f>
        <v>5.0038784067085942</v>
      </c>
      <c r="Q16" s="150">
        <f>VLOOKUP(C:C,Height!C:AH,32,FALSE)</f>
        <v>5.6851851851851851</v>
      </c>
      <c r="R16" s="144">
        <f>AVERAGE(AVERAGE(VLOOKUP(C:C,Flexibility_Water_1!C:V,19,FALSE),VLOOKUP(C:C,Flexibility_Water_2!C:V,19,FALSE)),AVERAGE(VLOOKUP(C:C,Flexibility_Water_1!C:V,20,FALSE),VLOOKUP(C:C,Flexibility_Water_2!C:V,20,FALSE)))</f>
        <v>5.8041666666666663</v>
      </c>
      <c r="S16" s="146">
        <f>VLOOKUP(C:C,'Routine Set'!C:CG,83,FALSE)</f>
        <v>0.84285714285714231</v>
      </c>
      <c r="T16" s="151">
        <f t="shared" si="2"/>
        <v>4.3994397025057399</v>
      </c>
      <c r="U16" s="670">
        <f t="shared" si="1"/>
        <v>4.2483577917540174</v>
      </c>
      <c r="V16" s="149">
        <f>IFERROR(VLOOKUP(E:E,GRIDS!S:V,4,FALSE),1)</f>
        <v>1.01</v>
      </c>
      <c r="W16" s="151">
        <f>U16*IFERROR(VLOOKUP(E:E,GRIDS!S:V,4,FALSE),1)</f>
        <v>4.2908413696715577</v>
      </c>
      <c r="X16" s="672">
        <f t="shared" si="3"/>
        <v>4.2908413696715577</v>
      </c>
      <c r="Y16" s="147"/>
    </row>
    <row r="17" spans="1:25" x14ac:dyDescent="0.35">
      <c r="A17" s="148"/>
      <c r="B17" s="51">
        <v>13</v>
      </c>
      <c r="C17" s="91" t="str">
        <f>VLOOKUP(B:B,'START_LIST_JUN-ELI'!C:F,2,FALSE)</f>
        <v>PÄFFGEN Siri Charlotte</v>
      </c>
      <c r="D17" s="442">
        <f>VLOOKUP(B:B,'START_LIST_JUN-ELI'!C:F,3,FALSE)</f>
        <v>2009</v>
      </c>
      <c r="E17" s="115" t="str">
        <f>VLOOKUP(B:B,'START_LIST_JUN-ELI'!C:F,4,FALSE)</f>
        <v>ASB</v>
      </c>
      <c r="F17" s="149">
        <f>VLOOKUP(C:C,'Upper-Lower body'!C:N,12,FALSE)</f>
        <v>5</v>
      </c>
      <c r="G17" s="150">
        <f>VLOOKUP(C:C,'Upper-Lower body'!C:O,13,FALSE)</f>
        <v>5.5</v>
      </c>
      <c r="H17" s="150">
        <f>VLOOKUP(C:C,'Core Strength'!C:H,6,FALSE)</f>
        <v>2</v>
      </c>
      <c r="I17" s="150">
        <f>VLOOKUP(C:C,'Flex-Extension'!C:Q,15,FALSE)</f>
        <v>1.5</v>
      </c>
      <c r="J17" s="150">
        <f>VLOOKUP(C:C,'Flex-Extension'!C:R,16,FALSE)</f>
        <v>4</v>
      </c>
      <c r="K17" s="150">
        <f>VLOOKUP(C:C,'Flex-Extension'!C:S,17,FALSE)</f>
        <v>6.75</v>
      </c>
      <c r="L17" s="150">
        <f>VLOOKUP(C:C,'Stand Leg Ext'!C:G,5,FALSE)</f>
        <v>3.5</v>
      </c>
      <c r="M17" s="150">
        <f>VLOOKUP(C:C,'Basic Acro'!C:G,5,FALSE)</f>
        <v>5</v>
      </c>
      <c r="N17" s="151">
        <f t="shared" si="0"/>
        <v>4.15625</v>
      </c>
      <c r="O17" s="149">
        <f>VLOOKUP(C:C,'Propulsion combination'!C:AS,43,FALSE)</f>
        <v>5.8777777777777773</v>
      </c>
      <c r="P17" s="150">
        <f>VLOOKUP(C:C,'Bodyboost Baracuda'!C:BN,64,FALSE)</f>
        <v>6.4618448637316543</v>
      </c>
      <c r="Q17" s="150">
        <f>VLOOKUP(C:C,Height!C:AH,32,FALSE)</f>
        <v>6.8703703703703711</v>
      </c>
      <c r="R17" s="144">
        <f>AVERAGE(AVERAGE(VLOOKUP(C:C,Flexibility_Water_1!C:V,19,FALSE),VLOOKUP(C:C,Flexibility_Water_2!C:V,19,FALSE)),AVERAGE(VLOOKUP(C:C,Flexibility_Water_1!C:V,20,FALSE),VLOOKUP(C:C,Flexibility_Water_2!C:V,20,FALSE)))</f>
        <v>6.7479166666666668</v>
      </c>
      <c r="S17" s="146">
        <f>VLOOKUP(C:C,'Routine Set'!C:CG,83,FALSE)</f>
        <v>4.3142857142857149</v>
      </c>
      <c r="T17" s="151">
        <f t="shared" si="2"/>
        <v>6.0544390785664373</v>
      </c>
      <c r="U17" s="670">
        <f t="shared" si="1"/>
        <v>5.4849823549965055</v>
      </c>
      <c r="V17" s="149">
        <f>IFERROR(VLOOKUP(E:E,GRIDS!S:V,4,FALSE),1)</f>
        <v>1.01</v>
      </c>
      <c r="W17" s="151">
        <f>U17*IFERROR(VLOOKUP(E:E,GRIDS!S:V,4,FALSE),1)</f>
        <v>5.5398321785464706</v>
      </c>
      <c r="X17" s="672">
        <f t="shared" si="3"/>
        <v>5.5398321785464706</v>
      </c>
      <c r="Y17" s="147"/>
    </row>
    <row r="18" spans="1:25" x14ac:dyDescent="0.35">
      <c r="A18" s="148"/>
      <c r="B18" s="51">
        <v>14</v>
      </c>
      <c r="C18" s="91" t="str">
        <f>VLOOKUP(B:B,'START_LIST_JUN-ELI'!C:F,2,FALSE)</f>
        <v>MARCLAY Iris</v>
      </c>
      <c r="D18" s="442">
        <f>VLOOKUP(B:B,'START_LIST_JUN-ELI'!C:F,3,FALSE)</f>
        <v>2009</v>
      </c>
      <c r="E18" s="115" t="str">
        <f>VLOOKUP(B:B,'START_LIST_JUN-ELI'!C:F,4,FALSE)</f>
        <v>GN1885</v>
      </c>
      <c r="F18" s="149">
        <f>VLOOKUP(C:C,'Upper-Lower body'!C:N,12,FALSE)</f>
        <v>6.25</v>
      </c>
      <c r="G18" s="150">
        <f>VLOOKUP(C:C,'Upper-Lower body'!C:O,13,FALSE)</f>
        <v>4.166666666666667</v>
      </c>
      <c r="H18" s="150">
        <f>VLOOKUP(C:C,'Core Strength'!C:H,6,FALSE)</f>
        <v>8.6666666666666661</v>
      </c>
      <c r="I18" s="150">
        <f>VLOOKUP(C:C,'Flex-Extension'!C:Q,15,FALSE)</f>
        <v>4</v>
      </c>
      <c r="J18" s="150">
        <f>VLOOKUP(C:C,'Flex-Extension'!C:R,16,FALSE)</f>
        <v>5</v>
      </c>
      <c r="K18" s="150">
        <f>VLOOKUP(C:C,'Flex-Extension'!C:S,17,FALSE)</f>
        <v>6.75</v>
      </c>
      <c r="L18" s="150">
        <f>VLOOKUP(C:C,'Stand Leg Ext'!C:G,5,FALSE)</f>
        <v>3.5</v>
      </c>
      <c r="M18" s="150" t="str">
        <f>VLOOKUP(C:C,'Basic Acro'!C:G,5,FALSE)</f>
        <v/>
      </c>
      <c r="N18" s="151">
        <f t="shared" si="0"/>
        <v>5.4761904761904763</v>
      </c>
      <c r="O18" s="149">
        <f>VLOOKUP(C:C,'Propulsion combination'!C:AS,43,FALSE)</f>
        <v>5.927777777777778</v>
      </c>
      <c r="P18" s="150">
        <f>VLOOKUP(C:C,'Bodyboost Baracuda'!C:BN,64,FALSE)</f>
        <v>6.7972746331236875</v>
      </c>
      <c r="Q18" s="150">
        <f>VLOOKUP(C:C,Height!C:AH,32,FALSE)</f>
        <v>6.2592592592592586</v>
      </c>
      <c r="R18" s="144">
        <f>AVERAGE(AVERAGE(VLOOKUP(C:C,Flexibility_Water_1!C:V,19,FALSE),VLOOKUP(C:C,Flexibility_Water_2!C:V,19,FALSE)),AVERAGE(VLOOKUP(C:C,Flexibility_Water_1!C:V,20,FALSE),VLOOKUP(C:C,Flexibility_Water_2!C:V,20,FALSE)))</f>
        <v>6.3874999999999993</v>
      </c>
      <c r="S18" s="146">
        <f>VLOOKUP(C:C,'Routine Set'!C:CG,83,FALSE)</f>
        <v>3.8809523809523796</v>
      </c>
      <c r="T18" s="151">
        <f t="shared" si="2"/>
        <v>5.850552810222621</v>
      </c>
      <c r="U18" s="670">
        <f t="shared" si="1"/>
        <v>5.7382441100129764</v>
      </c>
      <c r="V18" s="149">
        <f>IFERROR(VLOOKUP(E:E,GRIDS!S:V,4,FALSE),1)</f>
        <v>1.01</v>
      </c>
      <c r="W18" s="151">
        <f>U18*IFERROR(VLOOKUP(E:E,GRIDS!S:V,4,FALSE),1)</f>
        <v>5.7956265511131067</v>
      </c>
      <c r="X18" s="672">
        <f t="shared" si="3"/>
        <v>5.7956265511131067</v>
      </c>
      <c r="Y18" s="147"/>
    </row>
    <row r="19" spans="1:25" x14ac:dyDescent="0.35">
      <c r="A19" s="148"/>
      <c r="B19" s="51">
        <v>15</v>
      </c>
      <c r="C19" s="91" t="str">
        <f>VLOOKUP(B:B,'START_LIST_JUN-ELI'!C:F,2,FALSE)</f>
        <v>HEIZMANN Lana</v>
      </c>
      <c r="D19" s="442">
        <f>VLOOKUP(B:B,'START_LIST_JUN-ELI'!C:F,3,FALSE)</f>
        <v>2005</v>
      </c>
      <c r="E19" s="115" t="str">
        <f>VLOOKUP(B:B,'START_LIST_JUN-ELI'!C:F,4,FALSE)</f>
        <v>MORG</v>
      </c>
      <c r="F19" s="149">
        <f>VLOOKUP(C:C,'Upper-Lower body'!C:N,12,FALSE)</f>
        <v>8.25</v>
      </c>
      <c r="G19" s="150">
        <f>VLOOKUP(C:C,'Upper-Lower body'!C:O,13,FALSE)</f>
        <v>7.333333333333333</v>
      </c>
      <c r="H19" s="150">
        <f>VLOOKUP(C:C,'Core Strength'!C:H,6,FALSE)</f>
        <v>9.3333333333333339</v>
      </c>
      <c r="I19" s="150">
        <f>VLOOKUP(C:C,'Flex-Extension'!C:Q,15,FALSE)</f>
        <v>6</v>
      </c>
      <c r="J19" s="150">
        <f>VLOOKUP(C:C,'Flex-Extension'!C:R,16,FALSE)</f>
        <v>6.5</v>
      </c>
      <c r="K19" s="150">
        <f>VLOOKUP(C:C,'Flex-Extension'!C:S,17,FALSE)</f>
        <v>9.5</v>
      </c>
      <c r="L19" s="150">
        <f>VLOOKUP(C:C,'Stand Leg Ext'!C:G,5,FALSE)</f>
        <v>5</v>
      </c>
      <c r="M19" s="150">
        <f>VLOOKUP(C:C,'Basic Acro'!C:G,5,FALSE)</f>
        <v>8</v>
      </c>
      <c r="N19" s="151">
        <f t="shared" si="0"/>
        <v>7.489583333333333</v>
      </c>
      <c r="O19" s="149">
        <f>VLOOKUP(C:C,'Propulsion combination'!C:AS,43,FALSE)</f>
        <v>7.2833333333333341</v>
      </c>
      <c r="P19" s="150">
        <f>VLOOKUP(C:C,'Bodyboost Baracuda'!C:BN,64,FALSE)</f>
        <v>8.1127882599580712</v>
      </c>
      <c r="Q19" s="150">
        <f>VLOOKUP(C:C,Height!C:AH,32,FALSE)</f>
        <v>7.2148148148148152</v>
      </c>
      <c r="R19" s="144">
        <f>AVERAGE(AVERAGE(VLOOKUP(C:C,Flexibility_Water_1!C:V,19,FALSE),VLOOKUP(C:C,Flexibility_Water_2!C:V,19,FALSE)),AVERAGE(VLOOKUP(C:C,Flexibility_Water_1!C:V,20,FALSE),VLOOKUP(C:C,Flexibility_Water_2!C:V,20,FALSE)))</f>
        <v>7.6020833333333329</v>
      </c>
      <c r="S19" s="146">
        <f>VLOOKUP(C:C,'Routine Set'!C:CG,83,FALSE)</f>
        <v>7.5833333333333313</v>
      </c>
      <c r="T19" s="151">
        <f t="shared" si="2"/>
        <v>7.5592706149545759</v>
      </c>
      <c r="U19" s="670">
        <f t="shared" si="1"/>
        <v>7.5383644304682029</v>
      </c>
      <c r="V19" s="149">
        <f>IFERROR(VLOOKUP(E:E,GRIDS!S:V,4,FALSE),1)</f>
        <v>1.01</v>
      </c>
      <c r="W19" s="151">
        <f>U19*IFERROR(VLOOKUP(E:E,GRIDS!S:V,4,FALSE),1)</f>
        <v>7.613748074772885</v>
      </c>
      <c r="X19" s="672">
        <f t="shared" si="3"/>
        <v>7.613748074772885</v>
      </c>
      <c r="Y19" s="147"/>
    </row>
    <row r="20" spans="1:25" x14ac:dyDescent="0.35">
      <c r="A20" s="148"/>
      <c r="B20" s="51">
        <v>16</v>
      </c>
      <c r="C20" s="91" t="str">
        <f>VLOOKUP(B:B,'START_LIST_JUN-ELI'!C:F,2,FALSE)</f>
        <v>KRONAUER Daria</v>
      </c>
      <c r="D20" s="442">
        <f>VLOOKUP(B:B,'START_LIST_JUN-ELI'!C:F,3,FALSE)</f>
        <v>2010</v>
      </c>
      <c r="E20" s="115" t="str">
        <f>VLOOKUP(B:B,'START_LIST_JUN-ELI'!C:F,4,FALSE)</f>
        <v>LNZ</v>
      </c>
      <c r="F20" s="149">
        <f>VLOOKUP(C:C,'Upper-Lower body'!C:N,12,FALSE)</f>
        <v>8.5</v>
      </c>
      <c r="G20" s="150">
        <f>VLOOKUP(C:C,'Upper-Lower body'!C:O,13,FALSE)</f>
        <v>6.333333333333333</v>
      </c>
      <c r="H20" s="150">
        <f>VLOOKUP(C:C,'Core Strength'!C:H,6,FALSE)</f>
        <v>8.6666666666666661</v>
      </c>
      <c r="I20" s="150">
        <f>VLOOKUP(C:C,'Flex-Extension'!C:Q,15,FALSE)</f>
        <v>7</v>
      </c>
      <c r="J20" s="150">
        <f>VLOOKUP(C:C,'Flex-Extension'!C:R,16,FALSE)</f>
        <v>6</v>
      </c>
      <c r="K20" s="150">
        <f>VLOOKUP(C:C,'Flex-Extension'!C:S,17,FALSE)</f>
        <v>9.5</v>
      </c>
      <c r="L20" s="150">
        <f>VLOOKUP(C:C,'Stand Leg Ext'!C:G,5,FALSE)</f>
        <v>5</v>
      </c>
      <c r="M20" s="150">
        <f>VLOOKUP(C:C,'Basic Acro'!C:G,5,FALSE)</f>
        <v>5</v>
      </c>
      <c r="N20" s="151">
        <f t="shared" si="0"/>
        <v>7</v>
      </c>
      <c r="O20" s="149">
        <f>VLOOKUP(C:C,'Propulsion combination'!C:AS,43,FALSE)</f>
        <v>6.0666666666666664</v>
      </c>
      <c r="P20" s="150">
        <f>VLOOKUP(C:C,'Bodyboost Baracuda'!C:BN,64,FALSE)</f>
        <v>6.3825995807127871</v>
      </c>
      <c r="Q20" s="150">
        <f>VLOOKUP(C:C,Height!C:AH,32,FALSE)</f>
        <v>6.0518518518518523</v>
      </c>
      <c r="R20" s="144">
        <f>AVERAGE(AVERAGE(VLOOKUP(C:C,Flexibility_Water_1!C:V,19,FALSE),VLOOKUP(C:C,Flexibility_Water_2!C:V,19,FALSE)),AVERAGE(VLOOKUP(C:C,Flexibility_Water_1!C:V,20,FALSE),VLOOKUP(C:C,Flexibility_Water_2!C:V,20,FALSE)))</f>
        <v>7.2937500000000002</v>
      </c>
      <c r="S20" s="146">
        <f>VLOOKUP(C:C,'Routine Set'!C:CG,83,FALSE)</f>
        <v>4.0238095238095237</v>
      </c>
      <c r="T20" s="151">
        <f t="shared" si="2"/>
        <v>5.9637355246081656</v>
      </c>
      <c r="U20" s="670">
        <f t="shared" si="1"/>
        <v>6.2746148672257149</v>
      </c>
      <c r="V20" s="149">
        <f>IFERROR(VLOOKUP(E:E,GRIDS!S:V,4,FALSE),1)</f>
        <v>1.01</v>
      </c>
      <c r="W20" s="151">
        <f>U20*IFERROR(VLOOKUP(E:E,GRIDS!S:V,4,FALSE),1)</f>
        <v>6.3373610158979723</v>
      </c>
      <c r="X20" s="672">
        <f t="shared" si="3"/>
        <v>6.3373610158979723</v>
      </c>
      <c r="Y20" s="147"/>
    </row>
    <row r="21" spans="1:25" x14ac:dyDescent="0.35">
      <c r="A21" s="148"/>
      <c r="B21" s="51">
        <v>17</v>
      </c>
      <c r="C21" s="91" t="str">
        <f>VLOOKUP(B:B,'START_LIST_JUN-ELI'!C:F,2,FALSE)</f>
        <v>HÖNER Ixchel</v>
      </c>
      <c r="D21" s="442">
        <f>VLOOKUP(B:B,'START_LIST_JUN-ELI'!C:F,3,FALSE)</f>
        <v>2007</v>
      </c>
      <c r="E21" s="115" t="str">
        <f>VLOOKUP(B:B,'START_LIST_JUN-ELI'!C:F,4,FALSE)</f>
        <v>SVB</v>
      </c>
      <c r="F21" s="149">
        <f>VLOOKUP(C:C,'Upper-Lower body'!C:N,12,FALSE)</f>
        <v>6.5</v>
      </c>
      <c r="G21" s="150">
        <f>VLOOKUP(C:C,'Upper-Lower body'!C:O,13,FALSE)</f>
        <v>7.166666666666667</v>
      </c>
      <c r="H21" s="150">
        <f>VLOOKUP(C:C,'Core Strength'!C:H,6,FALSE)</f>
        <v>8.6666666666666661</v>
      </c>
      <c r="I21" s="150">
        <f>VLOOKUP(C:C,'Flex-Extension'!C:Q,15,FALSE)</f>
        <v>7</v>
      </c>
      <c r="J21" s="150">
        <f>VLOOKUP(C:C,'Flex-Extension'!C:R,16,FALSE)</f>
        <v>6</v>
      </c>
      <c r="K21" s="150">
        <f>VLOOKUP(C:C,'Flex-Extension'!C:S,17,FALSE)</f>
        <v>7.25</v>
      </c>
      <c r="L21" s="150">
        <f>VLOOKUP(C:C,'Stand Leg Ext'!C:G,5,FALSE)</f>
        <v>5</v>
      </c>
      <c r="M21" s="150">
        <f>VLOOKUP(C:C,'Basic Acro'!C:G,5,FALSE)</f>
        <v>5</v>
      </c>
      <c r="N21" s="151">
        <f t="shared" si="0"/>
        <v>6.572916666666667</v>
      </c>
      <c r="O21" s="153">
        <f>VLOOKUP(C:C,'Propulsion combination'!C:AS,43,FALSE)</f>
        <v>6.8611111111111107</v>
      </c>
      <c r="P21" s="150">
        <f>VLOOKUP(C:C,'Bodyboost Baracuda'!C:BN,64,FALSE)</f>
        <v>8.1177148846960172</v>
      </c>
      <c r="Q21" s="150">
        <f>VLOOKUP(C:C,Height!C:AH,32,FALSE)</f>
        <v>7.4333333333333353</v>
      </c>
      <c r="R21" s="144">
        <f>AVERAGE(AVERAGE(VLOOKUP(C:C,Flexibility_Water_1!C:V,19,FALSE),VLOOKUP(C:C,Flexibility_Water_2!C:V,19,FALSE)),AVERAGE(VLOOKUP(C:C,Flexibility_Water_1!C:V,20,FALSE),VLOOKUP(C:C,Flexibility_Water_2!C:V,20,FALSE)))</f>
        <v>7.4437499999999996</v>
      </c>
      <c r="S21" s="146">
        <f>VLOOKUP(C:C,'Routine Set'!C:CG,83,FALSE)</f>
        <v>7.5476190476190483</v>
      </c>
      <c r="T21" s="151">
        <f t="shared" si="2"/>
        <v>7.4807056753519037</v>
      </c>
      <c r="U21" s="670">
        <f t="shared" si="1"/>
        <v>7.2083689727463325</v>
      </c>
      <c r="V21" s="149">
        <f>IFERROR(VLOOKUP(E:E,GRIDS!S:V,4,FALSE),1)</f>
        <v>1.01</v>
      </c>
      <c r="W21" s="151">
        <f>U21*IFERROR(VLOOKUP(E:E,GRIDS!S:V,4,FALSE),1)</f>
        <v>7.2804526624737962</v>
      </c>
      <c r="X21" s="672">
        <f t="shared" si="3"/>
        <v>7.2804526624737962</v>
      </c>
      <c r="Y21" s="147"/>
    </row>
    <row r="22" spans="1:25" x14ac:dyDescent="0.35">
      <c r="A22" s="148"/>
      <c r="B22" s="51">
        <v>18</v>
      </c>
      <c r="C22" s="91" t="str">
        <f>VLOOKUP(B:B,'START_LIST_JUN-ELI'!C:F,2,FALSE)</f>
        <v>TALLERI Samantha</v>
      </c>
      <c r="D22" s="442">
        <f>VLOOKUP(B:B,'START_LIST_JUN-ELI'!C:F,3,FALSE)</f>
        <v>2010</v>
      </c>
      <c r="E22" s="115" t="str">
        <f>VLOOKUP(B:B,'START_LIST_JUN-ELI'!C:F,4,FALSE)</f>
        <v>LUG</v>
      </c>
      <c r="F22" s="149">
        <f>VLOOKUP(C:C,'Upper-Lower body'!C:N,12,FALSE)</f>
        <v>7.5</v>
      </c>
      <c r="G22" s="150">
        <f>VLOOKUP(C:C,'Upper-Lower body'!C:O,13,FALSE)</f>
        <v>4</v>
      </c>
      <c r="H22" s="150">
        <f>VLOOKUP(C:C,'Core Strength'!C:H,6,FALSE)</f>
        <v>9.3333333333333339</v>
      </c>
      <c r="I22" s="150">
        <f>VLOOKUP(C:C,'Flex-Extension'!C:Q,15,FALSE)</f>
        <v>7</v>
      </c>
      <c r="J22" s="150">
        <f>VLOOKUP(C:C,'Flex-Extension'!C:R,16,FALSE)</f>
        <v>10</v>
      </c>
      <c r="K22" s="150">
        <f>VLOOKUP(C:C,'Flex-Extension'!C:S,17,FALSE)</f>
        <v>8.5</v>
      </c>
      <c r="L22" s="150">
        <f>VLOOKUP(C:C,'Stand Leg Ext'!C:G,5,FALSE)</f>
        <v>3.5</v>
      </c>
      <c r="M22" s="150">
        <f>VLOOKUP(C:C,'Basic Acro'!C:G,5,FALSE)</f>
        <v>5</v>
      </c>
      <c r="N22" s="151">
        <f t="shared" si="0"/>
        <v>6.854166666666667</v>
      </c>
      <c r="O22" s="149">
        <f>VLOOKUP(C:C,'Propulsion combination'!C:AS,43,FALSE)</f>
        <v>5.4222222222222216</v>
      </c>
      <c r="P22" s="150">
        <f>VLOOKUP(C:C,'Bodyboost Baracuda'!C:BN,64,FALSE)</f>
        <v>6.6576519916142542</v>
      </c>
      <c r="Q22" s="150">
        <f>VLOOKUP(C:C,Height!C:AH,32,FALSE)</f>
        <v>6.4333333333333327</v>
      </c>
      <c r="R22" s="144">
        <f>AVERAGE(AVERAGE(VLOOKUP(C:C,Flexibility_Water_1!C:V,19,FALSE),VLOOKUP(C:C,Flexibility_Water_2!C:V,19,FALSE)),AVERAGE(VLOOKUP(C:C,Flexibility_Water_1!C:V,20,FALSE),VLOOKUP(C:C,Flexibility_Water_2!C:V,20,FALSE)))</f>
        <v>7.604166666666667</v>
      </c>
      <c r="S22" s="146">
        <f>VLOOKUP(C:C,'Routine Set'!C:CG,83,FALSE)</f>
        <v>5.4119047619047622</v>
      </c>
      <c r="T22" s="151">
        <f t="shared" si="2"/>
        <v>6.3058557951482479</v>
      </c>
      <c r="U22" s="670">
        <f t="shared" si="1"/>
        <v>6.4703490566037729</v>
      </c>
      <c r="V22" s="149">
        <f>IFERROR(VLOOKUP(E:E,GRIDS!S:V,4,FALSE),1)</f>
        <v>1.01</v>
      </c>
      <c r="W22" s="151">
        <f>U22*IFERROR(VLOOKUP(E:E,GRIDS!S:V,4,FALSE),1)</f>
        <v>6.5350525471698111</v>
      </c>
      <c r="X22" s="672">
        <f t="shared" si="3"/>
        <v>6.5350525471698111</v>
      </c>
      <c r="Y22" s="147"/>
    </row>
    <row r="23" spans="1:25" x14ac:dyDescent="0.35">
      <c r="A23" s="148"/>
      <c r="B23" s="51">
        <v>19</v>
      </c>
      <c r="C23" s="91" t="str">
        <f>VLOOKUP(B:B,'START_LIST_JUN-ELI'!C:F,2,FALSE)</f>
        <v>MARAI Anaïs</v>
      </c>
      <c r="D23" s="442">
        <f>VLOOKUP(B:B,'START_LIST_JUN-ELI'!C:F,3,FALSE)</f>
        <v>2010</v>
      </c>
      <c r="E23" s="115" t="str">
        <f>VLOOKUP(B:B,'START_LIST_JUN-ELI'!C:F,4,FALSE)</f>
        <v>ASB</v>
      </c>
      <c r="F23" s="149">
        <f>VLOOKUP(C:C,'Upper-Lower body'!C:N,12,FALSE)</f>
        <v>6</v>
      </c>
      <c r="G23" s="150">
        <f>VLOOKUP(C:C,'Upper-Lower body'!C:O,13,FALSE)</f>
        <v>5.666666666666667</v>
      </c>
      <c r="H23" s="150">
        <f>VLOOKUP(C:C,'Core Strength'!C:H,6,FALSE)</f>
        <v>7.333333333333333</v>
      </c>
      <c r="I23" s="150">
        <f>VLOOKUP(C:C,'Flex-Extension'!C:Q,15,FALSE)</f>
        <v>4.5</v>
      </c>
      <c r="J23" s="150">
        <f>VLOOKUP(C:C,'Flex-Extension'!C:R,16,FALSE)</f>
        <v>3.5</v>
      </c>
      <c r="K23" s="150">
        <f>VLOOKUP(C:C,'Flex-Extension'!C:S,17,FALSE)</f>
        <v>8.25</v>
      </c>
      <c r="L23" s="150">
        <f>VLOOKUP(C:C,'Stand Leg Ext'!C:G,5,FALSE)</f>
        <v>3.5</v>
      </c>
      <c r="M23" s="150">
        <f>VLOOKUP(C:C,'Basic Acro'!C:G,5,FALSE)</f>
        <v>0</v>
      </c>
      <c r="N23" s="151">
        <f t="shared" si="0"/>
        <v>4.84375</v>
      </c>
      <c r="O23" s="149">
        <f>VLOOKUP(C:C,'Propulsion combination'!C:AS,43,FALSE)</f>
        <v>5.5388888888888888</v>
      </c>
      <c r="P23" s="150">
        <f>VLOOKUP(C:C,'Bodyboost Baracuda'!C:BN,64,FALSE)</f>
        <v>5.814989517819706</v>
      </c>
      <c r="Q23" s="150">
        <f>VLOOKUP(C:C,Height!C:AH,32,FALSE)</f>
        <v>6.0370370370370372</v>
      </c>
      <c r="R23" s="144">
        <f>AVERAGE(AVERAGE(VLOOKUP(C:C,Flexibility_Water_1!C:V,19,FALSE),VLOOKUP(C:C,Flexibility_Water_2!C:V,19,FALSE)),AVERAGE(VLOOKUP(C:C,Flexibility_Water_1!C:V,20,FALSE),VLOOKUP(C:C,Flexibility_Water_2!C:V,20,FALSE)))</f>
        <v>6.5437499999999993</v>
      </c>
      <c r="S23" s="146">
        <f>VLOOKUP(C:C,'Routine Set'!C:CG,83,FALSE)</f>
        <v>4.3714285714285701</v>
      </c>
      <c r="T23" s="151">
        <f t="shared" si="2"/>
        <v>5.6612188030348403</v>
      </c>
      <c r="U23" s="670">
        <f t="shared" si="1"/>
        <v>5.4159781621243877</v>
      </c>
      <c r="V23" s="149">
        <f>IFERROR(VLOOKUP(E:E,GRIDS!S:V,4,FALSE),1)</f>
        <v>1.01</v>
      </c>
      <c r="W23" s="151">
        <f>U23*IFERROR(VLOOKUP(E:E,GRIDS!S:V,4,FALSE),1)</f>
        <v>5.4701379437456312</v>
      </c>
      <c r="X23" s="672">
        <f t="shared" si="3"/>
        <v>5.4701379437456312</v>
      </c>
      <c r="Y23" s="147"/>
    </row>
    <row r="24" spans="1:25" x14ac:dyDescent="0.35">
      <c r="A24" s="148"/>
      <c r="B24" s="51">
        <v>20</v>
      </c>
      <c r="C24" s="91" t="str">
        <f>VLOOKUP(B:B,'START_LIST_JUN-ELI'!C:F,2,FALSE)</f>
        <v>WILLIMANN Léni</v>
      </c>
      <c r="D24" s="442">
        <f>VLOOKUP(B:B,'START_LIST_JUN-ELI'!C:F,3,FALSE)</f>
        <v>2008</v>
      </c>
      <c r="E24" s="115" t="str">
        <f>VLOOKUP(B:B,'START_LIST_JUN-ELI'!C:F,4,FALSE)</f>
        <v>GN1885</v>
      </c>
      <c r="F24" s="149">
        <f>VLOOKUP(C:C,'Upper-Lower body'!C:N,12,FALSE)</f>
        <v>4.5</v>
      </c>
      <c r="G24" s="150">
        <f>VLOOKUP(C:C,'Upper-Lower body'!C:O,13,FALSE)</f>
        <v>5.5</v>
      </c>
      <c r="H24" s="150">
        <f>VLOOKUP(C:C,'Core Strength'!C:H,6,FALSE)</f>
        <v>8.6666666666666661</v>
      </c>
      <c r="I24" s="150">
        <f>VLOOKUP(C:C,'Flex-Extension'!C:Q,15,FALSE)</f>
        <v>6</v>
      </c>
      <c r="J24" s="150">
        <f>VLOOKUP(C:C,'Flex-Extension'!C:R,16,FALSE)</f>
        <v>3</v>
      </c>
      <c r="K24" s="150">
        <f>VLOOKUP(C:C,'Flex-Extension'!C:S,17,FALSE)</f>
        <v>7</v>
      </c>
      <c r="L24" s="150">
        <f>VLOOKUP(C:C,'Stand Leg Ext'!C:G,5,FALSE)</f>
        <v>5</v>
      </c>
      <c r="M24" s="150">
        <f>VLOOKUP(C:C,'Basic Acro'!C:G,5,FALSE)</f>
        <v>8</v>
      </c>
      <c r="N24" s="151">
        <f t="shared" si="0"/>
        <v>5.958333333333333</v>
      </c>
      <c r="O24" s="149">
        <f>VLOOKUP(C:C,'Propulsion combination'!C:AS,43,FALSE)</f>
        <v>5.3444444444444459</v>
      </c>
      <c r="P24" s="150">
        <f>VLOOKUP(C:C,'Bodyboost Baracuda'!C:BN,64,FALSE)</f>
        <v>5.8940251572327043</v>
      </c>
      <c r="Q24" s="150">
        <f>VLOOKUP(C:C,Height!C:AH,32,FALSE)</f>
        <v>6.5814814814814824</v>
      </c>
      <c r="R24" s="144">
        <f>AVERAGE(AVERAGE(VLOOKUP(C:C,Flexibility_Water_1!C:V,19,FALSE),VLOOKUP(C:C,Flexibility_Water_2!C:V,19,FALSE)),AVERAGE(VLOOKUP(C:C,Flexibility_Water_1!C:V,20,FALSE),VLOOKUP(C:C,Flexibility_Water_2!C:V,20,FALSE)))</f>
        <v>6.7312499999999993</v>
      </c>
      <c r="S24" s="146">
        <f>VLOOKUP(C:C,'Routine Set'!C:CG,83,FALSE)</f>
        <v>5.9142857142857146</v>
      </c>
      <c r="T24" s="151">
        <f t="shared" si="2"/>
        <v>6.0930973594888691</v>
      </c>
      <c r="U24" s="670">
        <f t="shared" si="1"/>
        <v>6.0526681516422078</v>
      </c>
      <c r="V24" s="149">
        <f>IFERROR(VLOOKUP(E:E,GRIDS!S:V,4,FALSE),1)</f>
        <v>1.01</v>
      </c>
      <c r="W24" s="151">
        <f>U24*IFERROR(VLOOKUP(E:E,GRIDS!S:V,4,FALSE),1)</f>
        <v>6.1131948331586301</v>
      </c>
      <c r="X24" s="672">
        <f t="shared" si="3"/>
        <v>6.1131948331586301</v>
      </c>
      <c r="Y24" s="147"/>
    </row>
    <row r="25" spans="1:25" x14ac:dyDescent="0.35">
      <c r="A25" s="148"/>
      <c r="B25" s="51">
        <v>21</v>
      </c>
      <c r="C25" s="91" t="str">
        <f>VLOOKUP(B:B,'START_LIST_JUN-ELI'!C:F,2,FALSE)</f>
        <v>FILIPOVIC Liliana</v>
      </c>
      <c r="D25" s="442">
        <f>VLOOKUP(B:B,'START_LIST_JUN-ELI'!C:F,3,FALSE)</f>
        <v>2009</v>
      </c>
      <c r="E25" s="115" t="str">
        <f>VLOOKUP(B:B,'START_LIST_JUN-ELI'!C:F,4,FALSE)</f>
        <v>VA</v>
      </c>
      <c r="F25" s="149">
        <f>VLOOKUP(C:C,'Upper-Lower body'!C:N,12,FALSE)</f>
        <v>3</v>
      </c>
      <c r="G25" s="150">
        <f>VLOOKUP(C:C,'Upper-Lower body'!C:O,13,FALSE)</f>
        <v>5.833333333333333</v>
      </c>
      <c r="H25" s="150">
        <f>VLOOKUP(C:C,'Core Strength'!C:H,6,FALSE)</f>
        <v>6.666666666666667</v>
      </c>
      <c r="I25" s="150">
        <f>VLOOKUP(C:C,'Flex-Extension'!C:Q,15,FALSE)</f>
        <v>6.5</v>
      </c>
      <c r="J25" s="150">
        <f>VLOOKUP(C:C,'Flex-Extension'!C:R,16,FALSE)</f>
        <v>5</v>
      </c>
      <c r="K25" s="150">
        <f>VLOOKUP(C:C,'Flex-Extension'!C:S,17,FALSE)</f>
        <v>6.5</v>
      </c>
      <c r="L25" s="150">
        <f>VLOOKUP(C:C,'Stand Leg Ext'!C:G,5,FALSE)</f>
        <v>2</v>
      </c>
      <c r="M25" s="150">
        <f>VLOOKUP(C:C,'Basic Acro'!C:G,5,FALSE)</f>
        <v>8</v>
      </c>
      <c r="N25" s="151">
        <f t="shared" si="0"/>
        <v>5.4375</v>
      </c>
      <c r="O25" s="149">
        <f>VLOOKUP(C:C,'Propulsion combination'!C:AS,43,FALSE)</f>
        <v>6.2166666666666659</v>
      </c>
      <c r="P25" s="150">
        <f>VLOOKUP(C:C,'Bodyboost Baracuda'!C:BN,64,FALSE)</f>
        <v>5.7477987421383654</v>
      </c>
      <c r="Q25" s="150">
        <f>VLOOKUP(C:C,Height!C:AH,32,FALSE)</f>
        <v>6.0814814814814806</v>
      </c>
      <c r="R25" s="144">
        <f>AVERAGE(AVERAGE(VLOOKUP(C:C,Flexibility_Water_1!C:V,19,FALSE),VLOOKUP(C:C,Flexibility_Water_2!C:V,19,FALSE)),AVERAGE(VLOOKUP(C:C,Flexibility_Water_1!C:V,20,FALSE),VLOOKUP(C:C,Flexibility_Water_2!C:V,20,FALSE)))</f>
        <v>6.9375</v>
      </c>
      <c r="S25" s="146">
        <f>VLOOKUP(C:C,'Routine Set'!C:CG,83,FALSE)</f>
        <v>3.0214285714285722</v>
      </c>
      <c r="T25" s="151">
        <f t="shared" si="2"/>
        <v>5.6009750923430168</v>
      </c>
      <c r="U25" s="670">
        <f t="shared" si="1"/>
        <v>5.5519325646401114</v>
      </c>
      <c r="V25" s="149">
        <f>IFERROR(VLOOKUP(E:E,GRIDS!S:V,4,FALSE),1)</f>
        <v>1.01</v>
      </c>
      <c r="W25" s="151">
        <f>U25*IFERROR(VLOOKUP(E:E,GRIDS!S:V,4,FALSE),1)</f>
        <v>5.6074518902865123</v>
      </c>
      <c r="X25" s="672">
        <f t="shared" si="3"/>
        <v>5.6074518902865123</v>
      </c>
      <c r="Y25" s="147"/>
    </row>
    <row r="26" spans="1:25" x14ac:dyDescent="0.35">
      <c r="A26" s="148"/>
      <c r="B26" s="51">
        <v>22</v>
      </c>
      <c r="C26" s="91" t="str">
        <f>VLOOKUP(B:B,'START_LIST_JUN-ELI'!C:F,2,FALSE)</f>
        <v>CARNOVALE Sabrina</v>
      </c>
      <c r="D26" s="442">
        <f>VLOOKUP(B:B,'START_LIST_JUN-ELI'!C:F,3,FALSE)</f>
        <v>2010</v>
      </c>
      <c r="E26" s="115" t="str">
        <f>VLOOKUP(B:B,'START_LIST_JUN-ELI'!C:F,4,FALSE)</f>
        <v>LUG</v>
      </c>
      <c r="F26" s="149">
        <f>VLOOKUP(C:C,'Upper-Lower body'!C:N,12,FALSE)</f>
        <v>3.75</v>
      </c>
      <c r="G26" s="150">
        <f>VLOOKUP(C:C,'Upper-Lower body'!C:O,13,FALSE)</f>
        <v>5.166666666666667</v>
      </c>
      <c r="H26" s="150">
        <f>VLOOKUP(C:C,'Core Strength'!C:H,6,FALSE)</f>
        <v>5.333333333333333</v>
      </c>
      <c r="I26" s="150">
        <f>VLOOKUP(C:C,'Flex-Extension'!C:Q,15,FALSE)</f>
        <v>3</v>
      </c>
      <c r="J26" s="150">
        <f>VLOOKUP(C:C,'Flex-Extension'!C:R,16,FALSE)</f>
        <v>5</v>
      </c>
      <c r="K26" s="150">
        <f>VLOOKUP(C:C,'Flex-Extension'!C:S,17,FALSE)</f>
        <v>6.75</v>
      </c>
      <c r="L26" s="150">
        <f>VLOOKUP(C:C,'Stand Leg Ext'!C:G,5,FALSE)</f>
        <v>2</v>
      </c>
      <c r="M26" s="150">
        <f>VLOOKUP(C:C,'Basic Acro'!C:G,5,FALSE)</f>
        <v>5</v>
      </c>
      <c r="N26" s="151">
        <f t="shared" si="0"/>
        <v>4.5</v>
      </c>
      <c r="O26" s="149">
        <f>VLOOKUP(C:C,'Propulsion combination'!C:AS,43,FALSE)</f>
        <v>5.6388888888888893</v>
      </c>
      <c r="P26" s="150">
        <f>VLOOKUP(C:C,'Bodyboost Baracuda'!C:BN,64,FALSE)</f>
        <v>6.5507337526205429</v>
      </c>
      <c r="Q26" s="150">
        <f>VLOOKUP(C:C,Height!C:AH,32,FALSE)</f>
        <v>6.2074074074074073</v>
      </c>
      <c r="R26" s="144">
        <f>AVERAGE(AVERAGE(VLOOKUP(C:C,Flexibility_Water_1!C:V,19,FALSE),VLOOKUP(C:C,Flexibility_Water_2!C:V,19,FALSE)),AVERAGE(VLOOKUP(C:C,Flexibility_Water_1!C:V,20,FALSE),VLOOKUP(C:C,Flexibility_Water_2!C:V,20,FALSE)))</f>
        <v>6.40625</v>
      </c>
      <c r="S26" s="146">
        <f>VLOOKUP(C:C,'Routine Set'!C:CG,83,FALSE)</f>
        <v>2.1880952380952379</v>
      </c>
      <c r="T26" s="151">
        <f t="shared" si="2"/>
        <v>5.3982750574024152</v>
      </c>
      <c r="U26" s="670">
        <f t="shared" si="1"/>
        <v>5.1287925401816903</v>
      </c>
      <c r="V26" s="149">
        <f>IFERROR(VLOOKUP(E:E,GRIDS!S:V,4,FALSE),1)</f>
        <v>1.01</v>
      </c>
      <c r="W26" s="151">
        <f>U26*IFERROR(VLOOKUP(E:E,GRIDS!S:V,4,FALSE),1)</f>
        <v>5.1800804655835071</v>
      </c>
      <c r="X26" s="672">
        <f t="shared" si="3"/>
        <v>5.1800804655835071</v>
      </c>
      <c r="Y26" s="147"/>
    </row>
    <row r="27" spans="1:25" x14ac:dyDescent="0.35">
      <c r="A27" s="676" t="s">
        <v>334</v>
      </c>
      <c r="B27" s="673">
        <v>23</v>
      </c>
      <c r="C27" s="674" t="str">
        <f>VLOOKUP(B:B,'START_LIST_JUN-ELI'!C:F,2,FALSE)</f>
        <v>EMCH Nadja</v>
      </c>
      <c r="D27" s="675">
        <f>VLOOKUP(B:B,'START_LIST_JUN-ELI'!C:F,3,FALSE)</f>
        <v>2008</v>
      </c>
      <c r="E27" s="675" t="str">
        <f>VLOOKUP(B:B,'START_LIST_JUN-ELI'!C:F,4,FALSE)</f>
        <v>ASB</v>
      </c>
      <c r="F27" s="677">
        <f>VLOOKUP(C:C,'Upper-Lower body'!C:N,12,FALSE)</f>
        <v>0</v>
      </c>
      <c r="G27" s="678">
        <f>VLOOKUP(C:C,'Upper-Lower body'!C:O,13,FALSE)</f>
        <v>2.3333333333333335</v>
      </c>
      <c r="H27" s="678" t="str">
        <f>VLOOKUP(C:C,'Core Strength'!C:H,6,FALSE)</f>
        <v xml:space="preserve"> </v>
      </c>
      <c r="I27" s="678">
        <f>VLOOKUP(C:C,'Flex-Extension'!C:Q,15,FALSE)</f>
        <v>0</v>
      </c>
      <c r="J27" s="678">
        <f>VLOOKUP(C:C,'Flex-Extension'!C:R,16,FALSE)</f>
        <v>6</v>
      </c>
      <c r="K27" s="678">
        <f>VLOOKUP(C:C,'Flex-Extension'!C:S,17,FALSE)</f>
        <v>7.25</v>
      </c>
      <c r="L27" s="678" t="str">
        <f>VLOOKUP(C:C,'Stand Leg Ext'!C:G,5,FALSE)</f>
        <v xml:space="preserve"> </v>
      </c>
      <c r="M27" s="678" t="str">
        <f>VLOOKUP(C:C,'Basic Acro'!C:G,5,FALSE)</f>
        <v/>
      </c>
      <c r="N27" s="679">
        <f t="shared" si="0"/>
        <v>3.1166666666666667</v>
      </c>
      <c r="O27" s="677">
        <f>VLOOKUP(C:C,'Propulsion combination'!C:AS,43,FALSE)</f>
        <v>0</v>
      </c>
      <c r="P27" s="678" t="str">
        <f>VLOOKUP(C:C,'Bodyboost Baracuda'!C:BN,64,FALSE)</f>
        <v xml:space="preserve"> </v>
      </c>
      <c r="Q27" s="678">
        <f>VLOOKUP(C:C,Height!C:AH,32,FALSE)</f>
        <v>0</v>
      </c>
      <c r="R27" s="680">
        <f>AVERAGE(AVERAGE(VLOOKUP(C:C,Flexibility_Water_1!C:V,19,FALSE),VLOOKUP(C:C,Flexibility_Water_2!C:V,19,FALSE)),AVERAGE(VLOOKUP(C:C,Flexibility_Water_1!C:V,20,FALSE),VLOOKUP(C:C,Flexibility_Water_2!C:V,20,FALSE)))</f>
        <v>0</v>
      </c>
      <c r="S27" s="146">
        <f>VLOOKUP(C:C,'Routine Set'!C:CG,83,FALSE)</f>
        <v>0</v>
      </c>
      <c r="T27" s="679">
        <f t="shared" si="2"/>
        <v>0</v>
      </c>
      <c r="U27" s="681">
        <f t="shared" si="1"/>
        <v>0.93499999999999994</v>
      </c>
      <c r="V27" s="677">
        <f>IFERROR(VLOOKUP(E:E,GRIDS!S:V,4,FALSE),1)</f>
        <v>1.01</v>
      </c>
      <c r="W27" s="679">
        <f>U27*IFERROR(VLOOKUP(E:E,GRIDS!S:V,4,FALSE),1)</f>
        <v>0.94434999999999991</v>
      </c>
      <c r="X27" s="688">
        <f t="shared" si="3"/>
        <v>0.94434999999999991</v>
      </c>
      <c r="Y27" s="147"/>
    </row>
    <row r="28" spans="1:25" x14ac:dyDescent="0.35">
      <c r="A28" s="148"/>
      <c r="B28" s="51">
        <v>24</v>
      </c>
      <c r="C28" s="91" t="str">
        <f>VLOOKUP(B:B,'START_LIST_JUN-ELI'!C:F,2,FALSE)</f>
        <v>KREBS Sima</v>
      </c>
      <c r="D28" s="442">
        <f>VLOOKUP(B:B,'START_LIST_JUN-ELI'!C:F,3,FALSE)</f>
        <v>2009</v>
      </c>
      <c r="E28" s="115" t="str">
        <f>VLOOKUP(B:B,'START_LIST_JUN-ELI'!C:F,4,FALSE)</f>
        <v>LNZ</v>
      </c>
      <c r="F28" s="149">
        <f>VLOOKUP(C:C,'Upper-Lower body'!C:N,12,FALSE)</f>
        <v>6</v>
      </c>
      <c r="G28" s="150">
        <f>VLOOKUP(C:C,'Upper-Lower body'!C:O,13,FALSE)</f>
        <v>6</v>
      </c>
      <c r="H28" s="150">
        <f>VLOOKUP(C:C,'Core Strength'!C:H,6,FALSE)</f>
        <v>8.6666666666666661</v>
      </c>
      <c r="I28" s="150">
        <f>VLOOKUP(C:C,'Flex-Extension'!C:Q,15,FALSE)</f>
        <v>8.5</v>
      </c>
      <c r="J28" s="150">
        <f>VLOOKUP(C:C,'Flex-Extension'!C:R,16,FALSE)</f>
        <v>8.5</v>
      </c>
      <c r="K28" s="150">
        <f>VLOOKUP(C:C,'Flex-Extension'!C:S,17,FALSE)</f>
        <v>9.25</v>
      </c>
      <c r="L28" s="150">
        <f>VLOOKUP(C:C,'Stand Leg Ext'!C:G,5,FALSE)</f>
        <v>10</v>
      </c>
      <c r="M28" s="150">
        <f>VLOOKUP(C:C,'Basic Acro'!C:G,5,FALSE)</f>
        <v>8</v>
      </c>
      <c r="N28" s="151">
        <f t="shared" si="0"/>
        <v>8.1145833333333321</v>
      </c>
      <c r="O28" s="149">
        <f>VLOOKUP(C:C,'Propulsion combination'!C:AS,43,FALSE)</f>
        <v>6.2944444444444443</v>
      </c>
      <c r="P28" s="150">
        <f>VLOOKUP(C:C,'Bodyboost Baracuda'!C:BN,64,FALSE)</f>
        <v>6.3168763102725363</v>
      </c>
      <c r="Q28" s="150">
        <f>VLOOKUP(C:C,Height!C:AH,32,FALSE)</f>
        <v>6.3185185185185189</v>
      </c>
      <c r="R28" s="144">
        <f>AVERAGE(AVERAGE(VLOOKUP(C:C,Flexibility_Water_1!C:V,19,FALSE),VLOOKUP(C:C,Flexibility_Water_2!C:V,19,FALSE)),AVERAGE(VLOOKUP(C:C,Flexibility_Water_1!C:V,20,FALSE),VLOOKUP(C:C,Flexibility_Water_2!C:V,20,FALSE)))</f>
        <v>8.1770833333333339</v>
      </c>
      <c r="S28" s="146">
        <f>VLOOKUP(C:C,'Routine Set'!C:CG,83,FALSE)</f>
        <v>6.4214285714285708</v>
      </c>
      <c r="T28" s="151">
        <f t="shared" si="2"/>
        <v>6.7056702355994817</v>
      </c>
      <c r="U28" s="670">
        <f t="shared" si="1"/>
        <v>7.1283441649196373</v>
      </c>
      <c r="V28" s="149">
        <f>IFERROR(VLOOKUP(E:E,GRIDS!S:V,4,FALSE),1)</f>
        <v>1.01</v>
      </c>
      <c r="W28" s="151">
        <f>U28*IFERROR(VLOOKUP(E:E,GRIDS!S:V,4,FALSE),1)</f>
        <v>7.1996276065688338</v>
      </c>
      <c r="X28" s="672">
        <f t="shared" si="3"/>
        <v>7.1996276065688338</v>
      </c>
      <c r="Y28" s="147"/>
    </row>
    <row r="29" spans="1:25" x14ac:dyDescent="0.35">
      <c r="A29" s="148"/>
      <c r="B29" s="51">
        <v>25</v>
      </c>
      <c r="C29" s="91" t="str">
        <f>VLOOKUP(B:B,'START_LIST_JUN-ELI'!C:F,2,FALSE)</f>
        <v>PISCITELLO Zélie</v>
      </c>
      <c r="D29" s="442">
        <f>VLOOKUP(B:B,'START_LIST_JUN-ELI'!C:F,3,FALSE)</f>
        <v>2009</v>
      </c>
      <c r="E29" s="115" t="str">
        <f>VLOOKUP(B:B,'START_LIST_JUN-ELI'!C:F,4,FALSE)</f>
        <v>MORG</v>
      </c>
      <c r="F29" s="149">
        <f>VLOOKUP(C:C,'Upper-Lower body'!C:N,12,FALSE)</f>
        <v>5.25</v>
      </c>
      <c r="G29" s="150">
        <f>VLOOKUP(C:C,'Upper-Lower body'!C:O,13,FALSE)</f>
        <v>5.5</v>
      </c>
      <c r="H29" s="150">
        <f>VLOOKUP(C:C,'Core Strength'!C:H,6,FALSE)</f>
        <v>4.666666666666667</v>
      </c>
      <c r="I29" s="150">
        <f>VLOOKUP(C:C,'Flex-Extension'!C:Q,15,FALSE)</f>
        <v>5.5</v>
      </c>
      <c r="J29" s="150">
        <f>VLOOKUP(C:C,'Flex-Extension'!C:R,16,FALSE)</f>
        <v>2.5</v>
      </c>
      <c r="K29" s="150">
        <f>VLOOKUP(C:C,'Flex-Extension'!C:S,17,FALSE)</f>
        <v>6.5</v>
      </c>
      <c r="L29" s="150">
        <f>VLOOKUP(C:C,'Stand Leg Ext'!C:G,5,FALSE)</f>
        <v>3.5</v>
      </c>
      <c r="M29" s="150">
        <f>VLOOKUP(C:C,'Basic Acro'!C:G,5,FALSE)</f>
        <v>0</v>
      </c>
      <c r="N29" s="151">
        <f t="shared" si="0"/>
        <v>4.1770833333333339</v>
      </c>
      <c r="O29" s="149">
        <f>VLOOKUP(C:C,'Propulsion combination'!C:AS,43,FALSE)</f>
        <v>6.3388888888888895</v>
      </c>
      <c r="P29" s="150">
        <f>VLOOKUP(C:C,'Bodyboost Baracuda'!C:BN,64,FALSE)</f>
        <v>6.3592243186582795</v>
      </c>
      <c r="Q29" s="150">
        <f>VLOOKUP(C:C,Height!C:AH,32,FALSE)</f>
        <v>5.9444444444444446</v>
      </c>
      <c r="R29" s="144">
        <f>AVERAGE(AVERAGE(VLOOKUP(C:C,Flexibility_Water_1!C:V,19,FALSE),VLOOKUP(C:C,Flexibility_Water_2!C:V,19,FALSE)),AVERAGE(VLOOKUP(C:C,Flexibility_Water_1!C:V,20,FALSE),VLOOKUP(C:C,Flexibility_Water_2!C:V,20,FALSE)))</f>
        <v>6.9645833333333336</v>
      </c>
      <c r="S29" s="146">
        <f>VLOOKUP(C:C,'Routine Set'!C:CG,83,FALSE)</f>
        <v>5.2833333333333341</v>
      </c>
      <c r="T29" s="151">
        <f t="shared" si="2"/>
        <v>6.1780948637316566</v>
      </c>
      <c r="U29" s="670">
        <f t="shared" si="1"/>
        <v>5.5777914046121593</v>
      </c>
      <c r="V29" s="149">
        <f>IFERROR(VLOOKUP(E:E,GRIDS!S:V,4,FALSE),1)</f>
        <v>1.01</v>
      </c>
      <c r="W29" s="151">
        <f>U29*IFERROR(VLOOKUP(E:E,GRIDS!S:V,4,FALSE),1)</f>
        <v>5.6335693186582807</v>
      </c>
      <c r="X29" s="672">
        <f t="shared" si="3"/>
        <v>5.6335693186582807</v>
      </c>
      <c r="Y29" s="147"/>
    </row>
    <row r="30" spans="1:25" x14ac:dyDescent="0.35">
      <c r="A30" s="148"/>
      <c r="B30" s="51">
        <v>26</v>
      </c>
      <c r="C30" s="91" t="str">
        <f>VLOOKUP(B:B,'START_LIST_JUN-ELI'!C:F,2,FALSE)</f>
        <v>ZAHND Shirley</v>
      </c>
      <c r="D30" s="442">
        <f>VLOOKUP(B:B,'START_LIST_JUN-ELI'!C:F,3,FALSE)</f>
        <v>2004</v>
      </c>
      <c r="E30" s="115" t="str">
        <f>VLOOKUP(B:B,'START_LIST_JUN-ELI'!C:F,4,FALSE)</f>
        <v>ASB</v>
      </c>
      <c r="F30" s="149">
        <f>VLOOKUP(C:C,'Upper-Lower body'!C:N,12,FALSE)</f>
        <v>5</v>
      </c>
      <c r="G30" s="150">
        <f>VLOOKUP(C:C,'Upper-Lower body'!C:O,13,FALSE)</f>
        <v>6.333333333333333</v>
      </c>
      <c r="H30" s="150">
        <f>VLOOKUP(C:C,'Core Strength'!C:H,6,FALSE)</f>
        <v>9.3333333333333339</v>
      </c>
      <c r="I30" s="150">
        <f>VLOOKUP(C:C,'Flex-Extension'!C:Q,15,FALSE)</f>
        <v>5</v>
      </c>
      <c r="J30" s="150">
        <f>VLOOKUP(C:C,'Flex-Extension'!C:R,16,FALSE)</f>
        <v>4</v>
      </c>
      <c r="K30" s="150">
        <f>VLOOKUP(C:C,'Flex-Extension'!C:S,17,FALSE)</f>
        <v>9.25</v>
      </c>
      <c r="L30" s="150">
        <f>VLOOKUP(C:C,'Stand Leg Ext'!C:G,5,FALSE)</f>
        <v>5</v>
      </c>
      <c r="M30" s="150">
        <f>VLOOKUP(C:C,'Basic Acro'!C:G,5,FALSE)</f>
        <v>5</v>
      </c>
      <c r="N30" s="151">
        <f t="shared" si="0"/>
        <v>6.114583333333333</v>
      </c>
      <c r="O30" s="149">
        <f>VLOOKUP(C:C,'Propulsion combination'!C:AS,43,FALSE)</f>
        <v>6.3388888888888895</v>
      </c>
      <c r="P30" s="150">
        <f>VLOOKUP(C:C,'Bodyboost Baracuda'!C:BN,64,FALSE)</f>
        <v>7.476729559748426</v>
      </c>
      <c r="Q30" s="150">
        <f>VLOOKUP(C:C,Height!C:AH,32,FALSE)</f>
        <v>6.3592592592592592</v>
      </c>
      <c r="R30" s="144">
        <f>AVERAGE(AVERAGE(VLOOKUP(C:C,Flexibility_Water_1!C:V,19,FALSE),VLOOKUP(C:C,Flexibility_Water_2!C:V,19,FALSE)),AVERAGE(VLOOKUP(C:C,Flexibility_Water_1!C:V,20,FALSE),VLOOKUP(C:C,Flexibility_Water_2!C:V,20,FALSE)))</f>
        <v>7.0583333333333336</v>
      </c>
      <c r="S30" s="146">
        <f>VLOOKUP(C:C,'Routine Set'!C:CG,83,FALSE)</f>
        <v>6.8690476190476177</v>
      </c>
      <c r="T30" s="151">
        <f t="shared" si="2"/>
        <v>6.8204517320555054</v>
      </c>
      <c r="U30" s="670">
        <f t="shared" si="1"/>
        <v>6.6086912124388535</v>
      </c>
      <c r="V30" s="149">
        <f>IFERROR(VLOOKUP(E:E,GRIDS!S:V,4,FALSE),1)</f>
        <v>1.01</v>
      </c>
      <c r="W30" s="151">
        <f>U30*IFERROR(VLOOKUP(E:E,GRIDS!S:V,4,FALSE),1)</f>
        <v>6.6747781245632423</v>
      </c>
      <c r="X30" s="672">
        <f t="shared" si="3"/>
        <v>6.6747781245632423</v>
      </c>
      <c r="Y30" s="147"/>
    </row>
    <row r="31" spans="1:25" x14ac:dyDescent="0.35">
      <c r="A31" s="148"/>
      <c r="B31" s="51">
        <v>27</v>
      </c>
      <c r="C31" s="91" t="str">
        <f>VLOOKUP(B:B,'START_LIST_JUN-ELI'!C:F,2,FALSE)</f>
        <v>SCHLEICH Sarah</v>
      </c>
      <c r="D31" s="442">
        <f>VLOOKUP(B:B,'START_LIST_JUN-ELI'!C:F,3,FALSE)</f>
        <v>2009</v>
      </c>
      <c r="E31" s="115" t="str">
        <f>VLOOKUP(B:B,'START_LIST_JUN-ELI'!C:F,4,FALSE)</f>
        <v>LNZ</v>
      </c>
      <c r="F31" s="149">
        <f>VLOOKUP(C:C,'Upper-Lower body'!C:N,12,FALSE)</f>
        <v>5</v>
      </c>
      <c r="G31" s="150">
        <f>VLOOKUP(C:C,'Upper-Lower body'!C:O,13,FALSE)</f>
        <v>7</v>
      </c>
      <c r="H31" s="150">
        <f>VLOOKUP(C:C,'Core Strength'!C:H,6,FALSE)</f>
        <v>9.3333333333333339</v>
      </c>
      <c r="I31" s="150">
        <f>VLOOKUP(C:C,'Flex-Extension'!C:Q,15,FALSE)</f>
        <v>8</v>
      </c>
      <c r="J31" s="150">
        <f>VLOOKUP(C:C,'Flex-Extension'!C:R,16,FALSE)</f>
        <v>3</v>
      </c>
      <c r="K31" s="150">
        <f>VLOOKUP(C:C,'Flex-Extension'!C:S,17,FALSE)</f>
        <v>9</v>
      </c>
      <c r="L31" s="150">
        <f>VLOOKUP(C:C,'Stand Leg Ext'!C:G,5,FALSE)</f>
        <v>3.5</v>
      </c>
      <c r="M31" s="150">
        <f>VLOOKUP(C:C,'Basic Acro'!C:G,5,FALSE)</f>
        <v>8</v>
      </c>
      <c r="N31" s="151">
        <f t="shared" si="0"/>
        <v>6.604166666666667</v>
      </c>
      <c r="O31" s="149">
        <f>VLOOKUP(C:C,'Propulsion combination'!C:AS,43,FALSE)</f>
        <v>6.1611111111111105</v>
      </c>
      <c r="P31" s="150">
        <f>VLOOKUP(C:C,'Bodyboost Baracuda'!C:BN,64,FALSE)</f>
        <v>7.9198113207547154</v>
      </c>
      <c r="Q31" s="150">
        <f>VLOOKUP(C:C,Height!C:AH,32,FALSE)</f>
        <v>7.0555555555555554</v>
      </c>
      <c r="R31" s="144">
        <f>AVERAGE(AVERAGE(VLOOKUP(C:C,Flexibility_Water_1!C:V,19,FALSE),VLOOKUP(C:C,Flexibility_Water_2!C:V,19,FALSE)),AVERAGE(VLOOKUP(C:C,Flexibility_Water_1!C:V,20,FALSE),VLOOKUP(C:C,Flexibility_Water_2!C:V,20,FALSE)))</f>
        <v>8.1041666666666661</v>
      </c>
      <c r="S31" s="146">
        <f>VLOOKUP(C:C,'Routine Set'!C:CG,83,FALSE)</f>
        <v>7.0428571428571427</v>
      </c>
      <c r="T31" s="151">
        <f t="shared" si="2"/>
        <v>7.256700359389038</v>
      </c>
      <c r="U31" s="670">
        <f t="shared" si="1"/>
        <v>7.0609402515723261</v>
      </c>
      <c r="V31" s="149">
        <f>IFERROR(VLOOKUP(E:E,GRIDS!S:V,4,FALSE),1)</f>
        <v>1.01</v>
      </c>
      <c r="W31" s="151">
        <f>U31*IFERROR(VLOOKUP(E:E,GRIDS!S:V,4,FALSE),1)</f>
        <v>7.1315496540880492</v>
      </c>
      <c r="X31" s="672">
        <f t="shared" si="3"/>
        <v>7.1315496540880492</v>
      </c>
      <c r="Y31" s="147"/>
    </row>
    <row r="32" spans="1:25" x14ac:dyDescent="0.35">
      <c r="A32" s="148"/>
      <c r="B32" s="51">
        <v>28</v>
      </c>
      <c r="C32" s="91" t="str">
        <f>VLOOKUP(B:B,'START_LIST_JUN-ELI'!C:F,2,FALSE)</f>
        <v>CESAR Suany</v>
      </c>
      <c r="D32" s="442">
        <f>VLOOKUP(B:B,'START_LIST_JUN-ELI'!C:F,3,FALSE)</f>
        <v>2010</v>
      </c>
      <c r="E32" s="115" t="str">
        <f>VLOOKUP(B:B,'START_LIST_JUN-ELI'!C:F,4,FALSE)</f>
        <v>SRSO</v>
      </c>
      <c r="F32" s="149">
        <f>VLOOKUP(C:C,'Upper-Lower body'!C:N,12,FALSE)</f>
        <v>5.5</v>
      </c>
      <c r="G32" s="150">
        <f>VLOOKUP(C:C,'Upper-Lower body'!C:O,13,FALSE)</f>
        <v>6.666666666666667</v>
      </c>
      <c r="H32" s="150">
        <f>VLOOKUP(C:C,'Core Strength'!C:H,6,FALSE)</f>
        <v>7.333333333333333</v>
      </c>
      <c r="I32" s="150">
        <f>VLOOKUP(C:C,'Flex-Extension'!C:Q,15,FALSE)</f>
        <v>4</v>
      </c>
      <c r="J32" s="150">
        <f>VLOOKUP(C:C,'Flex-Extension'!C:R,16,FALSE)</f>
        <v>6.5</v>
      </c>
      <c r="K32" s="150">
        <f>VLOOKUP(C:C,'Flex-Extension'!C:S,17,FALSE)</f>
        <v>7.25</v>
      </c>
      <c r="L32" s="150">
        <f>VLOOKUP(C:C,'Stand Leg Ext'!C:G,5,FALSE)</f>
        <v>3.5</v>
      </c>
      <c r="M32" s="150">
        <f>VLOOKUP(C:C,'Basic Acro'!C:G,5,FALSE)</f>
        <v>5</v>
      </c>
      <c r="N32" s="151">
        <f t="shared" si="0"/>
        <v>5.71875</v>
      </c>
      <c r="O32" s="149">
        <f>VLOOKUP(C:C,'Propulsion combination'!C:AS,43,FALSE)</f>
        <v>5.75</v>
      </c>
      <c r="P32" s="150">
        <f>VLOOKUP(C:C,'Bodyboost Baracuda'!C:BN,64,FALSE)</f>
        <v>5.6766247379454917</v>
      </c>
      <c r="Q32" s="150">
        <f>VLOOKUP(C:C,Height!C:AH,32,FALSE)</f>
        <v>5.4333333333333336</v>
      </c>
      <c r="R32" s="144">
        <f>AVERAGE(AVERAGE(VLOOKUP(C:C,Flexibility_Water_1!C:V,19,FALSE),VLOOKUP(C:C,Flexibility_Water_2!C:V,19,FALSE)),AVERAGE(VLOOKUP(C:C,Flexibility_Water_1!C:V,20,FALSE),VLOOKUP(C:C,Flexibility_Water_2!C:V,20,FALSE)))</f>
        <v>5.9395833333333332</v>
      </c>
      <c r="S32" s="146">
        <f>VLOOKUP(C:C,'Routine Set'!C:CG,83,FALSE)</f>
        <v>1.1452380952380956</v>
      </c>
      <c r="T32" s="151">
        <f t="shared" si="2"/>
        <v>4.7889558999700501</v>
      </c>
      <c r="U32" s="670">
        <f t="shared" si="1"/>
        <v>5.0678941299790345</v>
      </c>
      <c r="V32" s="149">
        <f>IFERROR(VLOOKUP(E:E,GRIDS!S:V,4,FALSE),1)</f>
        <v>1</v>
      </c>
      <c r="W32" s="151">
        <f>U32*IFERROR(VLOOKUP(E:E,GRIDS!S:V,4,FALSE),1)</f>
        <v>5.0678941299790345</v>
      </c>
      <c r="X32" s="672">
        <f t="shared" si="3"/>
        <v>5.0678941299790345</v>
      </c>
      <c r="Y32" s="147"/>
    </row>
    <row r="33" spans="1:25" x14ac:dyDescent="0.35">
      <c r="A33" s="148"/>
      <c r="B33" s="51">
        <v>29</v>
      </c>
      <c r="C33" s="91" t="str">
        <f>VLOOKUP(B:B,'START_LIST_JUN-ELI'!C:F,2,FALSE)</f>
        <v>PRINCE Polly</v>
      </c>
      <c r="D33" s="442">
        <f>VLOOKUP(B:B,'START_LIST_JUN-ELI'!C:F,3,FALSE)</f>
        <v>2008</v>
      </c>
      <c r="E33" s="115" t="str">
        <f>VLOOKUP(B:B,'START_LIST_JUN-ELI'!C:F,4,FALSE)</f>
        <v>ASB</v>
      </c>
      <c r="F33" s="149">
        <f>VLOOKUP(C:C,'Upper-Lower body'!C:N,12,FALSE)</f>
        <v>3.25</v>
      </c>
      <c r="G33" s="150">
        <f>VLOOKUP(C:C,'Upper-Lower body'!C:O,13,FALSE)</f>
        <v>6.666666666666667</v>
      </c>
      <c r="H33" s="150">
        <f>VLOOKUP(C:C,'Core Strength'!C:H,6,FALSE)</f>
        <v>3.3333333333333335</v>
      </c>
      <c r="I33" s="150">
        <f>VLOOKUP(C:C,'Flex-Extension'!C:Q,15,FALSE)</f>
        <v>2</v>
      </c>
      <c r="J33" s="150">
        <f>VLOOKUP(C:C,'Flex-Extension'!C:R,16,FALSE)</f>
        <v>4.5</v>
      </c>
      <c r="K33" s="150">
        <f>VLOOKUP(C:C,'Flex-Extension'!C:S,17,FALSE)</f>
        <v>5.5</v>
      </c>
      <c r="L33" s="150">
        <f>VLOOKUP(C:C,'Stand Leg Ext'!C:G,5,FALSE)</f>
        <v>0</v>
      </c>
      <c r="M33" s="150">
        <f>VLOOKUP(C:C,'Basic Acro'!C:G,5,FALSE)</f>
        <v>5</v>
      </c>
      <c r="N33" s="151">
        <f t="shared" si="0"/>
        <v>3.78125</v>
      </c>
      <c r="O33" s="149">
        <f>VLOOKUP(C:C,'Propulsion combination'!C:AS,43,FALSE)</f>
        <v>5.7</v>
      </c>
      <c r="P33" s="150">
        <f>VLOOKUP(C:C,'Bodyboost Baracuda'!C:BN,64,FALSE)</f>
        <v>6.5776729559748421</v>
      </c>
      <c r="Q33" s="150">
        <f>VLOOKUP(C:C,Height!C:AH,32,FALSE)</f>
        <v>6.0962962962962965</v>
      </c>
      <c r="R33" s="144">
        <f>AVERAGE(AVERAGE(VLOOKUP(C:C,Flexibility_Water_1!C:V,19,FALSE),VLOOKUP(C:C,Flexibility_Water_2!C:V,19,FALSE)),AVERAGE(VLOOKUP(C:C,Flexibility_Water_1!C:V,20,FALSE),VLOOKUP(C:C,Flexibility_Water_2!C:V,20,FALSE)))</f>
        <v>5.8145833333333332</v>
      </c>
      <c r="S33" s="146">
        <f>VLOOKUP(C:C,'Routine Set'!C:CG,83,FALSE)</f>
        <v>5.6761904761904756</v>
      </c>
      <c r="T33" s="151">
        <f t="shared" si="2"/>
        <v>5.972948612358989</v>
      </c>
      <c r="U33" s="670">
        <f t="shared" si="1"/>
        <v>5.3154390286512925</v>
      </c>
      <c r="V33" s="149">
        <f>IFERROR(VLOOKUP(E:E,GRIDS!S:V,4,FALSE),1)</f>
        <v>1.01</v>
      </c>
      <c r="W33" s="151">
        <f>U33*IFERROR(VLOOKUP(E:E,GRIDS!S:V,4,FALSE),1)</f>
        <v>5.3685934189378051</v>
      </c>
      <c r="X33" s="672">
        <f t="shared" si="3"/>
        <v>5.3685934189378051</v>
      </c>
      <c r="Y33" s="147"/>
    </row>
    <row r="34" spans="1:25" x14ac:dyDescent="0.35">
      <c r="A34" s="148"/>
      <c r="B34" s="51">
        <v>30</v>
      </c>
      <c r="C34" s="91" t="str">
        <f>VLOOKUP(B:B,'START_LIST_JUN-ELI'!C:F,2,FALSE)</f>
        <v>ROBERT Kelia</v>
      </c>
      <c r="D34" s="442">
        <f>VLOOKUP(B:B,'START_LIST_JUN-ELI'!C:F,3,FALSE)</f>
        <v>2009</v>
      </c>
      <c r="E34" s="115" t="str">
        <f>VLOOKUP(B:B,'START_LIST_JUN-ELI'!C:F,4,FALSE)</f>
        <v>VA</v>
      </c>
      <c r="F34" s="149">
        <f>VLOOKUP(C:C,'Upper-Lower body'!C:N,12,FALSE)</f>
        <v>4</v>
      </c>
      <c r="G34" s="150">
        <f>VLOOKUP(C:C,'Upper-Lower body'!C:O,13,FALSE)</f>
        <v>6.333333333333333</v>
      </c>
      <c r="H34" s="150">
        <f>VLOOKUP(C:C,'Core Strength'!C:H,6,FALSE)</f>
        <v>8.6666666666666661</v>
      </c>
      <c r="I34" s="150">
        <f>VLOOKUP(C:C,'Flex-Extension'!C:Q,15,FALSE)</f>
        <v>8</v>
      </c>
      <c r="J34" s="150">
        <f>VLOOKUP(C:C,'Flex-Extension'!C:R,16,FALSE)</f>
        <v>4.5</v>
      </c>
      <c r="K34" s="150">
        <f>VLOOKUP(C:C,'Flex-Extension'!C:S,17,FALSE)</f>
        <v>6.75</v>
      </c>
      <c r="L34" s="150">
        <f>VLOOKUP(C:C,'Stand Leg Ext'!C:G,5,FALSE)</f>
        <v>7.5</v>
      </c>
      <c r="M34" s="150">
        <f>VLOOKUP(C:C,'Basic Acro'!C:G,5,FALSE)</f>
        <v>8</v>
      </c>
      <c r="N34" s="151">
        <f t="shared" si="0"/>
        <v>6.71875</v>
      </c>
      <c r="O34" s="149">
        <f>VLOOKUP(C:C,'Propulsion combination'!C:AS,43,FALSE)</f>
        <v>6.2555555555555555</v>
      </c>
      <c r="P34" s="150">
        <f>VLOOKUP(C:C,'Bodyboost Baracuda'!C:BN,64,FALSE)</f>
        <v>6.9902515723270442</v>
      </c>
      <c r="Q34" s="150">
        <f>VLOOKUP(C:C,Height!C:AH,32,FALSE)</f>
        <v>6.7370370370370365</v>
      </c>
      <c r="R34" s="144">
        <f>AVERAGE(AVERAGE(VLOOKUP(C:C,Flexibility_Water_1!C:V,19,FALSE),VLOOKUP(C:C,Flexibility_Water_2!C:V,19,FALSE)),AVERAGE(VLOOKUP(C:C,Flexibility_Water_1!C:V,20,FALSE),VLOOKUP(C:C,Flexibility_Water_2!C:V,20,FALSE)))</f>
        <v>7.6333333333333329</v>
      </c>
      <c r="S34" s="146">
        <f>VLOOKUP(C:C,'Routine Set'!C:CG,83,FALSE)</f>
        <v>7.1119047619047624</v>
      </c>
      <c r="T34" s="151">
        <f t="shared" si="2"/>
        <v>6.9456164520315467</v>
      </c>
      <c r="U34" s="670">
        <f t="shared" si="1"/>
        <v>6.8775565164220822</v>
      </c>
      <c r="V34" s="149">
        <f>IFERROR(VLOOKUP(E:E,GRIDS!S:V,4,FALSE),1)</f>
        <v>1.01</v>
      </c>
      <c r="W34" s="151">
        <f>U34*IFERROR(VLOOKUP(E:E,GRIDS!S:V,4,FALSE),1)</f>
        <v>6.946332081586303</v>
      </c>
      <c r="X34" s="672">
        <f t="shared" si="3"/>
        <v>6.946332081586303</v>
      </c>
      <c r="Y34" s="147"/>
    </row>
    <row r="35" spans="1:25" x14ac:dyDescent="0.35">
      <c r="A35" s="676" t="s">
        <v>334</v>
      </c>
      <c r="B35" s="673">
        <v>31</v>
      </c>
      <c r="C35" s="674" t="str">
        <f>VLOOKUP(B:B,'START_LIST_JUN-ELI'!C:F,2,FALSE)</f>
        <v>D'AGOSTINO Laura</v>
      </c>
      <c r="D35" s="675">
        <f>VLOOKUP(B:B,'START_LIST_JUN-ELI'!C:F,3,FALSE)</f>
        <v>2008</v>
      </c>
      <c r="E35" s="675" t="str">
        <f>VLOOKUP(B:B,'START_LIST_JUN-ELI'!C:F,4,FALSE)</f>
        <v>MORG</v>
      </c>
      <c r="F35" s="677">
        <f>VLOOKUP(C:C,'Upper-Lower body'!C:N,12,FALSE)</f>
        <v>0</v>
      </c>
      <c r="G35" s="678">
        <f>VLOOKUP(C:C,'Upper-Lower body'!C:O,13,FALSE)</f>
        <v>2.3333333333333335</v>
      </c>
      <c r="H35" s="678" t="str">
        <f>VLOOKUP(C:C,'Core Strength'!C:H,6,FALSE)</f>
        <v xml:space="preserve"> </v>
      </c>
      <c r="I35" s="678">
        <f>VLOOKUP(C:C,'Flex-Extension'!C:Q,15,FALSE)</f>
        <v>0</v>
      </c>
      <c r="J35" s="678">
        <f>VLOOKUP(C:C,'Flex-Extension'!C:R,16,FALSE)</f>
        <v>6</v>
      </c>
      <c r="K35" s="678">
        <f>VLOOKUP(C:C,'Flex-Extension'!C:S,17,FALSE)</f>
        <v>7.25</v>
      </c>
      <c r="L35" s="678" t="str">
        <f>VLOOKUP(C:C,'Stand Leg Ext'!C:G,5,FALSE)</f>
        <v xml:space="preserve"> </v>
      </c>
      <c r="M35" s="678" t="str">
        <f>VLOOKUP(C:C,'Basic Acro'!C:G,5,FALSE)</f>
        <v/>
      </c>
      <c r="N35" s="679">
        <f t="shared" si="0"/>
        <v>3.1166666666666667</v>
      </c>
      <c r="O35" s="677">
        <f>VLOOKUP(C:C,'Propulsion combination'!C:AS,43,FALSE)</f>
        <v>0</v>
      </c>
      <c r="P35" s="678" t="str">
        <f>VLOOKUP(C:C,'Bodyboost Baracuda'!C:BN,64,FALSE)</f>
        <v xml:space="preserve"> </v>
      </c>
      <c r="Q35" s="678">
        <f>VLOOKUP(C:C,Height!C:AH,32,FALSE)</f>
        <v>0</v>
      </c>
      <c r="R35" s="680">
        <f>AVERAGE(AVERAGE(VLOOKUP(C:C,Flexibility_Water_1!C:V,19,FALSE),VLOOKUP(C:C,Flexibility_Water_2!C:V,19,FALSE)),AVERAGE(VLOOKUP(C:C,Flexibility_Water_1!C:V,20,FALSE),VLOOKUP(C:C,Flexibility_Water_2!C:V,20,FALSE)))</f>
        <v>0</v>
      </c>
      <c r="S35" s="679">
        <f>VLOOKUP(C:C,'Routine Set'!C:CG,83,FALSE)</f>
        <v>0</v>
      </c>
      <c r="T35" s="679">
        <f t="shared" si="2"/>
        <v>0</v>
      </c>
      <c r="U35" s="681">
        <f t="shared" si="1"/>
        <v>0.93499999999999994</v>
      </c>
      <c r="V35" s="677">
        <f>IFERROR(VLOOKUP(E:E,GRIDS!S:V,4,FALSE),1)</f>
        <v>1.01</v>
      </c>
      <c r="W35" s="679">
        <f>U35*IFERROR(VLOOKUP(E:E,GRIDS!S:V,4,FALSE),1)</f>
        <v>0.94434999999999991</v>
      </c>
      <c r="X35" s="688">
        <f t="shared" si="3"/>
        <v>0.94434999999999991</v>
      </c>
      <c r="Y35" s="147"/>
    </row>
    <row r="36" spans="1:25" x14ac:dyDescent="0.35">
      <c r="A36" s="148"/>
      <c r="B36" s="51">
        <v>32</v>
      </c>
      <c r="C36" s="91" t="str">
        <f>VLOOKUP(B:B,'START_LIST_JUN-ELI'!C:F,2,FALSE)</f>
        <v>DERY Mia</v>
      </c>
      <c r="D36" s="442">
        <f>VLOOKUP(B:B,'START_LIST_JUN-ELI'!C:F,3,FALSE)</f>
        <v>2009</v>
      </c>
      <c r="E36" s="115" t="str">
        <f>VLOOKUP(B:B,'START_LIST_JUN-ELI'!C:F,4,FALSE)</f>
        <v>GN1885</v>
      </c>
      <c r="F36" s="149">
        <f>VLOOKUP(C:C,'Upper-Lower body'!C:N,12,FALSE)</f>
        <v>8</v>
      </c>
      <c r="G36" s="150">
        <f>VLOOKUP(C:C,'Upper-Lower body'!C:O,13,FALSE)</f>
        <v>7.166666666666667</v>
      </c>
      <c r="H36" s="150">
        <f>VLOOKUP(C:C,'Core Strength'!C:H,6,FALSE)</f>
        <v>7.333333333333333</v>
      </c>
      <c r="I36" s="150">
        <f>VLOOKUP(C:C,'Flex-Extension'!C:Q,15,FALSE)</f>
        <v>5.5</v>
      </c>
      <c r="J36" s="150">
        <f>VLOOKUP(C:C,'Flex-Extension'!C:R,16,FALSE)</f>
        <v>4.5</v>
      </c>
      <c r="K36" s="150">
        <f>VLOOKUP(C:C,'Flex-Extension'!C:S,17,FALSE)</f>
        <v>8.25</v>
      </c>
      <c r="L36" s="150">
        <f>VLOOKUP(C:C,'Stand Leg Ext'!C:G,5,FALSE)</f>
        <v>2</v>
      </c>
      <c r="M36" s="150">
        <f>VLOOKUP(C:C,'Basic Acro'!C:G,5,FALSE)</f>
        <v>8</v>
      </c>
      <c r="N36" s="151">
        <f t="shared" si="0"/>
        <v>6.34375</v>
      </c>
      <c r="O36" s="149">
        <f>VLOOKUP(C:C,'Propulsion combination'!C:AS,43,FALSE)</f>
        <v>5.7222222222222214</v>
      </c>
      <c r="P36" s="150">
        <f>VLOOKUP(C:C,'Bodyboost Baracuda'!C:BN,64,FALSE)</f>
        <v>5.9746331236897268</v>
      </c>
      <c r="Q36" s="150">
        <f>VLOOKUP(C:C,Height!C:AH,32,FALSE)</f>
        <v>6.7222222222222232</v>
      </c>
      <c r="R36" s="144">
        <f>AVERAGE(AVERAGE(VLOOKUP(C:C,Flexibility_Water_1!C:V,19,FALSE),VLOOKUP(C:C,Flexibility_Water_2!C:V,19,FALSE)),AVERAGE(VLOOKUP(C:C,Flexibility_Water_1!C:V,20,FALSE),VLOOKUP(C:C,Flexibility_Water_2!C:V,20,FALSE)))</f>
        <v>7.1416666666666666</v>
      </c>
      <c r="S36" s="146">
        <f>VLOOKUP(C:C,'Routine Set'!C:CG,83,FALSE)</f>
        <v>5.9761904761904763</v>
      </c>
      <c r="T36" s="151">
        <f t="shared" si="2"/>
        <v>6.3073869421982618</v>
      </c>
      <c r="U36" s="670">
        <f t="shared" si="1"/>
        <v>6.3182958595387833</v>
      </c>
      <c r="V36" s="149">
        <f>IFERROR(VLOOKUP(E:E,GRIDS!S:V,4,FALSE),1)</f>
        <v>1.01</v>
      </c>
      <c r="W36" s="151">
        <f>U36*IFERROR(VLOOKUP(E:E,GRIDS!S:V,4,FALSE),1)</f>
        <v>6.3814788181341715</v>
      </c>
      <c r="X36" s="672">
        <f t="shared" si="3"/>
        <v>6.3814788181341715</v>
      </c>
      <c r="Y36" s="147"/>
    </row>
    <row r="37" spans="1:25" x14ac:dyDescent="0.35">
      <c r="A37" s="148"/>
      <c r="B37" s="51">
        <v>33</v>
      </c>
      <c r="C37" s="91" t="str">
        <f>VLOOKUP(B:B,'START_LIST_JUN-ELI'!C:F,2,FALSE)</f>
        <v>START Daphné</v>
      </c>
      <c r="D37" s="442">
        <f>VLOOKUP(B:B,'START_LIST_JUN-ELI'!C:F,3,FALSE)</f>
        <v>2009</v>
      </c>
      <c r="E37" s="115" t="str">
        <f>VLOOKUP(B:B,'START_LIST_JUN-ELI'!C:F,4,FALSE)</f>
        <v>GN1885</v>
      </c>
      <c r="F37" s="149">
        <f>VLOOKUP(C:C,'Upper-Lower body'!C:N,12,FALSE)</f>
        <v>5.25</v>
      </c>
      <c r="G37" s="150">
        <f>VLOOKUP(C:C,'Upper-Lower body'!C:O,13,FALSE)</f>
        <v>6.5</v>
      </c>
      <c r="H37" s="150">
        <f>VLOOKUP(C:C,'Core Strength'!C:H,6,FALSE)</f>
        <v>8.6666666666666661</v>
      </c>
      <c r="I37" s="150">
        <f>VLOOKUP(C:C,'Flex-Extension'!C:Q,15,FALSE)</f>
        <v>5.5</v>
      </c>
      <c r="J37" s="150">
        <f>VLOOKUP(C:C,'Flex-Extension'!C:R,16,FALSE)</f>
        <v>7</v>
      </c>
      <c r="K37" s="150">
        <f>VLOOKUP(C:C,'Flex-Extension'!C:S,17,FALSE)</f>
        <v>6.75</v>
      </c>
      <c r="L37" s="150">
        <f>VLOOKUP(C:C,'Stand Leg Ext'!C:G,5,FALSE)</f>
        <v>3.5</v>
      </c>
      <c r="M37" s="150">
        <f>VLOOKUP(C:C,'Basic Acro'!C:G,5,FALSE)</f>
        <v>5</v>
      </c>
      <c r="N37" s="151">
        <f t="shared" ref="N37:N67" si="4">AVERAGE(F37:M37)</f>
        <v>6.020833333333333</v>
      </c>
      <c r="O37" s="149">
        <f>VLOOKUP(C:C,'Propulsion combination'!C:AS,43,FALSE)</f>
        <v>6.022222222222223</v>
      </c>
      <c r="P37" s="150">
        <f>VLOOKUP(C:C,'Bodyboost Baracuda'!C:BN,64,FALSE)</f>
        <v>6.6351153039832287</v>
      </c>
      <c r="Q37" s="150">
        <f>VLOOKUP(C:C,Height!C:AH,32,FALSE)</f>
        <v>6.8481481481481481</v>
      </c>
      <c r="R37" s="144">
        <f>AVERAGE(AVERAGE(VLOOKUP(C:C,Flexibility_Water_1!C:V,19,FALSE),VLOOKUP(C:C,Flexibility_Water_2!C:V,19,FALSE)),AVERAGE(VLOOKUP(C:C,Flexibility_Water_1!C:V,20,FALSE),VLOOKUP(C:C,Flexibility_Water_2!C:V,20,FALSE)))</f>
        <v>6.6687500000000002</v>
      </c>
      <c r="S37" s="146">
        <f>VLOOKUP(C:C,'Routine Set'!C:CG,83,FALSE)</f>
        <v>6.0547619047619055</v>
      </c>
      <c r="T37" s="151">
        <f t="shared" ref="T37:T67" si="5">AVERAGE(O37:S37)</f>
        <v>6.4457995158231016</v>
      </c>
      <c r="U37" s="670">
        <f t="shared" ref="U37:U67" si="6">+N37*0.3+T37*0.7</f>
        <v>6.3183096610761709</v>
      </c>
      <c r="V37" s="149">
        <f>IFERROR(VLOOKUP(E:E,GRIDS!S:V,4,FALSE),1)</f>
        <v>1.01</v>
      </c>
      <c r="W37" s="151">
        <f>U37*IFERROR(VLOOKUP(E:E,GRIDS!S:V,4,FALSE),1)</f>
        <v>6.3814927576869325</v>
      </c>
      <c r="X37" s="672">
        <f t="shared" si="3"/>
        <v>6.3814927576869325</v>
      </c>
      <c r="Y37" s="147"/>
    </row>
    <row r="38" spans="1:25" x14ac:dyDescent="0.35">
      <c r="A38" s="148"/>
      <c r="B38" s="51">
        <v>34</v>
      </c>
      <c r="C38" s="91" t="str">
        <f>VLOOKUP(B:B,'START_LIST_JUN-ELI'!C:F,2,FALSE)</f>
        <v>BORNAY Luna</v>
      </c>
      <c r="D38" s="442">
        <f>VLOOKUP(B:B,'START_LIST_JUN-ELI'!C:F,3,FALSE)</f>
        <v>2009</v>
      </c>
      <c r="E38" s="115" t="str">
        <f>VLOOKUP(B:B,'START_LIST_JUN-ELI'!C:F,4,FALSE)</f>
        <v>MORG</v>
      </c>
      <c r="F38" s="149">
        <f>VLOOKUP(C:C,'Upper-Lower body'!C:N,12,FALSE)</f>
        <v>9</v>
      </c>
      <c r="G38" s="150">
        <f>VLOOKUP(C:C,'Upper-Lower body'!C:O,13,FALSE)</f>
        <v>7.333333333333333</v>
      </c>
      <c r="H38" s="150">
        <f>VLOOKUP(C:C,'Core Strength'!C:H,6,FALSE)</f>
        <v>6</v>
      </c>
      <c r="I38" s="150">
        <f>VLOOKUP(C:C,'Flex-Extension'!C:Q,15,FALSE)</f>
        <v>4</v>
      </c>
      <c r="J38" s="150">
        <f>VLOOKUP(C:C,'Flex-Extension'!C:R,16,FALSE)</f>
        <v>5.5</v>
      </c>
      <c r="K38" s="150">
        <f>VLOOKUP(C:C,'Flex-Extension'!C:S,17,FALSE)</f>
        <v>7</v>
      </c>
      <c r="L38" s="150">
        <f>VLOOKUP(C:C,'Stand Leg Ext'!C:G,5,FALSE)</f>
        <v>1</v>
      </c>
      <c r="M38" s="150">
        <f>VLOOKUP(C:C,'Basic Acro'!C:G,5,FALSE)</f>
        <v>8</v>
      </c>
      <c r="N38" s="151">
        <f t="shared" si="4"/>
        <v>5.9791666666666661</v>
      </c>
      <c r="O38" s="149">
        <f>VLOOKUP(C:C,'Propulsion combination'!C:AS,43,FALSE)</f>
        <v>6.2944444444444434</v>
      </c>
      <c r="P38" s="150">
        <f>VLOOKUP(C:C,'Bodyboost Baracuda'!C:BN,64,FALSE)</f>
        <v>6.8637316561844841</v>
      </c>
      <c r="Q38" s="150">
        <f>VLOOKUP(C:C,Height!C:AH,32,FALSE)</f>
        <v>6.2814814814814817</v>
      </c>
      <c r="R38" s="144">
        <f>AVERAGE(AVERAGE(VLOOKUP(C:C,Flexibility_Water_1!C:V,19,FALSE),VLOOKUP(C:C,Flexibility_Water_2!C:V,19,FALSE)),AVERAGE(VLOOKUP(C:C,Flexibility_Water_1!C:V,20,FALSE),VLOOKUP(C:C,Flexibility_Water_2!C:V,20,FALSE)))</f>
        <v>6.5166666666666666</v>
      </c>
      <c r="S38" s="146">
        <f>VLOOKUP(C:C,'Routine Set'!C:CG,83,FALSE)</f>
        <v>6.5428571428571427</v>
      </c>
      <c r="T38" s="151">
        <f t="shared" si="5"/>
        <v>6.4998362783268435</v>
      </c>
      <c r="U38" s="670">
        <f t="shared" si="6"/>
        <v>6.3436353948287891</v>
      </c>
      <c r="V38" s="149">
        <f>IFERROR(VLOOKUP(E:E,GRIDS!S:V,4,FALSE),1)</f>
        <v>1.01</v>
      </c>
      <c r="W38" s="151">
        <f>U38*IFERROR(VLOOKUP(E:E,GRIDS!S:V,4,FALSE),1)</f>
        <v>6.407071748777077</v>
      </c>
      <c r="X38" s="672">
        <f t="shared" si="3"/>
        <v>6.407071748777077</v>
      </c>
      <c r="Y38" s="147"/>
    </row>
    <row r="39" spans="1:25" x14ac:dyDescent="0.35">
      <c r="A39" s="148"/>
      <c r="B39" s="51">
        <v>35</v>
      </c>
      <c r="C39" s="91" t="str">
        <f>VLOOKUP(B:B,'START_LIST_JUN-ELI'!C:F,2,FALSE)</f>
        <v>PIETROPAOLO Luciana</v>
      </c>
      <c r="D39" s="442">
        <f>VLOOKUP(B:B,'START_LIST_JUN-ELI'!C:F,3,FALSE)</f>
        <v>2010</v>
      </c>
      <c r="E39" s="115" t="str">
        <f>VLOOKUP(B:B,'START_LIST_JUN-ELI'!C:F,4,FALSE)</f>
        <v>ASB</v>
      </c>
      <c r="F39" s="149">
        <f>VLOOKUP(C:C,'Upper-Lower body'!C:N,12,FALSE)</f>
        <v>5</v>
      </c>
      <c r="G39" s="150">
        <f>VLOOKUP(C:C,'Upper-Lower body'!C:O,13,FALSE)</f>
        <v>7.5</v>
      </c>
      <c r="H39" s="150">
        <f>VLOOKUP(C:C,'Core Strength'!C:H,6,FALSE)</f>
        <v>8.6666666666666661</v>
      </c>
      <c r="I39" s="150">
        <f>VLOOKUP(C:C,'Flex-Extension'!C:Q,15,FALSE)</f>
        <v>8</v>
      </c>
      <c r="J39" s="150">
        <f>VLOOKUP(C:C,'Flex-Extension'!C:R,16,FALSE)</f>
        <v>6.5</v>
      </c>
      <c r="K39" s="150">
        <f>VLOOKUP(C:C,'Flex-Extension'!C:S,17,FALSE)</f>
        <v>7.75</v>
      </c>
      <c r="L39" s="150">
        <f>VLOOKUP(C:C,'Stand Leg Ext'!C:G,5,FALSE)</f>
        <v>5</v>
      </c>
      <c r="M39" s="150">
        <f>VLOOKUP(C:C,'Basic Acro'!C:G,5,FALSE)</f>
        <v>8</v>
      </c>
      <c r="N39" s="151">
        <f t="shared" si="4"/>
        <v>7.052083333333333</v>
      </c>
      <c r="O39" s="149">
        <f>VLOOKUP(C:C,'Propulsion combination'!C:AS,43,FALSE)</f>
        <v>5.7722222222222221</v>
      </c>
      <c r="P39" s="150">
        <f>VLOOKUP(C:C,'Bodyboost Baracuda'!C:BN,64,FALSE)</f>
        <v>7.6441299790356378</v>
      </c>
      <c r="Q39" s="150">
        <f>VLOOKUP(C:C,Height!C:AH,32,FALSE)</f>
        <v>6.6592592592592599</v>
      </c>
      <c r="R39" s="144">
        <f>AVERAGE(AVERAGE(VLOOKUP(C:C,Flexibility_Water_1!C:V,19,FALSE),VLOOKUP(C:C,Flexibility_Water_2!C:V,19,FALSE)),AVERAGE(VLOOKUP(C:C,Flexibility_Water_1!C:V,20,FALSE),VLOOKUP(C:C,Flexibility_Water_2!C:V,20,FALSE)))</f>
        <v>7.3708333333333336</v>
      </c>
      <c r="S39" s="146">
        <f>VLOOKUP(C:C,'Routine Set'!C:CG,83,FALSE)</f>
        <v>6.2</v>
      </c>
      <c r="T39" s="151">
        <f t="shared" si="5"/>
        <v>6.7292889587700913</v>
      </c>
      <c r="U39" s="670">
        <f t="shared" si="6"/>
        <v>6.8261272711390628</v>
      </c>
      <c r="V39" s="149">
        <f>IFERROR(VLOOKUP(E:E,GRIDS!S:V,4,FALSE),1)</f>
        <v>1.01</v>
      </c>
      <c r="W39" s="151">
        <f>U39*IFERROR(VLOOKUP(E:E,GRIDS!S:V,4,FALSE),1)</f>
        <v>6.8943885438504537</v>
      </c>
      <c r="X39" s="672">
        <f t="shared" si="3"/>
        <v>6.8943885438504537</v>
      </c>
      <c r="Y39" s="147"/>
    </row>
    <row r="40" spans="1:25" x14ac:dyDescent="0.35">
      <c r="A40" s="148"/>
      <c r="B40" s="51">
        <v>36</v>
      </c>
      <c r="C40" s="91" t="str">
        <f>VLOOKUP(B:B,'START_LIST_JUN-ELI'!C:F,2,FALSE)</f>
        <v>REGARD Juliette</v>
      </c>
      <c r="D40" s="442">
        <f>VLOOKUP(B:B,'START_LIST_JUN-ELI'!C:F,3,FALSE)</f>
        <v>2009</v>
      </c>
      <c r="E40" s="115" t="str">
        <f>VLOOKUP(B:B,'START_LIST_JUN-ELI'!C:F,4,FALSE)</f>
        <v>MORG</v>
      </c>
      <c r="F40" s="149">
        <f>VLOOKUP(C:C,'Upper-Lower body'!C:N,12,FALSE)</f>
        <v>9</v>
      </c>
      <c r="G40" s="150">
        <f>VLOOKUP(C:C,'Upper-Lower body'!C:O,13,FALSE)</f>
        <v>6.833333333333333</v>
      </c>
      <c r="H40" s="150">
        <f>VLOOKUP(C:C,'Core Strength'!C:H,6,FALSE)</f>
        <v>9.3333333333333339</v>
      </c>
      <c r="I40" s="150">
        <f>VLOOKUP(C:C,'Flex-Extension'!C:Q,15,FALSE)</f>
        <v>5.5</v>
      </c>
      <c r="J40" s="150">
        <f>VLOOKUP(C:C,'Flex-Extension'!C:R,16,FALSE)</f>
        <v>4.5</v>
      </c>
      <c r="K40" s="150">
        <f>VLOOKUP(C:C,'Flex-Extension'!C:S,17,FALSE)</f>
        <v>8.5</v>
      </c>
      <c r="L40" s="150">
        <f>VLOOKUP(C:C,'Stand Leg Ext'!C:G,5,FALSE)</f>
        <v>0</v>
      </c>
      <c r="M40" s="150">
        <f>VLOOKUP(C:C,'Basic Acro'!C:G,5,FALSE)</f>
        <v>8</v>
      </c>
      <c r="N40" s="151">
        <f t="shared" si="4"/>
        <v>6.458333333333333</v>
      </c>
      <c r="O40" s="149">
        <f>VLOOKUP(C:C,'Propulsion combination'!C:AS,43,FALSE)</f>
        <v>6.35</v>
      </c>
      <c r="P40" s="150">
        <f>VLOOKUP(C:C,'Bodyboost Baracuda'!C:BN,64,FALSE)</f>
        <v>6.8498951781970643</v>
      </c>
      <c r="Q40" s="150">
        <f>VLOOKUP(C:C,Height!C:AH,32,FALSE)</f>
        <v>6.5259259259259252</v>
      </c>
      <c r="R40" s="144">
        <f>AVERAGE(AVERAGE(VLOOKUP(C:C,Flexibility_Water_1!C:V,19,FALSE),VLOOKUP(C:C,Flexibility_Water_2!C:V,19,FALSE)),AVERAGE(VLOOKUP(C:C,Flexibility_Water_1!C:V,20,FALSE),VLOOKUP(C:C,Flexibility_Water_2!C:V,20,FALSE)))</f>
        <v>6.55</v>
      </c>
      <c r="S40" s="146">
        <f>VLOOKUP(C:C,'Routine Set'!C:CG,83,FALSE)</f>
        <v>5.2761904761904761</v>
      </c>
      <c r="T40" s="151">
        <f t="shared" si="5"/>
        <v>6.3104023160626932</v>
      </c>
      <c r="U40" s="670">
        <f t="shared" si="6"/>
        <v>6.3547816212438848</v>
      </c>
      <c r="V40" s="149">
        <f>IFERROR(VLOOKUP(E:E,GRIDS!S:V,4,FALSE),1)</f>
        <v>1.01</v>
      </c>
      <c r="W40" s="151">
        <f>U40*IFERROR(VLOOKUP(E:E,GRIDS!S:V,4,FALSE),1)</f>
        <v>6.4183294374563236</v>
      </c>
      <c r="X40" s="672">
        <f t="shared" si="3"/>
        <v>6.4183294374563236</v>
      </c>
      <c r="Y40" s="147"/>
    </row>
    <row r="41" spans="1:25" x14ac:dyDescent="0.35">
      <c r="A41" s="148"/>
      <c r="B41" s="51">
        <v>37</v>
      </c>
      <c r="C41" s="91" t="str">
        <f>VLOOKUP(B:B,'START_LIST_JUN-ELI'!C:F,2,FALSE)</f>
        <v>AMBROGI Sofia</v>
      </c>
      <c r="D41" s="442">
        <f>VLOOKUP(B:B,'START_LIST_JUN-ELI'!C:F,3,FALSE)</f>
        <v>2010</v>
      </c>
      <c r="E41" s="115" t="str">
        <f>VLOOKUP(B:B,'START_LIST_JUN-ELI'!C:F,4,FALSE)</f>
        <v>LUG</v>
      </c>
      <c r="F41" s="149">
        <f>VLOOKUP(C:C,'Upper-Lower body'!C:N,12,FALSE)</f>
        <v>5</v>
      </c>
      <c r="G41" s="150">
        <f>VLOOKUP(C:C,'Upper-Lower body'!C:O,13,FALSE)</f>
        <v>4.833333333333333</v>
      </c>
      <c r="H41" s="150">
        <f>VLOOKUP(C:C,'Core Strength'!C:H,6,FALSE)</f>
        <v>9.3333333333333339</v>
      </c>
      <c r="I41" s="150">
        <f>VLOOKUP(C:C,'Flex-Extension'!C:Q,15,FALSE)</f>
        <v>9</v>
      </c>
      <c r="J41" s="150">
        <f>VLOOKUP(C:C,'Flex-Extension'!C:R,16,FALSE)</f>
        <v>10</v>
      </c>
      <c r="K41" s="150">
        <f>VLOOKUP(C:C,'Flex-Extension'!C:S,17,FALSE)</f>
        <v>9</v>
      </c>
      <c r="L41" s="150">
        <f>VLOOKUP(C:C,'Stand Leg Ext'!C:G,5,FALSE)</f>
        <v>5</v>
      </c>
      <c r="M41" s="150">
        <f>VLOOKUP(C:C,'Basic Acro'!C:G,5,FALSE)</f>
        <v>5</v>
      </c>
      <c r="N41" s="151">
        <f t="shared" si="4"/>
        <v>7.145833333333333</v>
      </c>
      <c r="O41" s="149">
        <f>VLOOKUP(C:C,'Propulsion combination'!C:AS,43,FALSE)</f>
        <v>5.8499999999999988</v>
      </c>
      <c r="P41" s="150">
        <f>VLOOKUP(C:C,'Bodyboost Baracuda'!C:BN,64,FALSE)</f>
        <v>7.4476939203354302</v>
      </c>
      <c r="Q41" s="150">
        <f>VLOOKUP(C:C,Height!C:AH,32,FALSE)</f>
        <v>6.3296296296296299</v>
      </c>
      <c r="R41" s="144">
        <f>AVERAGE(AVERAGE(VLOOKUP(C:C,Flexibility_Water_1!C:V,19,FALSE),VLOOKUP(C:C,Flexibility_Water_2!C:V,19,FALSE)),AVERAGE(VLOOKUP(C:C,Flexibility_Water_1!C:V,20,FALSE),VLOOKUP(C:C,Flexibility_Water_2!C:V,20,FALSE)))</f>
        <v>7.583333333333333</v>
      </c>
      <c r="S41" s="146">
        <f>VLOOKUP(C:C,'Routine Set'!C:CG,83,FALSE)</f>
        <v>6.3</v>
      </c>
      <c r="T41" s="151">
        <f t="shared" si="5"/>
        <v>6.7021313766596773</v>
      </c>
      <c r="U41" s="670">
        <f t="shared" si="6"/>
        <v>6.8352419636617734</v>
      </c>
      <c r="V41" s="149">
        <f>IFERROR(VLOOKUP(E:E,GRIDS!S:V,4,FALSE),1)</f>
        <v>1.01</v>
      </c>
      <c r="W41" s="151">
        <f>U41*IFERROR(VLOOKUP(E:E,GRIDS!S:V,4,FALSE),1)</f>
        <v>6.9035943832983913</v>
      </c>
      <c r="X41" s="672">
        <f t="shared" si="3"/>
        <v>6.9035943832983913</v>
      </c>
      <c r="Y41" s="147"/>
    </row>
    <row r="42" spans="1:25" x14ac:dyDescent="0.35">
      <c r="A42" s="148"/>
      <c r="B42" s="51">
        <v>38</v>
      </c>
      <c r="C42" s="91" t="str">
        <f>VLOOKUP(B:B,'START_LIST_JUN-ELI'!C:F,2,FALSE)</f>
        <v>PANAIT Amira Natalia</v>
      </c>
      <c r="D42" s="442">
        <f>VLOOKUP(B:B,'START_LIST_JUN-ELI'!C:F,3,FALSE)</f>
        <v>2010</v>
      </c>
      <c r="E42" s="115" t="str">
        <f>VLOOKUP(B:B,'START_LIST_JUN-ELI'!C:F,4,FALSE)</f>
        <v>ASB</v>
      </c>
      <c r="F42" s="149">
        <f>VLOOKUP(C:C,'Upper-Lower body'!C:N,12,FALSE)</f>
        <v>4</v>
      </c>
      <c r="G42" s="150">
        <f>VLOOKUP(C:C,'Upper-Lower body'!C:O,13,FALSE)</f>
        <v>5.833333333333333</v>
      </c>
      <c r="H42" s="150">
        <f>VLOOKUP(C:C,'Core Strength'!C:H,6,FALSE)</f>
        <v>6</v>
      </c>
      <c r="I42" s="150">
        <f>VLOOKUP(C:C,'Flex-Extension'!C:Q,15,FALSE)</f>
        <v>5</v>
      </c>
      <c r="J42" s="150">
        <f>VLOOKUP(C:C,'Flex-Extension'!C:R,16,FALSE)</f>
        <v>6</v>
      </c>
      <c r="K42" s="150">
        <f>VLOOKUP(C:C,'Flex-Extension'!C:S,17,FALSE)</f>
        <v>7.75</v>
      </c>
      <c r="L42" s="150">
        <f>VLOOKUP(C:C,'Stand Leg Ext'!C:G,5,FALSE)</f>
        <v>3.5</v>
      </c>
      <c r="M42" s="150">
        <f>VLOOKUP(C:C,'Basic Acro'!C:G,5,FALSE)</f>
        <v>5</v>
      </c>
      <c r="N42" s="151">
        <f t="shared" si="4"/>
        <v>5.3854166666666661</v>
      </c>
      <c r="O42" s="149">
        <f>VLOOKUP(C:C,'Propulsion combination'!C:AS,43,FALSE)</f>
        <v>4.9611111111111112</v>
      </c>
      <c r="P42" s="150">
        <f>VLOOKUP(C:C,'Bodyboost Baracuda'!C:BN,64,FALSE)</f>
        <v>7.2758909853249447</v>
      </c>
      <c r="Q42" s="150">
        <f>VLOOKUP(C:C,Height!C:AH,32,FALSE)</f>
        <v>6.0296296296296301</v>
      </c>
      <c r="R42" s="144">
        <f>AVERAGE(AVERAGE(VLOOKUP(C:C,Flexibility_Water_1!C:V,19,FALSE),VLOOKUP(C:C,Flexibility_Water_2!C:V,19,FALSE)),AVERAGE(VLOOKUP(C:C,Flexibility_Water_1!C:V,20,FALSE),VLOOKUP(C:C,Flexibility_Water_2!C:V,20,FALSE)))</f>
        <v>5.65625</v>
      </c>
      <c r="S42" s="146">
        <f>VLOOKUP(C:C,'Routine Set'!C:CG,83,FALSE)</f>
        <v>1.8142857142857145</v>
      </c>
      <c r="T42" s="151">
        <f t="shared" si="5"/>
        <v>5.1474334880702797</v>
      </c>
      <c r="U42" s="670">
        <f t="shared" si="6"/>
        <v>5.2188284416491957</v>
      </c>
      <c r="V42" s="149">
        <f>IFERROR(VLOOKUP(E:E,GRIDS!S:V,4,FALSE),1)</f>
        <v>1.01</v>
      </c>
      <c r="W42" s="151">
        <f>U42*IFERROR(VLOOKUP(E:E,GRIDS!S:V,4,FALSE),1)</f>
        <v>5.2710167260656879</v>
      </c>
      <c r="X42" s="672">
        <f t="shared" si="3"/>
        <v>5.2710167260656879</v>
      </c>
      <c r="Y42" s="147"/>
    </row>
    <row r="43" spans="1:25" x14ac:dyDescent="0.35">
      <c r="A43" s="676" t="s">
        <v>334</v>
      </c>
      <c r="B43" s="673">
        <v>39</v>
      </c>
      <c r="C43" s="674" t="str">
        <f>VLOOKUP(B:B,'START_LIST_JUN-ELI'!C:F,2,FALSE)</f>
        <v>VILBERT Maeva</v>
      </c>
      <c r="D43" s="675">
        <f>VLOOKUP(B:B,'START_LIST_JUN-ELI'!C:F,3,FALSE)</f>
        <v>2010</v>
      </c>
      <c r="E43" s="675" t="str">
        <f>VLOOKUP(B:B,'START_LIST_JUN-ELI'!C:F,4,FALSE)</f>
        <v>GN1885</v>
      </c>
      <c r="F43" s="677">
        <f>VLOOKUP(C:C,'Upper-Lower body'!C:N,12,FALSE)</f>
        <v>0</v>
      </c>
      <c r="G43" s="678">
        <f>VLOOKUP(C:C,'Upper-Lower body'!C:O,13,FALSE)</f>
        <v>2.3333333333333335</v>
      </c>
      <c r="H43" s="678" t="str">
        <f>VLOOKUP(C:C,'Core Strength'!C:H,6,FALSE)</f>
        <v xml:space="preserve"> </v>
      </c>
      <c r="I43" s="678">
        <f>VLOOKUP(C:C,'Flex-Extension'!C:Q,15,FALSE)</f>
        <v>0</v>
      </c>
      <c r="J43" s="678">
        <f>VLOOKUP(C:C,'Flex-Extension'!C:R,16,FALSE)</f>
        <v>6</v>
      </c>
      <c r="K43" s="678">
        <f>VLOOKUP(C:C,'Flex-Extension'!C:S,17,FALSE)</f>
        <v>7.25</v>
      </c>
      <c r="L43" s="678">
        <f>VLOOKUP(C:C,'Stand Leg Ext'!C:G,5,FALSE)</f>
        <v>0</v>
      </c>
      <c r="M43" s="678" t="str">
        <f>VLOOKUP(C:C,'Basic Acro'!C:G,5,FALSE)</f>
        <v/>
      </c>
      <c r="N43" s="679">
        <f t="shared" si="4"/>
        <v>2.5972222222222223</v>
      </c>
      <c r="O43" s="677">
        <f>VLOOKUP(C:C,'Propulsion combination'!C:AS,43,FALSE)</f>
        <v>0</v>
      </c>
      <c r="P43" s="678" t="str">
        <f>VLOOKUP(C:C,'Bodyboost Baracuda'!C:BN,64,FALSE)</f>
        <v xml:space="preserve"> </v>
      </c>
      <c r="Q43" s="678">
        <f>VLOOKUP(C:C,Height!C:AH,32,FALSE)</f>
        <v>0</v>
      </c>
      <c r="R43" s="680">
        <f>AVERAGE(AVERAGE(VLOOKUP(C:C,Flexibility_Water_1!C:V,19,FALSE),VLOOKUP(C:C,Flexibility_Water_2!C:V,19,FALSE)),AVERAGE(VLOOKUP(C:C,Flexibility_Water_1!C:V,20,FALSE),VLOOKUP(C:C,Flexibility_Water_2!C:V,20,FALSE)))</f>
        <v>0</v>
      </c>
      <c r="S43" s="679">
        <f>VLOOKUP(C:C,'Routine Set'!C:CG,83,FALSE)</f>
        <v>0</v>
      </c>
      <c r="T43" s="679">
        <f t="shared" si="5"/>
        <v>0</v>
      </c>
      <c r="U43" s="681">
        <f t="shared" si="6"/>
        <v>0.77916666666666667</v>
      </c>
      <c r="V43" s="677">
        <f>IFERROR(VLOOKUP(E:E,GRIDS!S:V,4,FALSE),1)</f>
        <v>1.01</v>
      </c>
      <c r="W43" s="679">
        <f>U43*IFERROR(VLOOKUP(E:E,GRIDS!S:V,4,FALSE),1)</f>
        <v>0.78695833333333332</v>
      </c>
      <c r="X43" s="688">
        <f t="shared" si="3"/>
        <v>0.78695833333333332</v>
      </c>
      <c r="Y43" s="147"/>
    </row>
    <row r="44" spans="1:25" x14ac:dyDescent="0.35">
      <c r="A44" s="148"/>
      <c r="B44" s="51">
        <v>40</v>
      </c>
      <c r="C44" s="91" t="str">
        <f>VLOOKUP(B:B,'START_LIST_JUN-ELI'!C:F,2,FALSE)</f>
        <v>AMATO Lilou</v>
      </c>
      <c r="D44" s="442">
        <f>VLOOKUP(B:B,'START_LIST_JUN-ELI'!C:F,3,FALSE)</f>
        <v>2009</v>
      </c>
      <c r="E44" s="115" t="str">
        <f>VLOOKUP(B:B,'START_LIST_JUN-ELI'!C:F,4,FALSE)</f>
        <v>ASB</v>
      </c>
      <c r="F44" s="149">
        <f>VLOOKUP(C:C,'Upper-Lower body'!C:N,12,FALSE)</f>
        <v>7.25</v>
      </c>
      <c r="G44" s="150">
        <f>VLOOKUP(C:C,'Upper-Lower body'!C:O,13,FALSE)</f>
        <v>7.333333333333333</v>
      </c>
      <c r="H44" s="150">
        <f>VLOOKUP(C:C,'Core Strength'!C:H,6,FALSE)</f>
        <v>4.666666666666667</v>
      </c>
      <c r="I44" s="150">
        <f>VLOOKUP(C:C,'Flex-Extension'!C:Q,15,FALSE)</f>
        <v>5</v>
      </c>
      <c r="J44" s="150">
        <f>VLOOKUP(C:C,'Flex-Extension'!C:R,16,FALSE)</f>
        <v>6.5</v>
      </c>
      <c r="K44" s="150">
        <f>VLOOKUP(C:C,'Flex-Extension'!C:S,17,FALSE)</f>
        <v>8.25</v>
      </c>
      <c r="L44" s="150">
        <f>VLOOKUP(C:C,'Stand Leg Ext'!C:G,5,FALSE)</f>
        <v>7.5</v>
      </c>
      <c r="M44" s="150">
        <f>VLOOKUP(C:C,'Basic Acro'!C:G,5,FALSE)</f>
        <v>8</v>
      </c>
      <c r="N44" s="151">
        <f t="shared" si="4"/>
        <v>6.8125</v>
      </c>
      <c r="O44" s="149">
        <f>VLOOKUP(C:C,'Propulsion combination'!C:AS,43,FALSE)</f>
        <v>5.4722222222222232</v>
      </c>
      <c r="P44" s="150">
        <f>VLOOKUP(C:C,'Bodyboost Baracuda'!C:BN,64,FALSE)</f>
        <v>6.8749475890985305</v>
      </c>
      <c r="Q44" s="150">
        <f>VLOOKUP(C:C,Height!C:AH,32,FALSE)</f>
        <v>6.1185185185185187</v>
      </c>
      <c r="R44" s="144">
        <f>AVERAGE(AVERAGE(VLOOKUP(C:C,Flexibility_Water_1!C:V,19,FALSE),VLOOKUP(C:C,Flexibility_Water_2!C:V,19,FALSE)),AVERAGE(VLOOKUP(C:C,Flexibility_Water_1!C:V,20,FALSE),VLOOKUP(C:C,Flexibility_Water_2!C:V,20,FALSE)))</f>
        <v>7.0166666666666675</v>
      </c>
      <c r="S44" s="146">
        <f>VLOOKUP(C:C,'Routine Set'!C:CG,83,FALSE)</f>
        <v>5.7333333333333343</v>
      </c>
      <c r="T44" s="151">
        <f t="shared" si="5"/>
        <v>6.243137665967855</v>
      </c>
      <c r="U44" s="670">
        <f t="shared" si="6"/>
        <v>6.4139463661774982</v>
      </c>
      <c r="V44" s="149">
        <f>IFERROR(VLOOKUP(E:E,GRIDS!S:V,4,FALSE),1)</f>
        <v>1.01</v>
      </c>
      <c r="W44" s="151">
        <f>U44*IFERROR(VLOOKUP(E:E,GRIDS!S:V,4,FALSE),1)</f>
        <v>6.4780858298392729</v>
      </c>
      <c r="X44" s="672">
        <f t="shared" si="3"/>
        <v>6.4780858298392729</v>
      </c>
      <c r="Y44" s="147"/>
    </row>
    <row r="45" spans="1:25" x14ac:dyDescent="0.35">
      <c r="A45" s="148"/>
      <c r="B45" s="51">
        <v>41</v>
      </c>
      <c r="C45" s="91" t="str">
        <f>VLOOKUP(B:B,'START_LIST_JUN-ELI'!C:F,2,FALSE)</f>
        <v>HÄUPTLI Emma</v>
      </c>
      <c r="D45" s="442">
        <f>VLOOKUP(B:B,'START_LIST_JUN-ELI'!C:F,3,FALSE)</f>
        <v>2010</v>
      </c>
      <c r="E45" s="115" t="str">
        <f>VLOOKUP(B:B,'START_LIST_JUN-ELI'!C:F,4,FALSE)</f>
        <v>LNZ</v>
      </c>
      <c r="F45" s="149">
        <f>VLOOKUP(C:C,'Upper-Lower body'!C:N,12,FALSE)</f>
        <v>8</v>
      </c>
      <c r="G45" s="150">
        <f>VLOOKUP(C:C,'Upper-Lower body'!C:O,13,FALSE)</f>
        <v>5.833333333333333</v>
      </c>
      <c r="H45" s="150">
        <f>VLOOKUP(C:C,'Core Strength'!C:H,6,FALSE)</f>
        <v>6</v>
      </c>
      <c r="I45" s="150">
        <f>VLOOKUP(C:C,'Flex-Extension'!C:Q,15,FALSE)</f>
        <v>8</v>
      </c>
      <c r="J45" s="150">
        <f>VLOOKUP(C:C,'Flex-Extension'!C:R,16,FALSE)</f>
        <v>7</v>
      </c>
      <c r="K45" s="150">
        <f>VLOOKUP(C:C,'Flex-Extension'!C:S,17,FALSE)</f>
        <v>7.25</v>
      </c>
      <c r="L45" s="150">
        <f>VLOOKUP(C:C,'Stand Leg Ext'!C:G,5,FALSE)</f>
        <v>10</v>
      </c>
      <c r="M45" s="150">
        <f>VLOOKUP(C:C,'Basic Acro'!C:G,5,FALSE)</f>
        <v>5</v>
      </c>
      <c r="N45" s="151">
        <f t="shared" si="4"/>
        <v>7.1354166666666661</v>
      </c>
      <c r="O45" s="149">
        <f>VLOOKUP(C:C,'Propulsion combination'!C:AS,43,FALSE)</f>
        <v>5.8555555555555543</v>
      </c>
      <c r="P45" s="150">
        <f>VLOOKUP(C:C,'Bodyboost Baracuda'!C:BN,64,FALSE)</f>
        <v>6.4453878406708585</v>
      </c>
      <c r="Q45" s="150">
        <f>VLOOKUP(C:C,Height!C:AH,32,FALSE)</f>
        <v>6.8222222222222211</v>
      </c>
      <c r="R45" s="144">
        <f>AVERAGE(AVERAGE(VLOOKUP(C:C,Flexibility_Water_1!C:V,19,FALSE),VLOOKUP(C:C,Flexibility_Water_2!C:V,19,FALSE)),AVERAGE(VLOOKUP(C:C,Flexibility_Water_1!C:V,20,FALSE),VLOOKUP(C:C,Flexibility_Water_2!C:V,20,FALSE)))</f>
        <v>7.552083333333333</v>
      </c>
      <c r="S45" s="146">
        <f>VLOOKUP(C:C,'Routine Set'!C:CG,83,FALSE)</f>
        <v>6.3261904761904759</v>
      </c>
      <c r="T45" s="151">
        <f t="shared" si="5"/>
        <v>6.6002878855944882</v>
      </c>
      <c r="U45" s="670">
        <f t="shared" si="6"/>
        <v>6.7608265199161401</v>
      </c>
      <c r="V45" s="149">
        <f>IFERROR(VLOOKUP(E:E,GRIDS!S:V,4,FALSE),1)</f>
        <v>1.01</v>
      </c>
      <c r="W45" s="151">
        <f>U45*IFERROR(VLOOKUP(E:E,GRIDS!S:V,4,FALSE),1)</f>
        <v>6.8284347851153013</v>
      </c>
      <c r="X45" s="672">
        <f t="shared" si="3"/>
        <v>6.8284347851153013</v>
      </c>
      <c r="Y45" s="147"/>
    </row>
    <row r="46" spans="1:25" x14ac:dyDescent="0.35">
      <c r="A46" s="148"/>
      <c r="B46" s="51">
        <v>42</v>
      </c>
      <c r="C46" s="91" t="str">
        <f>VLOOKUP(B:B,'START_LIST_JUN-ELI'!C:F,2,FALSE)</f>
        <v>BIZZOZERO Victoria</v>
      </c>
      <c r="D46" s="442">
        <f>VLOOKUP(B:B,'START_LIST_JUN-ELI'!C:F,3,FALSE)</f>
        <v>2010</v>
      </c>
      <c r="E46" s="115" t="str">
        <f>VLOOKUP(B:B,'START_LIST_JUN-ELI'!C:F,4,FALSE)</f>
        <v>LUG</v>
      </c>
      <c r="F46" s="149">
        <f>VLOOKUP(C:C,'Upper-Lower body'!C:N,12,FALSE)</f>
        <v>7.75</v>
      </c>
      <c r="G46" s="150">
        <f>VLOOKUP(C:C,'Upper-Lower body'!C:O,13,FALSE)</f>
        <v>6.166666666666667</v>
      </c>
      <c r="H46" s="150">
        <f>VLOOKUP(C:C,'Core Strength'!C:H,6,FALSE)</f>
        <v>8</v>
      </c>
      <c r="I46" s="150">
        <f>VLOOKUP(C:C,'Flex-Extension'!C:Q,15,FALSE)</f>
        <v>5.5</v>
      </c>
      <c r="J46" s="150">
        <f>VLOOKUP(C:C,'Flex-Extension'!C:R,16,FALSE)</f>
        <v>9.5</v>
      </c>
      <c r="K46" s="150">
        <f>VLOOKUP(C:C,'Flex-Extension'!C:S,17,FALSE)</f>
        <v>8.5</v>
      </c>
      <c r="L46" s="150">
        <f>VLOOKUP(C:C,'Stand Leg Ext'!C:G,5,FALSE)</f>
        <v>5</v>
      </c>
      <c r="M46" s="150">
        <f>VLOOKUP(C:C,'Basic Acro'!C:G,5,FALSE)</f>
        <v>8</v>
      </c>
      <c r="N46" s="151">
        <f t="shared" si="4"/>
        <v>7.3020833333333339</v>
      </c>
      <c r="O46" s="149">
        <f>VLOOKUP(C:C,'Propulsion combination'!C:AS,43,FALSE)</f>
        <v>5.6888888888888891</v>
      </c>
      <c r="P46" s="150">
        <f>VLOOKUP(C:C,'Bodyboost Baracuda'!C:BN,64,FALSE)</f>
        <v>7.4103773584905657</v>
      </c>
      <c r="Q46" s="150">
        <f>VLOOKUP(C:C,Height!C:AH,32,FALSE)</f>
        <v>6.9592592592592597</v>
      </c>
      <c r="R46" s="144">
        <f>AVERAGE(AVERAGE(VLOOKUP(C:C,Flexibility_Water_1!C:V,19,FALSE),VLOOKUP(C:C,Flexibility_Water_2!C:V,19,FALSE)),AVERAGE(VLOOKUP(C:C,Flexibility_Water_1!C:V,20,FALSE),VLOOKUP(C:C,Flexibility_Water_2!C:V,20,FALSE)))</f>
        <v>7.2874999999999996</v>
      </c>
      <c r="S46" s="146">
        <f>VLOOKUP(C:C,'Routine Set'!C:CG,83,FALSE)</f>
        <v>5.4476190476190478</v>
      </c>
      <c r="T46" s="151">
        <f t="shared" si="5"/>
        <v>6.5587289108515519</v>
      </c>
      <c r="U46" s="670">
        <f t="shared" si="6"/>
        <v>6.7817352375960862</v>
      </c>
      <c r="V46" s="149">
        <f>IFERROR(VLOOKUP(E:E,GRIDS!S:V,4,FALSE),1)</f>
        <v>1.01</v>
      </c>
      <c r="W46" s="151">
        <f>U46*IFERROR(VLOOKUP(E:E,GRIDS!S:V,4,FALSE),1)</f>
        <v>6.8495525899720473</v>
      </c>
      <c r="X46" s="672">
        <f t="shared" si="3"/>
        <v>6.8495525899720473</v>
      </c>
      <c r="Y46" s="147"/>
    </row>
    <row r="47" spans="1:25" x14ac:dyDescent="0.35">
      <c r="A47" s="148"/>
      <c r="B47" s="51">
        <v>43</v>
      </c>
      <c r="C47" s="91" t="str">
        <f>VLOOKUP(B:B,'START_LIST_JUN-ELI'!C:F,2,FALSE)</f>
        <v>EHRISMANN Aylin</v>
      </c>
      <c r="D47" s="442">
        <f>VLOOKUP(B:B,'START_LIST_JUN-ELI'!C:F,3,FALSE)</f>
        <v>2008</v>
      </c>
      <c r="E47" s="115" t="str">
        <f>VLOOKUP(B:B,'START_LIST_JUN-ELI'!C:F,4,FALSE)</f>
        <v>LNZ</v>
      </c>
      <c r="F47" s="149">
        <f>VLOOKUP(C:C,'Upper-Lower body'!C:N,12,FALSE)</f>
        <v>4.25</v>
      </c>
      <c r="G47" s="150">
        <f>VLOOKUP(C:C,'Upper-Lower body'!C:O,13,FALSE)</f>
        <v>6.333333333333333</v>
      </c>
      <c r="H47" s="150">
        <f>VLOOKUP(C:C,'Core Strength'!C:H,6,FALSE)</f>
        <v>8.6666666666666661</v>
      </c>
      <c r="I47" s="150">
        <f>VLOOKUP(C:C,'Flex-Extension'!C:Q,15,FALSE)</f>
        <v>5</v>
      </c>
      <c r="J47" s="150">
        <f>VLOOKUP(C:C,'Flex-Extension'!C:R,16,FALSE)</f>
        <v>4.5</v>
      </c>
      <c r="K47" s="150">
        <f>VLOOKUP(C:C,'Flex-Extension'!C:S,17,FALSE)</f>
        <v>8.75</v>
      </c>
      <c r="L47" s="150">
        <f>VLOOKUP(C:C,'Stand Leg Ext'!C:G,5,FALSE)</f>
        <v>1</v>
      </c>
      <c r="M47" s="150">
        <f>VLOOKUP(C:C,'Basic Acro'!C:G,5,FALSE)</f>
        <v>0</v>
      </c>
      <c r="N47" s="151">
        <f t="shared" si="4"/>
        <v>4.8125</v>
      </c>
      <c r="O47" s="149">
        <f>VLOOKUP(C:C,'Propulsion combination'!C:AS,43,FALSE)</f>
        <v>6.272222222222223</v>
      </c>
      <c r="P47" s="150">
        <f>VLOOKUP(C:C,'Bodyboost Baracuda'!C:BN,64,FALSE)</f>
        <v>7.32704402515723</v>
      </c>
      <c r="Q47" s="150">
        <f>VLOOKUP(C:C,Height!C:AH,32,FALSE)</f>
        <v>6.5333333333333332</v>
      </c>
      <c r="R47" s="144">
        <f>AVERAGE(AVERAGE(VLOOKUP(C:C,Flexibility_Water_1!C:V,19,FALSE),VLOOKUP(C:C,Flexibility_Water_2!C:V,19,FALSE)),AVERAGE(VLOOKUP(C:C,Flexibility_Water_1!C:V,20,FALSE),VLOOKUP(C:C,Flexibility_Water_2!C:V,20,FALSE)))</f>
        <v>7.15625</v>
      </c>
      <c r="S47" s="146">
        <f>VLOOKUP(C:C,'Routine Set'!C:CG,83,FALSE)</f>
        <v>6.4857142857142858</v>
      </c>
      <c r="T47" s="151">
        <f t="shared" si="5"/>
        <v>6.7549127732854144</v>
      </c>
      <c r="U47" s="670">
        <f t="shared" si="6"/>
        <v>6.1721889412997895</v>
      </c>
      <c r="V47" s="149">
        <f>IFERROR(VLOOKUP(E:E,GRIDS!S:V,4,FALSE),1)</f>
        <v>1.01</v>
      </c>
      <c r="W47" s="151">
        <f>U47*IFERROR(VLOOKUP(E:E,GRIDS!S:V,4,FALSE),1)</f>
        <v>6.2339108307127873</v>
      </c>
      <c r="X47" s="672">
        <f t="shared" si="3"/>
        <v>6.2339108307127873</v>
      </c>
      <c r="Y47" s="147"/>
    </row>
    <row r="48" spans="1:25" x14ac:dyDescent="0.35">
      <c r="A48" s="148"/>
      <c r="B48" s="51">
        <v>44</v>
      </c>
      <c r="C48" s="91" t="str">
        <f>VLOOKUP(B:B,'START_LIST_JUN-ELI'!C:F,2,FALSE)</f>
        <v>PANZA Leila</v>
      </c>
      <c r="D48" s="442">
        <f>VLOOKUP(B:B,'START_LIST_JUN-ELI'!C:F,3,FALSE)</f>
        <v>2007</v>
      </c>
      <c r="E48" s="115" t="str">
        <f>VLOOKUP(B:B,'START_LIST_JUN-ELI'!C:F,4,FALSE)</f>
        <v>GN1885</v>
      </c>
      <c r="F48" s="149">
        <f>VLOOKUP(C:C,'Upper-Lower body'!C:N,12,FALSE)</f>
        <v>6.5</v>
      </c>
      <c r="G48" s="150">
        <f>VLOOKUP(C:C,'Upper-Lower body'!C:O,13,FALSE)</f>
        <v>2.8333333333333335</v>
      </c>
      <c r="H48" s="150">
        <f>VLOOKUP(C:C,'Core Strength'!C:H,6,FALSE)</f>
        <v>4</v>
      </c>
      <c r="I48" s="150">
        <f>VLOOKUP(C:C,'Flex-Extension'!C:Q,15,FALSE)</f>
        <v>5</v>
      </c>
      <c r="J48" s="150">
        <f>VLOOKUP(C:C,'Flex-Extension'!C:R,16,FALSE)</f>
        <v>4.5</v>
      </c>
      <c r="K48" s="150">
        <f>VLOOKUP(C:C,'Flex-Extension'!C:S,17,FALSE)</f>
        <v>8.5</v>
      </c>
      <c r="L48" s="150">
        <f>VLOOKUP(C:C,'Stand Leg Ext'!C:G,5,FALSE)</f>
        <v>2</v>
      </c>
      <c r="M48" s="150">
        <f>VLOOKUP(C:C,'Basic Acro'!C:G,5,FALSE)</f>
        <v>0</v>
      </c>
      <c r="N48" s="151">
        <f t="shared" si="4"/>
        <v>4.166666666666667</v>
      </c>
      <c r="O48" s="149">
        <f>VLOOKUP(C:C,'Propulsion combination'!C:AS,43,FALSE)</f>
        <v>5.3222222222222229</v>
      </c>
      <c r="P48" s="150">
        <f>VLOOKUP(C:C,'Bodyboost Baracuda'!C:BN,64,FALSE)</f>
        <v>5.7013626834381537</v>
      </c>
      <c r="Q48" s="150">
        <f>VLOOKUP(C:C,Height!C:AH,32,FALSE)</f>
        <v>5.4666666666666668</v>
      </c>
      <c r="R48" s="144">
        <f>AVERAGE(AVERAGE(VLOOKUP(C:C,Flexibility_Water_1!C:V,19,FALSE),VLOOKUP(C:C,Flexibility_Water_2!C:V,19,FALSE)),AVERAGE(VLOOKUP(C:C,Flexibility_Water_1!C:V,20,FALSE),VLOOKUP(C:C,Flexibility_Water_2!C:V,20,FALSE)))</f>
        <v>5.9854166666666666</v>
      </c>
      <c r="S48" s="146">
        <f>VLOOKUP(C:C,'Routine Set'!C:CG,83,FALSE)</f>
        <v>3.7833333333333341</v>
      </c>
      <c r="T48" s="151">
        <f t="shared" si="5"/>
        <v>5.2518003144654086</v>
      </c>
      <c r="U48" s="670">
        <f t="shared" si="6"/>
        <v>4.9262602201257852</v>
      </c>
      <c r="V48" s="149">
        <f>IFERROR(VLOOKUP(E:E,GRIDS!S:V,4,FALSE),1)</f>
        <v>1.01</v>
      </c>
      <c r="W48" s="151">
        <f>U48*IFERROR(VLOOKUP(E:E,GRIDS!S:V,4,FALSE),1)</f>
        <v>4.9755228223270436</v>
      </c>
      <c r="X48" s="672">
        <f t="shared" si="3"/>
        <v>4.9755228223270436</v>
      </c>
      <c r="Y48" s="147"/>
    </row>
    <row r="49" spans="1:25" x14ac:dyDescent="0.35">
      <c r="A49" s="148"/>
      <c r="B49" s="51">
        <v>45</v>
      </c>
      <c r="C49" s="91" t="str">
        <f>VLOOKUP(B:B,'START_LIST_JUN-ELI'!C:F,2,FALSE)</f>
        <v>HALBEISEN Melody</v>
      </c>
      <c r="D49" s="442">
        <f>VLOOKUP(B:B,'START_LIST_JUN-ELI'!C:F,3,FALSE)</f>
        <v>2007</v>
      </c>
      <c r="E49" s="115" t="str">
        <f>VLOOKUP(B:B,'START_LIST_JUN-ELI'!C:F,4,FALSE)</f>
        <v>ASB</v>
      </c>
      <c r="F49" s="149">
        <f>VLOOKUP(C:C,'Upper-Lower body'!C:N,12,FALSE)</f>
        <v>6.75</v>
      </c>
      <c r="G49" s="150">
        <f>VLOOKUP(C:C,'Upper-Lower body'!C:O,13,FALSE)</f>
        <v>6.833333333333333</v>
      </c>
      <c r="H49" s="150">
        <f>VLOOKUP(C:C,'Core Strength'!C:H,6,FALSE)</f>
        <v>8.6666666666666661</v>
      </c>
      <c r="I49" s="150">
        <f>VLOOKUP(C:C,'Flex-Extension'!C:Q,15,FALSE)</f>
        <v>8.5</v>
      </c>
      <c r="J49" s="150">
        <f>VLOOKUP(C:C,'Flex-Extension'!C:R,16,FALSE)</f>
        <v>6</v>
      </c>
      <c r="K49" s="150">
        <f>VLOOKUP(C:C,'Flex-Extension'!C:S,17,FALSE)</f>
        <v>9.25</v>
      </c>
      <c r="L49" s="150">
        <f>VLOOKUP(C:C,'Stand Leg Ext'!C:G,5,FALSE)</f>
        <v>3.5</v>
      </c>
      <c r="M49" s="150">
        <f>VLOOKUP(C:C,'Basic Acro'!C:G,5,FALSE)</f>
        <v>5</v>
      </c>
      <c r="N49" s="151">
        <f t="shared" si="4"/>
        <v>6.8125</v>
      </c>
      <c r="O49" s="149">
        <f>VLOOKUP(C:C,'Propulsion combination'!C:AS,43,FALSE)</f>
        <v>6.4666666666666677</v>
      </c>
      <c r="P49" s="150">
        <f>VLOOKUP(C:C,'Bodyboost Baracuda'!C:BN,64,FALSE)</f>
        <v>8.0548218029350096</v>
      </c>
      <c r="Q49" s="150">
        <f>VLOOKUP(C:C,Height!C:AH,32,FALSE)</f>
        <v>7.1</v>
      </c>
      <c r="R49" s="144">
        <f>AVERAGE(AVERAGE(VLOOKUP(C:C,Flexibility_Water_1!C:V,19,FALSE),VLOOKUP(C:C,Flexibility_Water_2!C:V,19,FALSE)),AVERAGE(VLOOKUP(C:C,Flexibility_Water_1!C:V,20,FALSE),VLOOKUP(C:C,Flexibility_Water_2!C:V,20,FALSE)))</f>
        <v>7.7437500000000004</v>
      </c>
      <c r="S49" s="146">
        <f>VLOOKUP(C:C,'Routine Set'!C:CG,83,FALSE)</f>
        <v>7.4642857142857135</v>
      </c>
      <c r="T49" s="151">
        <f t="shared" si="5"/>
        <v>7.3659048367774789</v>
      </c>
      <c r="U49" s="670">
        <f t="shared" si="6"/>
        <v>7.1998833857442346</v>
      </c>
      <c r="V49" s="149">
        <f>IFERROR(VLOOKUP(E:E,GRIDS!S:V,4,FALSE),1)</f>
        <v>1.01</v>
      </c>
      <c r="W49" s="151">
        <f>U49*IFERROR(VLOOKUP(E:E,GRIDS!S:V,4,FALSE),1)</f>
        <v>7.271882219601677</v>
      </c>
      <c r="X49" s="672">
        <f t="shared" si="3"/>
        <v>7.271882219601677</v>
      </c>
      <c r="Y49" s="147"/>
    </row>
    <row r="50" spans="1:25" x14ac:dyDescent="0.35">
      <c r="A50" s="148"/>
      <c r="B50" s="51">
        <v>46</v>
      </c>
      <c r="C50" s="91" t="str">
        <f>VLOOKUP(B:B,'START_LIST_JUN-ELI'!C:F,2,FALSE)</f>
        <v>HAK Anastasia</v>
      </c>
      <c r="D50" s="442">
        <f>VLOOKUP(B:B,'START_LIST_JUN-ELI'!C:F,3,FALSE)</f>
        <v>2010</v>
      </c>
      <c r="E50" s="115" t="str">
        <f>VLOOKUP(B:B,'START_LIST_JUN-ELI'!C:F,4,FALSE)</f>
        <v>LNZ</v>
      </c>
      <c r="F50" s="149">
        <f>VLOOKUP(C:C,'Upper-Lower body'!C:N,12,FALSE)</f>
        <v>6.5</v>
      </c>
      <c r="G50" s="150">
        <f>VLOOKUP(C:C,'Upper-Lower body'!C:O,13,FALSE)</f>
        <v>6.166666666666667</v>
      </c>
      <c r="H50" s="150">
        <f>VLOOKUP(C:C,'Core Strength'!C:H,6,FALSE)</f>
        <v>9.3333333333333339</v>
      </c>
      <c r="I50" s="150">
        <f>VLOOKUP(C:C,'Flex-Extension'!C:Q,15,FALSE)</f>
        <v>6.5</v>
      </c>
      <c r="J50" s="150">
        <f>VLOOKUP(C:C,'Flex-Extension'!C:R,16,FALSE)</f>
        <v>5.5</v>
      </c>
      <c r="K50" s="150">
        <f>VLOOKUP(C:C,'Flex-Extension'!C:S,17,FALSE)</f>
        <v>10</v>
      </c>
      <c r="L50" s="150">
        <f>VLOOKUP(C:C,'Stand Leg Ext'!C:G,5,FALSE)</f>
        <v>5</v>
      </c>
      <c r="M50" s="150">
        <f>VLOOKUP(C:C,'Basic Acro'!C:G,5,FALSE)</f>
        <v>8</v>
      </c>
      <c r="N50" s="151">
        <f t="shared" si="4"/>
        <v>7.125</v>
      </c>
      <c r="O50" s="149">
        <f>VLOOKUP(C:C,'Propulsion combination'!C:AS,43,FALSE)</f>
        <v>6.9999999999999991</v>
      </c>
      <c r="P50" s="150">
        <f>VLOOKUP(C:C,'Bodyboost Baracuda'!C:BN,64,FALSE)</f>
        <v>7.0255765199161413</v>
      </c>
      <c r="Q50" s="150">
        <f>VLOOKUP(C:C,Height!C:AH,32,FALSE)</f>
        <v>7.0777777777777784</v>
      </c>
      <c r="R50" s="144">
        <f>AVERAGE(AVERAGE(VLOOKUP(C:C,Flexibility_Water_1!C:V,19,FALSE),VLOOKUP(C:C,Flexibility_Water_2!C:V,19,FALSE)),AVERAGE(VLOOKUP(C:C,Flexibility_Water_1!C:V,20,FALSE),VLOOKUP(C:C,Flexibility_Water_2!C:V,20,FALSE)))</f>
        <v>7.5562500000000004</v>
      </c>
      <c r="S50" s="146">
        <f>VLOOKUP(C:C,'Routine Set'!C:CG,83,FALSE)</f>
        <v>6.4761904761904772</v>
      </c>
      <c r="T50" s="151">
        <f t="shared" si="5"/>
        <v>7.027158954776878</v>
      </c>
      <c r="U50" s="670">
        <f t="shared" si="6"/>
        <v>7.0565112683438134</v>
      </c>
      <c r="V50" s="149">
        <f>IFERROR(VLOOKUP(E:E,GRIDS!S:V,4,FALSE),1)</f>
        <v>1.01</v>
      </c>
      <c r="W50" s="151">
        <f>U50*IFERROR(VLOOKUP(E:E,GRIDS!S:V,4,FALSE),1)</f>
        <v>7.1270763810272513</v>
      </c>
      <c r="X50" s="672">
        <f t="shared" si="3"/>
        <v>7.1270763810272513</v>
      </c>
      <c r="Y50" s="147"/>
    </row>
    <row r="51" spans="1:25" x14ac:dyDescent="0.35">
      <c r="A51" s="148"/>
      <c r="B51" s="51">
        <v>47</v>
      </c>
      <c r="C51" s="91" t="str">
        <f>VLOOKUP(B:B,'START_LIST_JUN-ELI'!C:F,2,FALSE)</f>
        <v>ARTIFONI Clara</v>
      </c>
      <c r="D51" s="442">
        <f>VLOOKUP(B:B,'START_LIST_JUN-ELI'!C:F,3,FALSE)</f>
        <v>2008</v>
      </c>
      <c r="E51" s="115" t="str">
        <f>VLOOKUP(B:B,'START_LIST_JUN-ELI'!C:F,4,FALSE)</f>
        <v>LA</v>
      </c>
      <c r="F51" s="149">
        <f>VLOOKUP(C:C,'Upper-Lower body'!C:N,12,FALSE)</f>
        <v>3.25</v>
      </c>
      <c r="G51" s="150">
        <f>VLOOKUP(C:C,'Upper-Lower body'!C:O,13,FALSE)</f>
        <v>4.833333333333333</v>
      </c>
      <c r="H51" s="150">
        <f>VLOOKUP(C:C,'Core Strength'!C:H,6,FALSE)</f>
        <v>6</v>
      </c>
      <c r="I51" s="150">
        <f>VLOOKUP(C:C,'Flex-Extension'!C:Q,15,FALSE)</f>
        <v>7</v>
      </c>
      <c r="J51" s="150">
        <f>VLOOKUP(C:C,'Flex-Extension'!C:R,16,FALSE)</f>
        <v>4</v>
      </c>
      <c r="K51" s="150">
        <f>VLOOKUP(C:C,'Flex-Extension'!C:S,17,FALSE)</f>
        <v>7</v>
      </c>
      <c r="L51" s="150">
        <f>VLOOKUP(C:C,'Stand Leg Ext'!C:G,5,FALSE)</f>
        <v>2</v>
      </c>
      <c r="M51" s="150">
        <f>VLOOKUP(C:C,'Basic Acro'!C:G,5,FALSE)</f>
        <v>5</v>
      </c>
      <c r="N51" s="151">
        <f t="shared" si="4"/>
        <v>4.8854166666666661</v>
      </c>
      <c r="O51" s="149">
        <f>VLOOKUP(C:C,'Propulsion combination'!C:AS,43,FALSE)</f>
        <v>5.7555555555555555</v>
      </c>
      <c r="P51" s="150">
        <f>VLOOKUP(C:C,'Bodyboost Baracuda'!C:BN,64,FALSE)</f>
        <v>6.1319706498951785</v>
      </c>
      <c r="Q51" s="150">
        <f>VLOOKUP(C:C,Height!C:AH,32,FALSE)</f>
        <v>6.2888888888888888</v>
      </c>
      <c r="R51" s="144">
        <f>AVERAGE(AVERAGE(VLOOKUP(C:C,Flexibility_Water_1!C:V,19,FALSE),VLOOKUP(C:C,Flexibility_Water_2!C:V,19,FALSE)),AVERAGE(VLOOKUP(C:C,Flexibility_Water_1!C:V,20,FALSE),VLOOKUP(C:C,Flexibility_Water_2!C:V,20,FALSE)))</f>
        <v>6.1083333333333334</v>
      </c>
      <c r="S51" s="146">
        <f>VLOOKUP(C:C,'Routine Set'!C:CG,83,FALSE)</f>
        <v>2.2714285714285709</v>
      </c>
      <c r="T51" s="151">
        <f t="shared" si="5"/>
        <v>5.3112353998203057</v>
      </c>
      <c r="U51" s="670">
        <f t="shared" si="6"/>
        <v>5.183489779874213</v>
      </c>
      <c r="V51" s="149">
        <f>IFERROR(VLOOKUP(E:E,GRIDS!S:V,4,FALSE),1)</f>
        <v>1</v>
      </c>
      <c r="W51" s="151">
        <f>U51*IFERROR(VLOOKUP(E:E,GRIDS!S:V,4,FALSE),1)</f>
        <v>5.183489779874213</v>
      </c>
      <c r="X51" s="672">
        <f t="shared" si="3"/>
        <v>5.183489779874213</v>
      </c>
      <c r="Y51" s="147"/>
    </row>
    <row r="52" spans="1:25" x14ac:dyDescent="0.35">
      <c r="A52" s="148"/>
      <c r="B52" s="51">
        <v>48</v>
      </c>
      <c r="C52" s="91" t="str">
        <f>VLOOKUP(B:B,'START_LIST_JUN-ELI'!C:F,2,FALSE)</f>
        <v>GUGGISBERG Allegra</v>
      </c>
      <c r="D52" s="442">
        <f>VLOOKUP(B:B,'START_LIST_JUN-ELI'!C:F,3,FALSE)</f>
        <v>2010</v>
      </c>
      <c r="E52" s="115" t="str">
        <f>VLOOKUP(B:B,'START_LIST_JUN-ELI'!C:F,4,FALSE)</f>
        <v>ASB</v>
      </c>
      <c r="F52" s="149">
        <f>VLOOKUP(C:C,'Upper-Lower body'!C:N,12,FALSE)</f>
        <v>3.25</v>
      </c>
      <c r="G52" s="150">
        <f>VLOOKUP(C:C,'Upper-Lower body'!C:O,13,FALSE)</f>
        <v>2.6666666666666665</v>
      </c>
      <c r="H52" s="150">
        <f>VLOOKUP(C:C,'Core Strength'!C:H,6,FALSE)</f>
        <v>4.666666666666667</v>
      </c>
      <c r="I52" s="150">
        <f>VLOOKUP(C:C,'Flex-Extension'!C:Q,15,FALSE)</f>
        <v>5</v>
      </c>
      <c r="J52" s="150">
        <f>VLOOKUP(C:C,'Flex-Extension'!C:R,16,FALSE)</f>
        <v>3.5</v>
      </c>
      <c r="K52" s="150">
        <f>VLOOKUP(C:C,'Flex-Extension'!C:S,17,FALSE)</f>
        <v>5.5</v>
      </c>
      <c r="L52" s="150">
        <f>VLOOKUP(C:C,'Stand Leg Ext'!C:G,5,FALSE)</f>
        <v>1</v>
      </c>
      <c r="M52" s="150">
        <f>VLOOKUP(C:C,'Basic Acro'!C:G,5,FALSE)</f>
        <v>5</v>
      </c>
      <c r="N52" s="151">
        <f t="shared" si="4"/>
        <v>3.8229166666666665</v>
      </c>
      <c r="O52" s="149">
        <f>VLOOKUP(C:C,'Propulsion combination'!C:AS,43,FALSE)</f>
        <v>5.4333333333333327</v>
      </c>
      <c r="P52" s="150">
        <f>VLOOKUP(C:C,'Bodyboost Baracuda'!C:BN,64,FALSE)</f>
        <v>5.2059748427672945</v>
      </c>
      <c r="Q52" s="150">
        <f>VLOOKUP(C:C,Height!C:AH,32,FALSE)</f>
        <v>5.7814814814814808</v>
      </c>
      <c r="R52" s="144">
        <f>AVERAGE(AVERAGE(VLOOKUP(C:C,Flexibility_Water_1!C:V,19,FALSE),VLOOKUP(C:C,Flexibility_Water_2!C:V,19,FALSE)),AVERAGE(VLOOKUP(C:C,Flexibility_Water_1!C:V,20,FALSE),VLOOKUP(C:C,Flexibility_Water_2!C:V,20,FALSE)))</f>
        <v>5.4041666666666668</v>
      </c>
      <c r="S52" s="146">
        <f>VLOOKUP(C:C,'Routine Set'!C:CG,83,FALSE)</f>
        <v>2.092857142857143</v>
      </c>
      <c r="T52" s="151">
        <f t="shared" si="5"/>
        <v>4.7835626934211835</v>
      </c>
      <c r="U52" s="670">
        <f t="shared" si="6"/>
        <v>4.4953688853948277</v>
      </c>
      <c r="V52" s="149">
        <f>IFERROR(VLOOKUP(E:E,GRIDS!S:V,4,FALSE),1)</f>
        <v>1.01</v>
      </c>
      <c r="W52" s="151">
        <f>U52*IFERROR(VLOOKUP(E:E,GRIDS!S:V,4,FALSE),1)</f>
        <v>4.5403225742487763</v>
      </c>
      <c r="X52" s="672">
        <f t="shared" si="3"/>
        <v>4.5403225742487763</v>
      </c>
      <c r="Y52" s="147"/>
    </row>
    <row r="53" spans="1:25" x14ac:dyDescent="0.35">
      <c r="A53" s="148"/>
      <c r="B53" s="51">
        <v>49</v>
      </c>
      <c r="C53" s="91" t="str">
        <f>VLOOKUP(B:B,'START_LIST_JUN-ELI'!C:F,2,FALSE)</f>
        <v>BATTILANA Jacinthe</v>
      </c>
      <c r="D53" s="442">
        <f>VLOOKUP(B:B,'START_LIST_JUN-ELI'!C:F,3,FALSE)</f>
        <v>2009</v>
      </c>
      <c r="E53" s="115" t="str">
        <f>VLOOKUP(B:B,'START_LIST_JUN-ELI'!C:F,4,FALSE)</f>
        <v>MORG</v>
      </c>
      <c r="F53" s="149">
        <f>VLOOKUP(C:C,'Upper-Lower body'!C:N,12,FALSE)</f>
        <v>8.25</v>
      </c>
      <c r="G53" s="150">
        <f>VLOOKUP(C:C,'Upper-Lower body'!C:O,13,FALSE)</f>
        <v>7.5</v>
      </c>
      <c r="H53" s="150">
        <f>VLOOKUP(C:C,'Core Strength'!C:H,6,FALSE)</f>
        <v>9.3333333333333339</v>
      </c>
      <c r="I53" s="150">
        <f>VLOOKUP(C:C,'Flex-Extension'!C:Q,15,FALSE)</f>
        <v>7</v>
      </c>
      <c r="J53" s="150">
        <f>VLOOKUP(C:C,'Flex-Extension'!C:R,16,FALSE)</f>
        <v>7</v>
      </c>
      <c r="K53" s="150">
        <f>VLOOKUP(C:C,'Flex-Extension'!C:S,17,FALSE)</f>
        <v>10</v>
      </c>
      <c r="L53" s="150">
        <f>VLOOKUP(C:C,'Stand Leg Ext'!C:G,5,FALSE)</f>
        <v>5</v>
      </c>
      <c r="M53" s="150">
        <f>VLOOKUP(C:C,'Basic Acro'!C:G,5,FALSE)</f>
        <v>8</v>
      </c>
      <c r="N53" s="151">
        <f t="shared" si="4"/>
        <v>7.760416666666667</v>
      </c>
      <c r="O53" s="149">
        <f>VLOOKUP(C:C,'Propulsion combination'!C:AS,43,FALSE)</f>
        <v>6.4999999999999991</v>
      </c>
      <c r="P53" s="150">
        <f>VLOOKUP(C:C,'Bodyboost Baracuda'!C:BN,64,FALSE)</f>
        <v>7.6356394129979019</v>
      </c>
      <c r="Q53" s="150">
        <f>VLOOKUP(C:C,Height!C:AH,32,FALSE)</f>
        <v>6.6481481481481479</v>
      </c>
      <c r="R53" s="144">
        <f>AVERAGE(AVERAGE(VLOOKUP(C:C,Flexibility_Water_1!C:V,19,FALSE),VLOOKUP(C:C,Flexibility_Water_2!C:V,19,FALSE)),AVERAGE(VLOOKUP(C:C,Flexibility_Water_1!C:V,20,FALSE),VLOOKUP(C:C,Flexibility_Water_2!C:V,20,FALSE)))</f>
        <v>7.4979166666666668</v>
      </c>
      <c r="S53" s="146">
        <f>VLOOKUP(C:C,'Routine Set'!C:CG,83,FALSE)</f>
        <v>6.2666666666666657</v>
      </c>
      <c r="T53" s="151">
        <f t="shared" si="5"/>
        <v>6.9096741788958767</v>
      </c>
      <c r="U53" s="670">
        <f t="shared" si="6"/>
        <v>7.1648969252271133</v>
      </c>
      <c r="V53" s="149">
        <f>IFERROR(VLOOKUP(E:E,GRIDS!S:V,4,FALSE),1)</f>
        <v>1.01</v>
      </c>
      <c r="W53" s="151">
        <f>U53*IFERROR(VLOOKUP(E:E,GRIDS!S:V,4,FALSE),1)</f>
        <v>7.2365458944793843</v>
      </c>
      <c r="X53" s="672">
        <f t="shared" si="3"/>
        <v>7.2365458944793843</v>
      </c>
      <c r="Y53" s="147"/>
    </row>
    <row r="54" spans="1:25" x14ac:dyDescent="0.35">
      <c r="A54" s="148"/>
      <c r="B54" s="51">
        <v>50</v>
      </c>
      <c r="C54" s="91" t="str">
        <f>VLOOKUP(B:B,'START_LIST_JUN-ELI'!C:F,2,FALSE)</f>
        <v>LYSYUK Martina</v>
      </c>
      <c r="D54" s="442">
        <f>VLOOKUP(B:B,'START_LIST_JUN-ELI'!C:F,3,FALSE)</f>
        <v>2010</v>
      </c>
      <c r="E54" s="115" t="str">
        <f>VLOOKUP(B:B,'START_LIST_JUN-ELI'!C:F,4,FALSE)</f>
        <v>CNM</v>
      </c>
      <c r="F54" s="149">
        <f>VLOOKUP(C:C,'Upper-Lower body'!C:N,12,FALSE)</f>
        <v>6.25</v>
      </c>
      <c r="G54" s="150">
        <f>VLOOKUP(C:C,'Upper-Lower body'!C:O,13,FALSE)</f>
        <v>5.166666666666667</v>
      </c>
      <c r="H54" s="150">
        <f>VLOOKUP(C:C,'Core Strength'!C:H,6,FALSE)</f>
        <v>7.333333333333333</v>
      </c>
      <c r="I54" s="150">
        <f>VLOOKUP(C:C,'Flex-Extension'!C:Q,15,FALSE)</f>
        <v>4</v>
      </c>
      <c r="J54" s="150">
        <f>VLOOKUP(C:C,'Flex-Extension'!C:R,16,FALSE)</f>
        <v>3.5</v>
      </c>
      <c r="K54" s="150">
        <f>VLOOKUP(C:C,'Flex-Extension'!C:S,17,FALSE)</f>
        <v>7.75</v>
      </c>
      <c r="L54" s="150">
        <f>VLOOKUP(C:C,'Stand Leg Ext'!C:G,5,FALSE)</f>
        <v>2</v>
      </c>
      <c r="M54" s="150">
        <f>VLOOKUP(C:C,'Basic Acro'!C:G,5,FALSE)</f>
        <v>5</v>
      </c>
      <c r="N54" s="151">
        <f t="shared" si="4"/>
        <v>5.125</v>
      </c>
      <c r="O54" s="149">
        <f>VLOOKUP(C:C,'Propulsion combination'!C:AS,43,FALSE)</f>
        <v>5.1611111111111105</v>
      </c>
      <c r="P54" s="150">
        <f>VLOOKUP(C:C,'Bodyboost Baracuda'!C:BN,64,FALSE)</f>
        <v>6.1394129979035634</v>
      </c>
      <c r="Q54" s="150">
        <f>VLOOKUP(C:C,Height!C:AH,32,FALSE)</f>
        <v>5.3629629629629623</v>
      </c>
      <c r="R54" s="144">
        <f>AVERAGE(AVERAGE(VLOOKUP(C:C,Flexibility_Water_1!C:V,19,FALSE),VLOOKUP(C:C,Flexibility_Water_2!C:V,19,FALSE)),AVERAGE(VLOOKUP(C:C,Flexibility_Water_1!C:V,20,FALSE),VLOOKUP(C:C,Flexibility_Water_2!C:V,20,FALSE)))</f>
        <v>5.2354166666666675</v>
      </c>
      <c r="S54" s="146">
        <f>VLOOKUP(C:C,'Routine Set'!C:CG,83,FALSE)</f>
        <v>1.8452380952380956</v>
      </c>
      <c r="T54" s="151">
        <f t="shared" si="5"/>
        <v>4.748828366776479</v>
      </c>
      <c r="U54" s="670">
        <f t="shared" si="6"/>
        <v>4.8616798567435353</v>
      </c>
      <c r="V54" s="149">
        <f>IFERROR(VLOOKUP(E:E,GRIDS!S:V,4,FALSE),1)</f>
        <v>1</v>
      </c>
      <c r="W54" s="151">
        <f>U54*IFERROR(VLOOKUP(E:E,GRIDS!S:V,4,FALSE),1)</f>
        <v>4.8616798567435353</v>
      </c>
      <c r="X54" s="672">
        <f t="shared" si="3"/>
        <v>4.8616798567435353</v>
      </c>
      <c r="Y54" s="147"/>
    </row>
    <row r="55" spans="1:25" x14ac:dyDescent="0.35">
      <c r="A55" s="148"/>
      <c r="B55" s="51">
        <v>51</v>
      </c>
      <c r="C55" s="91" t="str">
        <f>VLOOKUP(B:B,'START_LIST_JUN-ELI'!C:F,2,FALSE)</f>
        <v>LEONARD Capucine</v>
      </c>
      <c r="D55" s="442">
        <f>VLOOKUP(B:B,'START_LIST_JUN-ELI'!C:F,3,FALSE)</f>
        <v>2008</v>
      </c>
      <c r="E55" s="115" t="str">
        <f>VLOOKUP(B:B,'START_LIST_JUN-ELI'!C:F,4,FALSE)</f>
        <v>ASB</v>
      </c>
      <c r="F55" s="149">
        <f>VLOOKUP(C:C,'Upper-Lower body'!C:N,12,FALSE)</f>
        <v>8.25</v>
      </c>
      <c r="G55" s="150">
        <f>VLOOKUP(C:C,'Upper-Lower body'!C:O,13,FALSE)</f>
        <v>6.666666666666667</v>
      </c>
      <c r="H55" s="150">
        <f>VLOOKUP(C:C,'Core Strength'!C:H,6,FALSE)</f>
        <v>6</v>
      </c>
      <c r="I55" s="150">
        <f>VLOOKUP(C:C,'Flex-Extension'!C:Q,15,FALSE)</f>
        <v>7.5</v>
      </c>
      <c r="J55" s="150">
        <f>VLOOKUP(C:C,'Flex-Extension'!C:R,16,FALSE)</f>
        <v>10</v>
      </c>
      <c r="K55" s="150">
        <f>VLOOKUP(C:C,'Flex-Extension'!C:S,17,FALSE)</f>
        <v>9.25</v>
      </c>
      <c r="L55" s="150">
        <f>VLOOKUP(C:C,'Stand Leg Ext'!C:G,5,FALSE)</f>
        <v>3.5</v>
      </c>
      <c r="M55" s="150">
        <f>VLOOKUP(C:C,'Basic Acro'!C:G,5,FALSE)</f>
        <v>8</v>
      </c>
      <c r="N55" s="151">
        <f t="shared" si="4"/>
        <v>7.3958333333333339</v>
      </c>
      <c r="O55" s="149">
        <f>VLOOKUP(C:C,'Propulsion combination'!C:AS,43,FALSE)</f>
        <v>5.488888888888888</v>
      </c>
      <c r="P55" s="150">
        <f>VLOOKUP(C:C,'Bodyboost Baracuda'!C:BN,64,FALSE)</f>
        <v>6.9600628930817594</v>
      </c>
      <c r="Q55" s="150">
        <f>VLOOKUP(C:C,Height!C:AH,32,FALSE)</f>
        <v>6.7259259259259254</v>
      </c>
      <c r="R55" s="144">
        <f>AVERAGE(AVERAGE(VLOOKUP(C:C,Flexibility_Water_1!C:V,19,FALSE),VLOOKUP(C:C,Flexibility_Water_2!C:V,19,FALSE)),AVERAGE(VLOOKUP(C:C,Flexibility_Water_1!C:V,20,FALSE),VLOOKUP(C:C,Flexibility_Water_2!C:V,20,FALSE)))</f>
        <v>7.0874999999999995</v>
      </c>
      <c r="S55" s="146">
        <f>VLOOKUP(C:C,'Routine Set'!C:CG,83,FALSE)</f>
        <v>6.6738095238095223</v>
      </c>
      <c r="T55" s="151">
        <f t="shared" si="5"/>
        <v>6.5872374463412182</v>
      </c>
      <c r="U55" s="670">
        <f t="shared" si="6"/>
        <v>6.8298162124388524</v>
      </c>
      <c r="V55" s="149">
        <f>IFERROR(VLOOKUP(E:E,GRIDS!S:V,4,FALSE),1)</f>
        <v>1.01</v>
      </c>
      <c r="W55" s="151">
        <f>U55*IFERROR(VLOOKUP(E:E,GRIDS!S:V,4,FALSE),1)</f>
        <v>6.8981143745632414</v>
      </c>
      <c r="X55" s="672">
        <f t="shared" si="3"/>
        <v>6.8981143745632414</v>
      </c>
      <c r="Y55" s="147"/>
    </row>
    <row r="56" spans="1:25" x14ac:dyDescent="0.35">
      <c r="A56" s="148"/>
      <c r="B56" s="51">
        <v>52</v>
      </c>
      <c r="C56" s="91" t="str">
        <f>VLOOKUP(B:B,'START_LIST_JUN-ELI'!C:F,2,FALSE)</f>
        <v>BAUER Liliane</v>
      </c>
      <c r="D56" s="442">
        <f>VLOOKUP(B:B,'START_LIST_JUN-ELI'!C:F,3,FALSE)</f>
        <v>2009</v>
      </c>
      <c r="E56" s="115" t="str">
        <f>VLOOKUP(B:B,'START_LIST_JUN-ELI'!C:F,4,FALSE)</f>
        <v>ASB</v>
      </c>
      <c r="F56" s="149">
        <f>VLOOKUP(C:C,'Upper-Lower body'!C:N,12,FALSE)</f>
        <v>5</v>
      </c>
      <c r="G56" s="150">
        <f>VLOOKUP(C:C,'Upper-Lower body'!C:O,13,FALSE)</f>
        <v>5.166666666666667</v>
      </c>
      <c r="H56" s="150">
        <f>VLOOKUP(C:C,'Core Strength'!C:H,6,FALSE)</f>
        <v>4.666666666666667</v>
      </c>
      <c r="I56" s="150">
        <f>VLOOKUP(C:C,'Flex-Extension'!C:Q,15,FALSE)</f>
        <v>6.5</v>
      </c>
      <c r="J56" s="150">
        <f>VLOOKUP(C:C,'Flex-Extension'!C:R,16,FALSE)</f>
        <v>5.5</v>
      </c>
      <c r="K56" s="150">
        <f>VLOOKUP(C:C,'Flex-Extension'!C:S,17,FALSE)</f>
        <v>9</v>
      </c>
      <c r="L56" s="150">
        <f>VLOOKUP(C:C,'Stand Leg Ext'!C:G,5,FALSE)</f>
        <v>3.5</v>
      </c>
      <c r="M56" s="150">
        <f>VLOOKUP(C:C,'Basic Acro'!C:G,5,FALSE)</f>
        <v>8</v>
      </c>
      <c r="N56" s="151">
        <f t="shared" si="4"/>
        <v>5.916666666666667</v>
      </c>
      <c r="O56" s="149">
        <f>VLOOKUP(C:C,'Propulsion combination'!C:AS,43,FALSE)</f>
        <v>4.18888888888889</v>
      </c>
      <c r="P56" s="150">
        <f>VLOOKUP(C:C,'Bodyboost Baracuda'!C:BN,64,FALSE)</f>
        <v>5.5703354297693917</v>
      </c>
      <c r="Q56" s="150">
        <f>VLOOKUP(C:C,Height!C:AH,32,FALSE)</f>
        <v>5.1888888888888882</v>
      </c>
      <c r="R56" s="144">
        <f>AVERAGE(AVERAGE(VLOOKUP(C:C,Flexibility_Water_1!C:V,19,FALSE),VLOOKUP(C:C,Flexibility_Water_2!C:V,19,FALSE)),AVERAGE(VLOOKUP(C:C,Flexibility_Water_1!C:V,20,FALSE),VLOOKUP(C:C,Flexibility_Water_2!C:V,20,FALSE)))</f>
        <v>5.6291666666666664</v>
      </c>
      <c r="S56" s="146">
        <f>VLOOKUP(C:C,'Routine Set'!C:CG,83,FALSE)</f>
        <v>0.5738095238095241</v>
      </c>
      <c r="T56" s="151">
        <f t="shared" si="5"/>
        <v>4.2302178796046714</v>
      </c>
      <c r="U56" s="670">
        <f t="shared" si="6"/>
        <v>4.73615251572327</v>
      </c>
      <c r="V56" s="149">
        <f>IFERROR(VLOOKUP(E:E,GRIDS!S:V,4,FALSE),1)</f>
        <v>1.01</v>
      </c>
      <c r="W56" s="151">
        <f>U56*IFERROR(VLOOKUP(E:E,GRIDS!S:V,4,FALSE),1)</f>
        <v>4.7835140408805028</v>
      </c>
      <c r="X56" s="672">
        <f t="shared" si="3"/>
        <v>4.7835140408805028</v>
      </c>
      <c r="Y56" s="147"/>
    </row>
    <row r="57" spans="1:25" x14ac:dyDescent="0.35">
      <c r="A57" s="148"/>
      <c r="B57" s="51">
        <v>53</v>
      </c>
      <c r="C57" s="91" t="str">
        <f>VLOOKUP(B:B,'START_LIST_JUN-ELI'!C:F,2,FALSE)</f>
        <v>DERY Nili</v>
      </c>
      <c r="D57" s="442">
        <f>VLOOKUP(B:B,'START_LIST_JUN-ELI'!C:F,3,FALSE)</f>
        <v>2007</v>
      </c>
      <c r="E57" s="115" t="str">
        <f>VLOOKUP(B:B,'START_LIST_JUN-ELI'!C:F,4,FALSE)</f>
        <v>GN1885</v>
      </c>
      <c r="F57" s="149">
        <f>VLOOKUP(C:C,'Upper-Lower body'!C:N,12,FALSE)</f>
        <v>6</v>
      </c>
      <c r="G57" s="150">
        <f>VLOOKUP(C:C,'Upper-Lower body'!C:O,13,FALSE)</f>
        <v>6.5</v>
      </c>
      <c r="H57" s="150">
        <f>VLOOKUP(C:C,'Core Strength'!C:H,6,FALSE)</f>
        <v>4.666666666666667</v>
      </c>
      <c r="I57" s="150">
        <f>VLOOKUP(C:C,'Flex-Extension'!C:Q,15,FALSE)</f>
        <v>5</v>
      </c>
      <c r="J57" s="150">
        <f>VLOOKUP(C:C,'Flex-Extension'!C:R,16,FALSE)</f>
        <v>5.5</v>
      </c>
      <c r="K57" s="150">
        <f>VLOOKUP(C:C,'Flex-Extension'!C:S,17,FALSE)</f>
        <v>8</v>
      </c>
      <c r="L57" s="150">
        <f>VLOOKUP(C:C,'Stand Leg Ext'!C:G,5,FALSE)</f>
        <v>5</v>
      </c>
      <c r="M57" s="150">
        <f>VLOOKUP(C:C,'Basic Acro'!C:G,5,FALSE)</f>
        <v>5</v>
      </c>
      <c r="N57" s="151">
        <f t="shared" si="4"/>
        <v>5.7083333333333339</v>
      </c>
      <c r="O57" s="149">
        <f>VLOOKUP(C:C,'Propulsion combination'!C:AS,43,FALSE)</f>
        <v>5.4666666666666659</v>
      </c>
      <c r="P57" s="150">
        <f>VLOOKUP(C:C,'Bodyboost Baracuda'!C:BN,64,FALSE)</f>
        <v>7.147484276729557</v>
      </c>
      <c r="Q57" s="150">
        <f>VLOOKUP(C:C,Height!C:AH,32,FALSE)</f>
        <v>6.2</v>
      </c>
      <c r="R57" s="144">
        <f>AVERAGE(AVERAGE(VLOOKUP(C:C,Flexibility_Water_1!C:V,19,FALSE),VLOOKUP(C:C,Flexibility_Water_2!C:V,19,FALSE)),AVERAGE(VLOOKUP(C:C,Flexibility_Water_1!C:V,20,FALSE),VLOOKUP(C:C,Flexibility_Water_2!C:V,20,FALSE)))</f>
        <v>6.59375</v>
      </c>
      <c r="S57" s="146">
        <f>VLOOKUP(C:C,'Routine Set'!C:CG,83,FALSE)</f>
        <v>5.6261904761904775</v>
      </c>
      <c r="T57" s="151">
        <f t="shared" si="5"/>
        <v>6.2068182839173396</v>
      </c>
      <c r="U57" s="670">
        <f t="shared" si="6"/>
        <v>6.0572727987421375</v>
      </c>
      <c r="V57" s="149">
        <f>IFERROR(VLOOKUP(E:E,GRIDS!S:V,4,FALSE),1)</f>
        <v>1.01</v>
      </c>
      <c r="W57" s="151">
        <f>U57*IFERROR(VLOOKUP(E:E,GRIDS!S:V,4,FALSE),1)</f>
        <v>6.1178455267295586</v>
      </c>
      <c r="X57" s="672">
        <f t="shared" si="3"/>
        <v>6.1178455267295586</v>
      </c>
      <c r="Y57" s="147"/>
    </row>
    <row r="58" spans="1:25" x14ac:dyDescent="0.35">
      <c r="A58" s="148"/>
      <c r="B58" s="51">
        <v>54</v>
      </c>
      <c r="C58" s="91" t="str">
        <f>VLOOKUP(B:B,'START_LIST_JUN-ELI'!C:F,2,FALSE)</f>
        <v>TOBERER Anna-Lisa</v>
      </c>
      <c r="D58" s="442">
        <f>VLOOKUP(B:B,'START_LIST_JUN-ELI'!C:F,3,FALSE)</f>
        <v>2010</v>
      </c>
      <c r="E58" s="115" t="str">
        <f>VLOOKUP(B:B,'START_LIST_JUN-ELI'!C:F,4,FALSE)</f>
        <v>LNZ</v>
      </c>
      <c r="F58" s="149">
        <f>VLOOKUP(C:C,'Upper-Lower body'!C:N,12,FALSE)</f>
        <v>6.25</v>
      </c>
      <c r="G58" s="150">
        <f>VLOOKUP(C:C,'Upper-Lower body'!C:O,13,FALSE)</f>
        <v>6.833333333333333</v>
      </c>
      <c r="H58" s="150">
        <f>VLOOKUP(C:C,'Core Strength'!C:H,6,FALSE)</f>
        <v>8.6666666666666661</v>
      </c>
      <c r="I58" s="150">
        <f>VLOOKUP(C:C,'Flex-Extension'!C:Q,15,FALSE)</f>
        <v>8.5</v>
      </c>
      <c r="J58" s="150">
        <f>VLOOKUP(C:C,'Flex-Extension'!C:R,16,FALSE)</f>
        <v>8</v>
      </c>
      <c r="K58" s="150">
        <f>VLOOKUP(C:C,'Flex-Extension'!C:S,17,FALSE)</f>
        <v>10</v>
      </c>
      <c r="L58" s="150">
        <f>VLOOKUP(C:C,'Stand Leg Ext'!C:G,5,FALSE)</f>
        <v>7.5</v>
      </c>
      <c r="M58" s="150">
        <f>VLOOKUP(C:C,'Basic Acro'!C:G,5,FALSE)</f>
        <v>5</v>
      </c>
      <c r="N58" s="151">
        <f t="shared" si="4"/>
        <v>7.59375</v>
      </c>
      <c r="O58" s="149">
        <f>VLOOKUP(C:C,'Propulsion combination'!C:AS,43,FALSE)</f>
        <v>6.1888888888888891</v>
      </c>
      <c r="P58" s="150">
        <f>VLOOKUP(C:C,'Bodyboost Baracuda'!C:BN,64,FALSE)</f>
        <v>7.0780922431865818</v>
      </c>
      <c r="Q58" s="150">
        <f>VLOOKUP(C:C,Height!C:AH,32,FALSE)</f>
        <v>7.0666666666666673</v>
      </c>
      <c r="R58" s="144">
        <f>AVERAGE(AVERAGE(VLOOKUP(C:C,Flexibility_Water_1!C:V,19,FALSE),VLOOKUP(C:C,Flexibility_Water_2!C:V,19,FALSE)),AVERAGE(VLOOKUP(C:C,Flexibility_Water_1!C:V,20,FALSE),VLOOKUP(C:C,Flexibility_Water_2!C:V,20,FALSE)))</f>
        <v>8.2687500000000007</v>
      </c>
      <c r="S58" s="146">
        <f>VLOOKUP(C:C,'Routine Set'!C:CG,83,FALSE)</f>
        <v>7.0690476190476179</v>
      </c>
      <c r="T58" s="151">
        <f t="shared" si="5"/>
        <v>7.1342890835579507</v>
      </c>
      <c r="U58" s="670">
        <f t="shared" si="6"/>
        <v>7.2721273584905646</v>
      </c>
      <c r="V58" s="149">
        <f>IFERROR(VLOOKUP(E:E,GRIDS!S:V,4,FALSE),1)</f>
        <v>1.01</v>
      </c>
      <c r="W58" s="151">
        <f>U58*IFERROR(VLOOKUP(E:E,GRIDS!S:V,4,FALSE),1)</f>
        <v>7.34484863207547</v>
      </c>
      <c r="X58" s="672">
        <f t="shared" si="3"/>
        <v>7.34484863207547</v>
      </c>
      <c r="Y58" s="147"/>
    </row>
    <row r="59" spans="1:25" x14ac:dyDescent="0.35">
      <c r="A59" s="148"/>
      <c r="B59" s="51">
        <v>55</v>
      </c>
      <c r="C59" s="91" t="str">
        <f>VLOOKUP(B:B,'START_LIST_JUN-ELI'!C:F,2,FALSE)</f>
        <v>PORTIER-MARET Noemi</v>
      </c>
      <c r="D59" s="442">
        <f>VLOOKUP(B:B,'START_LIST_JUN-ELI'!C:F,3,FALSE)</f>
        <v>2010</v>
      </c>
      <c r="E59" s="115" t="str">
        <f>VLOOKUP(B:B,'START_LIST_JUN-ELI'!C:F,4,FALSE)</f>
        <v>MN</v>
      </c>
      <c r="F59" s="149">
        <f>VLOOKUP(C:C,'Upper-Lower body'!C:N,12,FALSE)</f>
        <v>3.5</v>
      </c>
      <c r="G59" s="150">
        <f>VLOOKUP(C:C,'Upper-Lower body'!C:O,13,FALSE)</f>
        <v>3.6666666666666665</v>
      </c>
      <c r="H59" s="150">
        <f>VLOOKUP(C:C,'Core Strength'!C:H,6,FALSE)</f>
        <v>5.333333333333333</v>
      </c>
      <c r="I59" s="150">
        <f>VLOOKUP(C:C,'Flex-Extension'!C:Q,15,FALSE)</f>
        <v>5.5</v>
      </c>
      <c r="J59" s="150">
        <f>VLOOKUP(C:C,'Flex-Extension'!C:R,16,FALSE)</f>
        <v>4.5</v>
      </c>
      <c r="K59" s="150">
        <f>VLOOKUP(C:C,'Flex-Extension'!C:S,17,FALSE)</f>
        <v>6</v>
      </c>
      <c r="L59" s="150">
        <f>VLOOKUP(C:C,'Stand Leg Ext'!C:G,5,FALSE)</f>
        <v>2</v>
      </c>
      <c r="M59" s="150">
        <f>VLOOKUP(C:C,'Basic Acro'!C:G,5,FALSE)</f>
        <v>5</v>
      </c>
      <c r="N59" s="151">
        <f t="shared" si="4"/>
        <v>4.4375</v>
      </c>
      <c r="O59" s="149">
        <f>VLOOKUP(C:C,'Propulsion combination'!C:AS,43,FALSE)</f>
        <v>5.4166666666666679</v>
      </c>
      <c r="P59" s="150">
        <f>VLOOKUP(C:C,'Bodyboost Baracuda'!C:BN,64,FALSE)</f>
        <v>5.6288259958071274</v>
      </c>
      <c r="Q59" s="150">
        <f>VLOOKUP(C:C,Height!C:AH,32,FALSE)</f>
        <v>5.674074074074074</v>
      </c>
      <c r="R59" s="144">
        <f>AVERAGE(AVERAGE(VLOOKUP(C:C,Flexibility_Water_1!C:V,19,FALSE),VLOOKUP(C:C,Flexibility_Water_2!C:V,19,FALSE)),AVERAGE(VLOOKUP(C:C,Flexibility_Water_1!C:V,20,FALSE),VLOOKUP(C:C,Flexibility_Water_2!C:V,20,FALSE)))</f>
        <v>5.9854166666666675</v>
      </c>
      <c r="S59" s="146">
        <f>VLOOKUP(C:C,'Routine Set'!C:CG,83,FALSE)</f>
        <v>0</v>
      </c>
      <c r="T59" s="151">
        <f>AVERAGE(O59:S59)</f>
        <v>4.5409966806429072</v>
      </c>
      <c r="U59" s="670">
        <f t="shared" si="6"/>
        <v>4.509947676450035</v>
      </c>
      <c r="V59" s="149">
        <f>IFERROR(VLOOKUP(E:E,GRIDS!S:V,4,FALSE),1)</f>
        <v>1</v>
      </c>
      <c r="W59" s="151">
        <f>U59*IFERROR(VLOOKUP(E:E,GRIDS!S:V,4,FALSE),1)</f>
        <v>4.509947676450035</v>
      </c>
      <c r="X59" s="672">
        <f t="shared" si="3"/>
        <v>4.509947676450035</v>
      </c>
      <c r="Y59" s="147"/>
    </row>
    <row r="60" spans="1:25" x14ac:dyDescent="0.35">
      <c r="A60" s="148"/>
      <c r="B60" s="51">
        <v>56</v>
      </c>
      <c r="C60" s="91" t="str">
        <f>VLOOKUP(B:B,'START_LIST_JUN-ELI'!C:F,2,FALSE)</f>
        <v>CUENI Anna</v>
      </c>
      <c r="D60" s="442">
        <f>VLOOKUP(B:B,'START_LIST_JUN-ELI'!C:F,3,FALSE)</f>
        <v>2008</v>
      </c>
      <c r="E60" s="115" t="str">
        <f>VLOOKUP(B:B,'START_LIST_JUN-ELI'!C:F,4,FALSE)</f>
        <v>MORG</v>
      </c>
      <c r="F60" s="149">
        <f>VLOOKUP(C:C,'Upper-Lower body'!C:N,12,FALSE)</f>
        <v>5.5</v>
      </c>
      <c r="G60" s="150">
        <f>VLOOKUP(C:C,'Upper-Lower body'!C:O,13,FALSE)</f>
        <v>6.833333333333333</v>
      </c>
      <c r="H60" s="150">
        <f>VLOOKUP(C:C,'Core Strength'!C:H,6,FALSE)</f>
        <v>9.3333333333333339</v>
      </c>
      <c r="I60" s="150">
        <f>VLOOKUP(C:C,'Flex-Extension'!C:Q,15,FALSE)</f>
        <v>9</v>
      </c>
      <c r="J60" s="150">
        <f>VLOOKUP(C:C,'Flex-Extension'!C:R,16,FALSE)</f>
        <v>6.5</v>
      </c>
      <c r="K60" s="150">
        <f>VLOOKUP(C:C,'Flex-Extension'!C:S,17,FALSE)</f>
        <v>8.5</v>
      </c>
      <c r="L60" s="150">
        <f>VLOOKUP(C:C,'Stand Leg Ext'!C:G,5,FALSE)</f>
        <v>10</v>
      </c>
      <c r="M60" s="150">
        <f>VLOOKUP(C:C,'Basic Acro'!C:G,5,FALSE)</f>
        <v>8</v>
      </c>
      <c r="N60" s="151">
        <f t="shared" si="4"/>
        <v>7.958333333333333</v>
      </c>
      <c r="O60" s="149">
        <f>VLOOKUP(C:C,'Propulsion combination'!C:AS,43,FALSE)</f>
        <v>6.8333333333333321</v>
      </c>
      <c r="P60" s="150">
        <f>VLOOKUP(C:C,'Bodyboost Baracuda'!C:BN,64,FALSE)</f>
        <v>7.4462264150943387</v>
      </c>
      <c r="Q60" s="150">
        <f>VLOOKUP(C:C,Height!C:AH,32,FALSE)</f>
        <v>7.1555555555555559</v>
      </c>
      <c r="R60" s="144">
        <f>AVERAGE(AVERAGE(VLOOKUP(C:C,Flexibility_Water_1!C:V,19,FALSE),VLOOKUP(C:C,Flexibility_Water_2!C:V,19,FALSE)),AVERAGE(VLOOKUP(C:C,Flexibility_Water_1!C:V,20,FALSE),VLOOKUP(C:C,Flexibility_Water_2!C:V,20,FALSE)))</f>
        <v>8.1708333333333343</v>
      </c>
      <c r="S60" s="146">
        <f>VLOOKUP(C:C,'Routine Set'!C:CG,83,FALSE)</f>
        <v>6.9285714285714288</v>
      </c>
      <c r="T60" s="151">
        <f t="shared" si="5"/>
        <v>7.306904013177598</v>
      </c>
      <c r="U60" s="670">
        <f t="shared" si="6"/>
        <v>7.5023328092243187</v>
      </c>
      <c r="V60" s="149">
        <f>IFERROR(VLOOKUP(E:E,GRIDS!S:V,4,FALSE),1)</f>
        <v>1.01</v>
      </c>
      <c r="W60" s="151">
        <f>U60*IFERROR(VLOOKUP(E:E,GRIDS!S:V,4,FALSE),1)</f>
        <v>7.5773561373165617</v>
      </c>
      <c r="X60" s="672">
        <f t="shared" si="3"/>
        <v>7.5773561373165617</v>
      </c>
      <c r="Y60" s="147"/>
    </row>
    <row r="61" spans="1:25" x14ac:dyDescent="0.35">
      <c r="A61" s="148"/>
      <c r="B61" s="51">
        <v>57</v>
      </c>
      <c r="C61" s="91" t="str">
        <f>VLOOKUP(B:B,'START_LIST_JUN-ELI'!C:F,2,FALSE)</f>
        <v>CAREAU Annabelle</v>
      </c>
      <c r="D61" s="442">
        <f>VLOOKUP(B:B,'START_LIST_JUN-ELI'!C:F,3,FALSE)</f>
        <v>2010</v>
      </c>
      <c r="E61" s="115" t="str">
        <f>VLOOKUP(B:B,'START_LIST_JUN-ELI'!C:F,4,FALSE)</f>
        <v>SVB</v>
      </c>
      <c r="F61" s="149">
        <f>VLOOKUP(C:C,'Upper-Lower body'!C:N,12,FALSE)</f>
        <v>7.25</v>
      </c>
      <c r="G61" s="150">
        <f>VLOOKUP(C:C,'Upper-Lower body'!C:O,13,FALSE)</f>
        <v>6.333333333333333</v>
      </c>
      <c r="H61" s="150">
        <f>VLOOKUP(C:C,'Core Strength'!C:H,6,FALSE)</f>
        <v>5.333333333333333</v>
      </c>
      <c r="I61" s="150">
        <f>VLOOKUP(C:C,'Flex-Extension'!C:Q,15,FALSE)</f>
        <v>7.5</v>
      </c>
      <c r="J61" s="150">
        <f>VLOOKUP(C:C,'Flex-Extension'!C:R,16,FALSE)</f>
        <v>4.5</v>
      </c>
      <c r="K61" s="150">
        <f>VLOOKUP(C:C,'Flex-Extension'!C:S,17,FALSE)</f>
        <v>8.25</v>
      </c>
      <c r="L61" s="150">
        <f>VLOOKUP(C:C,'Stand Leg Ext'!C:G,5,FALSE)</f>
        <v>7.5</v>
      </c>
      <c r="M61" s="150">
        <f>VLOOKUP(C:C,'Basic Acro'!C:G,5,FALSE)</f>
        <v>8</v>
      </c>
      <c r="N61" s="151">
        <f t="shared" si="4"/>
        <v>6.833333333333333</v>
      </c>
      <c r="O61" s="149">
        <f>VLOOKUP(C:C,'Propulsion combination'!C:AS,43,FALSE)</f>
        <v>5.488888888888888</v>
      </c>
      <c r="P61" s="150">
        <f>VLOOKUP(C:C,'Bodyboost Baracuda'!C:BN,64,FALSE)</f>
        <v>6.6660377358490548</v>
      </c>
      <c r="Q61" s="150">
        <f>VLOOKUP(C:C,Height!C:AH,32,FALSE)</f>
        <v>6.9851851851851858</v>
      </c>
      <c r="R61" s="144">
        <f>AVERAGE(AVERAGE(VLOOKUP(C:C,Flexibility_Water_1!C:V,19,FALSE),VLOOKUP(C:C,Flexibility_Water_2!C:V,19,FALSE)),AVERAGE(VLOOKUP(C:C,Flexibility_Water_1!C:V,20,FALSE),VLOOKUP(C:C,Flexibility_Water_2!C:V,20,FALSE)))</f>
        <v>6.8104166666666668</v>
      </c>
      <c r="S61" s="146">
        <f>VLOOKUP(C:C,'Routine Set'!C:CG,83,FALSE)</f>
        <v>6.0880952380952378</v>
      </c>
      <c r="T61" s="151">
        <f t="shared" si="5"/>
        <v>6.4077247429370061</v>
      </c>
      <c r="U61" s="670">
        <f t="shared" si="6"/>
        <v>6.5354073200559037</v>
      </c>
      <c r="V61" s="149">
        <f>IFERROR(VLOOKUP(E:E,GRIDS!S:V,4,FALSE),1)</f>
        <v>1.01</v>
      </c>
      <c r="W61" s="151">
        <f>U61*IFERROR(VLOOKUP(E:E,GRIDS!S:V,4,FALSE),1)</f>
        <v>6.6007613932564633</v>
      </c>
      <c r="X61" s="672">
        <f t="shared" si="3"/>
        <v>6.6007613932564633</v>
      </c>
      <c r="Y61" s="147"/>
    </row>
    <row r="62" spans="1:25" x14ac:dyDescent="0.35">
      <c r="A62" s="148"/>
      <c r="B62" s="51">
        <v>58</v>
      </c>
      <c r="C62" s="91" t="str">
        <f>VLOOKUP(B:B,'START_LIST_JUN-ELI'!C:F,2,FALSE)</f>
        <v>WEBER Mélya</v>
      </c>
      <c r="D62" s="442">
        <f>VLOOKUP(B:B,'START_LIST_JUN-ELI'!C:F,3,FALSE)</f>
        <v>2010</v>
      </c>
      <c r="E62" s="115" t="str">
        <f>VLOOKUP(B:B,'START_LIST_JUN-ELI'!C:F,4,FALSE)</f>
        <v>CNM</v>
      </c>
      <c r="F62" s="149">
        <f>VLOOKUP(C:C,'Upper-Lower body'!C:N,12,FALSE)</f>
        <v>7.75</v>
      </c>
      <c r="G62" s="150">
        <f>VLOOKUP(C:C,'Upper-Lower body'!C:O,13,FALSE)</f>
        <v>4.166666666666667</v>
      </c>
      <c r="H62" s="150">
        <f>VLOOKUP(C:C,'Core Strength'!C:H,6,FALSE)</f>
        <v>8.6666666666666661</v>
      </c>
      <c r="I62" s="150">
        <f>VLOOKUP(C:C,'Flex-Extension'!C:Q,15,FALSE)</f>
        <v>9.5</v>
      </c>
      <c r="J62" s="150">
        <f>VLOOKUP(C:C,'Flex-Extension'!C:R,16,FALSE)</f>
        <v>8</v>
      </c>
      <c r="K62" s="150">
        <f>VLOOKUP(C:C,'Flex-Extension'!C:S,17,FALSE)</f>
        <v>7.75</v>
      </c>
      <c r="L62" s="150">
        <f>VLOOKUP(C:C,'Stand Leg Ext'!C:G,5,FALSE)</f>
        <v>7.5</v>
      </c>
      <c r="M62" s="150">
        <f>VLOOKUP(C:C,'Basic Acro'!C:G,5,FALSE)</f>
        <v>8</v>
      </c>
      <c r="N62" s="151">
        <f t="shared" si="4"/>
        <v>7.666666666666667</v>
      </c>
      <c r="O62" s="149">
        <f>VLOOKUP(C:C,'Propulsion combination'!C:AS,43,FALSE)</f>
        <v>5.9888888888888889</v>
      </c>
      <c r="P62" s="150">
        <f>VLOOKUP(C:C,'Bodyboost Baracuda'!C:BN,64,FALSE)</f>
        <v>6.4128930817610055</v>
      </c>
      <c r="Q62" s="150">
        <f>VLOOKUP(C:C,Height!C:AH,32,FALSE)</f>
        <v>5.5555555555555562</v>
      </c>
      <c r="R62" s="144">
        <f>AVERAGE(AVERAGE(VLOOKUP(C:C,Flexibility_Water_1!C:V,19,FALSE),VLOOKUP(C:C,Flexibility_Water_2!C:V,19,FALSE)),AVERAGE(VLOOKUP(C:C,Flexibility_Water_1!C:V,20,FALSE),VLOOKUP(C:C,Flexibility_Water_2!C:V,20,FALSE)))</f>
        <v>6.2312500000000002</v>
      </c>
      <c r="S62" s="146">
        <f>VLOOKUP(C:C,'Routine Set'!C:CG,83,FALSE)</f>
        <v>4.7095238095238097</v>
      </c>
      <c r="T62" s="151">
        <f t="shared" si="5"/>
        <v>5.7796222671458519</v>
      </c>
      <c r="U62" s="670">
        <f t="shared" si="6"/>
        <v>6.3457355870020962</v>
      </c>
      <c r="V62" s="149">
        <f>IFERROR(VLOOKUP(E:E,GRIDS!S:V,4,FALSE),1)</f>
        <v>1</v>
      </c>
      <c r="W62" s="151">
        <f>U62*IFERROR(VLOOKUP(E:E,GRIDS!S:V,4,FALSE),1)</f>
        <v>6.3457355870020962</v>
      </c>
      <c r="X62" s="672">
        <f t="shared" si="3"/>
        <v>6.3457355870020962</v>
      </c>
      <c r="Y62" s="147"/>
    </row>
    <row r="63" spans="1:25" x14ac:dyDescent="0.35">
      <c r="A63" s="148"/>
      <c r="B63" s="51">
        <v>59</v>
      </c>
      <c r="C63" s="91" t="str">
        <f>VLOOKUP(B:B,'START_LIST_JUN-ELI'!C:F,2,FALSE)</f>
        <v>LLERENA HIDALGO Oceane</v>
      </c>
      <c r="D63" s="442">
        <f>VLOOKUP(B:B,'START_LIST_JUN-ELI'!C:F,3,FALSE)</f>
        <v>2010</v>
      </c>
      <c r="E63" s="115" t="str">
        <f>VLOOKUP(B:B,'START_LIST_JUN-ELI'!C:F,4,FALSE)</f>
        <v>MORG</v>
      </c>
      <c r="F63" s="149">
        <f>VLOOKUP(C:C,'Upper-Lower body'!C:N,12,FALSE)</f>
        <v>6.75</v>
      </c>
      <c r="G63" s="150">
        <f>VLOOKUP(C:C,'Upper-Lower body'!C:O,13,FALSE)</f>
        <v>7.5</v>
      </c>
      <c r="H63" s="150">
        <f>VLOOKUP(C:C,'Core Strength'!C:H,6,FALSE)</f>
        <v>5.333333333333333</v>
      </c>
      <c r="I63" s="150">
        <f>VLOOKUP(C:C,'Flex-Extension'!C:Q,15,FALSE)</f>
        <v>4.5</v>
      </c>
      <c r="J63" s="150">
        <f>VLOOKUP(C:C,'Flex-Extension'!C:R,16,FALSE)</f>
        <v>4.5</v>
      </c>
      <c r="K63" s="150">
        <f>VLOOKUP(C:C,'Flex-Extension'!C:S,17,FALSE)</f>
        <v>8.25</v>
      </c>
      <c r="L63" s="150">
        <f>VLOOKUP(C:C,'Stand Leg Ext'!C:G,5,FALSE)</f>
        <v>2</v>
      </c>
      <c r="M63" s="150">
        <f>VLOOKUP(C:C,'Basic Acro'!C:G,5,FALSE)</f>
        <v>8</v>
      </c>
      <c r="N63" s="151">
        <f t="shared" si="4"/>
        <v>5.8541666666666661</v>
      </c>
      <c r="O63" s="149">
        <f>VLOOKUP(C:C,'Propulsion combination'!C:AS,43,FALSE)</f>
        <v>5.9333333333333345</v>
      </c>
      <c r="P63" s="150">
        <f>VLOOKUP(C:C,'Bodyboost Baracuda'!C:BN,64,FALSE)</f>
        <v>6.9736897274633112</v>
      </c>
      <c r="Q63" s="150">
        <f>VLOOKUP(C:C,Height!C:AH,32,FALSE)</f>
        <v>6.807407407407406</v>
      </c>
      <c r="R63" s="144">
        <f>AVERAGE(AVERAGE(VLOOKUP(C:C,Flexibility_Water_1!C:V,19,FALSE),VLOOKUP(C:C,Flexibility_Water_2!C:V,19,FALSE)),AVERAGE(VLOOKUP(C:C,Flexibility_Water_1!C:V,20,FALSE),VLOOKUP(C:C,Flexibility_Water_2!C:V,20,FALSE)))</f>
        <v>6.7833333333333332</v>
      </c>
      <c r="S63" s="146">
        <f>VLOOKUP(C:C,'Routine Set'!C:CG,83,FALSE)</f>
        <v>5.7785714285714294</v>
      </c>
      <c r="T63" s="151">
        <f t="shared" si="5"/>
        <v>6.4552670460217643</v>
      </c>
      <c r="U63" s="670">
        <f t="shared" si="6"/>
        <v>6.2749369322152342</v>
      </c>
      <c r="V63" s="149">
        <f>IFERROR(VLOOKUP(E:E,GRIDS!S:V,4,FALSE),1)</f>
        <v>1.01</v>
      </c>
      <c r="W63" s="151">
        <f>U63*IFERROR(VLOOKUP(E:E,GRIDS!S:V,4,FALSE),1)</f>
        <v>6.3376863015373868</v>
      </c>
      <c r="X63" s="672">
        <f t="shared" si="3"/>
        <v>6.3376863015373868</v>
      </c>
      <c r="Y63" s="147"/>
    </row>
    <row r="64" spans="1:25" x14ac:dyDescent="0.35">
      <c r="A64" s="148"/>
      <c r="B64" s="51">
        <v>60</v>
      </c>
      <c r="C64" s="91" t="str">
        <f>VLOOKUP(B:B,'START_LIST_JUN-ELI'!C:F,2,FALSE)</f>
        <v>ISLER Meret</v>
      </c>
      <c r="D64" s="442">
        <f>VLOOKUP(B:B,'START_LIST_JUN-ELI'!C:F,3,FALSE)</f>
        <v>2008</v>
      </c>
      <c r="E64" s="115" t="str">
        <f>VLOOKUP(B:B,'START_LIST_JUN-ELI'!C:F,4,FALSE)</f>
        <v>SVB</v>
      </c>
      <c r="F64" s="149">
        <f>VLOOKUP(C:C,'Upper-Lower body'!C:N,12,FALSE)</f>
        <v>7</v>
      </c>
      <c r="G64" s="150">
        <f>VLOOKUP(C:C,'Upper-Lower body'!C:O,13,FALSE)</f>
        <v>6</v>
      </c>
      <c r="H64" s="150">
        <f>VLOOKUP(C:C,'Core Strength'!C:H,6,FALSE)</f>
        <v>6.666666666666667</v>
      </c>
      <c r="I64" s="150">
        <f>VLOOKUP(C:C,'Flex-Extension'!C:Q,15,FALSE)</f>
        <v>7.5</v>
      </c>
      <c r="J64" s="150">
        <f>VLOOKUP(C:C,'Flex-Extension'!C:R,16,FALSE)</f>
        <v>7</v>
      </c>
      <c r="K64" s="150">
        <f>VLOOKUP(C:C,'Flex-Extension'!C:S,17,FALSE)</f>
        <v>8.5</v>
      </c>
      <c r="L64" s="150">
        <f>VLOOKUP(C:C,'Stand Leg Ext'!C:G,5,FALSE)</f>
        <v>10</v>
      </c>
      <c r="M64" s="150">
        <f>VLOOKUP(C:C,'Basic Acro'!C:G,5,FALSE)</f>
        <v>5</v>
      </c>
      <c r="N64" s="151">
        <f t="shared" si="4"/>
        <v>7.2083333333333339</v>
      </c>
      <c r="O64" s="149">
        <f>VLOOKUP(C:C,'Propulsion combination'!C:AS,43,FALSE)</f>
        <v>6.4555555555555566</v>
      </c>
      <c r="P64" s="150">
        <f>VLOOKUP(C:C,'Bodyboost Baracuda'!C:BN,64,FALSE)</f>
        <v>6.7642557651991613</v>
      </c>
      <c r="Q64" s="150">
        <f>VLOOKUP(C:C,Height!C:AH,32,FALSE)</f>
        <v>7.1555555555555541</v>
      </c>
      <c r="R64" s="144">
        <f>AVERAGE(AVERAGE(VLOOKUP(C:C,Flexibility_Water_1!C:V,19,FALSE),VLOOKUP(C:C,Flexibility_Water_2!C:V,19,FALSE)),AVERAGE(VLOOKUP(C:C,Flexibility_Water_1!C:V,20,FALSE),VLOOKUP(C:C,Flexibility_Water_2!C:V,20,FALSE)))</f>
        <v>8.0625</v>
      </c>
      <c r="S64" s="146">
        <f>VLOOKUP(C:C,'Routine Set'!C:CG,83,FALSE)</f>
        <v>7.3690476190476204</v>
      </c>
      <c r="T64" s="151">
        <f t="shared" si="5"/>
        <v>7.1613828990715787</v>
      </c>
      <c r="U64" s="670">
        <f t="shared" si="6"/>
        <v>7.175468029350105</v>
      </c>
      <c r="V64" s="149">
        <f>IFERROR(VLOOKUP(E:E,GRIDS!S:V,4,FALSE),1)</f>
        <v>1.01</v>
      </c>
      <c r="W64" s="151">
        <f>U64*IFERROR(VLOOKUP(E:E,GRIDS!S:V,4,FALSE),1)</f>
        <v>7.2472227096436059</v>
      </c>
      <c r="X64" s="672">
        <f t="shared" si="3"/>
        <v>7.2472227096436059</v>
      </c>
      <c r="Y64" s="147"/>
    </row>
    <row r="65" spans="1:25" x14ac:dyDescent="0.35">
      <c r="A65" s="148"/>
      <c r="B65" s="51">
        <v>61</v>
      </c>
      <c r="C65" s="91" t="str">
        <f>VLOOKUP(B:B,'START_LIST_JUN-ELI'!C:F,2,FALSE)</f>
        <v>URSPRUNG Svea</v>
      </c>
      <c r="D65" s="442">
        <f>VLOOKUP(B:B,'START_LIST_JUN-ELI'!C:F,3,FALSE)</f>
        <v>2005</v>
      </c>
      <c r="E65" s="115" t="str">
        <f>VLOOKUP(B:B,'START_LIST_JUN-ELI'!C:F,4,FALSE)</f>
        <v>MORG</v>
      </c>
      <c r="F65" s="149">
        <f>VLOOKUP(C:C,'Upper-Lower body'!C:N,12,FALSE)</f>
        <v>9</v>
      </c>
      <c r="G65" s="150">
        <f>VLOOKUP(C:C,'Upper-Lower body'!C:O,13,FALSE)</f>
        <v>7.333333333333333</v>
      </c>
      <c r="H65" s="150">
        <f>VLOOKUP(C:C,'Core Strength'!C:H,6,FALSE)</f>
        <v>9.3333333333333339</v>
      </c>
      <c r="I65" s="150">
        <f>VLOOKUP(C:C,'Flex-Extension'!C:Q,15,FALSE)</f>
        <v>9.5</v>
      </c>
      <c r="J65" s="150">
        <f>VLOOKUP(C:C,'Flex-Extension'!C:R,16,FALSE)</f>
        <v>8</v>
      </c>
      <c r="K65" s="150">
        <f>VLOOKUP(C:C,'Flex-Extension'!C:S,17,FALSE)</f>
        <v>10</v>
      </c>
      <c r="L65" s="150">
        <f>VLOOKUP(C:C,'Stand Leg Ext'!C:G,5,FALSE)</f>
        <v>10</v>
      </c>
      <c r="M65" s="150">
        <f>VLOOKUP(C:C,'Basic Acro'!C:G,5,FALSE)</f>
        <v>5</v>
      </c>
      <c r="N65" s="151">
        <f t="shared" si="4"/>
        <v>8.5208333333333321</v>
      </c>
      <c r="O65" s="149">
        <f>VLOOKUP(C:C,'Propulsion combination'!C:AS,43,FALSE)</f>
        <v>6.6944444444444446</v>
      </c>
      <c r="P65" s="150">
        <f>VLOOKUP(C:C,'Bodyboost Baracuda'!C:BN,64,FALSE)</f>
        <v>7.3949685534591181</v>
      </c>
      <c r="Q65" s="150">
        <f>VLOOKUP(C:C,Height!C:AH,32,FALSE)</f>
        <v>7.1259259259259249</v>
      </c>
      <c r="R65" s="144">
        <f>AVERAGE(AVERAGE(VLOOKUP(C:C,Flexibility_Water_1!C:V,19,FALSE),VLOOKUP(C:C,Flexibility_Water_2!C:V,19,FALSE)),AVERAGE(VLOOKUP(C:C,Flexibility_Water_1!C:V,20,FALSE),VLOOKUP(C:C,Flexibility_Water_2!C:V,20,FALSE)))</f>
        <v>8.0395833333333329</v>
      </c>
      <c r="S65" s="146">
        <f>VLOOKUP(C:C,'Routine Set'!C:CG,83,FALSE)</f>
        <v>7.1309523809523796</v>
      </c>
      <c r="T65" s="151">
        <f t="shared" si="5"/>
        <v>7.2771749276230393</v>
      </c>
      <c r="U65" s="670">
        <f t="shared" si="6"/>
        <v>7.6502724493361267</v>
      </c>
      <c r="V65" s="149">
        <f>IFERROR(VLOOKUP(E:E,GRIDS!S:V,4,FALSE),1)</f>
        <v>1.01</v>
      </c>
      <c r="W65" s="151">
        <f>U65*IFERROR(VLOOKUP(E:E,GRIDS!S:V,4,FALSE),1)</f>
        <v>7.7267751738294876</v>
      </c>
      <c r="X65" s="672">
        <f t="shared" si="3"/>
        <v>7.7267751738294876</v>
      </c>
      <c r="Y65" s="147"/>
    </row>
    <row r="66" spans="1:25" x14ac:dyDescent="0.35">
      <c r="A66" s="148"/>
      <c r="B66" s="51">
        <v>62</v>
      </c>
      <c r="C66" s="91" t="str">
        <f>VLOOKUP(B:B,'START_LIST_JUN-ELI'!C:F,2,FALSE)</f>
        <v>RADAELLI Giulia</v>
      </c>
      <c r="D66" s="442">
        <f>VLOOKUP(B:B,'START_LIST_JUN-ELI'!C:F,3,FALSE)</f>
        <v>2008</v>
      </c>
      <c r="E66" s="115" t="str">
        <f>VLOOKUP(B:B,'START_LIST_JUN-ELI'!C:F,4,FALSE)</f>
        <v>LUG</v>
      </c>
      <c r="F66" s="149">
        <f>VLOOKUP(C:C,'Upper-Lower body'!C:N,12,FALSE)</f>
        <v>9</v>
      </c>
      <c r="G66" s="150">
        <f>VLOOKUP(C:C,'Upper-Lower body'!C:O,13,FALSE)</f>
        <v>6.333333333333333</v>
      </c>
      <c r="H66" s="150">
        <f>VLOOKUP(C:C,'Core Strength'!C:H,6,FALSE)</f>
        <v>8.6666666666666661</v>
      </c>
      <c r="I66" s="150">
        <f>VLOOKUP(C:C,'Flex-Extension'!C:Q,15,FALSE)</f>
        <v>6.5</v>
      </c>
      <c r="J66" s="150">
        <f>VLOOKUP(C:C,'Flex-Extension'!C:R,16,FALSE)</f>
        <v>5</v>
      </c>
      <c r="K66" s="150">
        <f>VLOOKUP(C:C,'Flex-Extension'!C:S,17,FALSE)</f>
        <v>8.25</v>
      </c>
      <c r="L66" s="150">
        <f>VLOOKUP(C:C,'Stand Leg Ext'!C:G,5,FALSE)</f>
        <v>5</v>
      </c>
      <c r="M66" s="150">
        <f>VLOOKUP(C:C,'Basic Acro'!C:G,5,FALSE)</f>
        <v>8</v>
      </c>
      <c r="N66" s="151">
        <f t="shared" si="4"/>
        <v>7.09375</v>
      </c>
      <c r="O66" s="149">
        <f>VLOOKUP(C:C,'Propulsion combination'!C:AS,43,FALSE)</f>
        <v>5.5888888888888895</v>
      </c>
      <c r="P66" s="150">
        <f>VLOOKUP(C:C,'Bodyboost Baracuda'!C:BN,64,FALSE)</f>
        <v>7.1110062893081762</v>
      </c>
      <c r="Q66" s="150">
        <f>VLOOKUP(C:C,Height!C:AH,32,FALSE)</f>
        <v>6.8407407407407401</v>
      </c>
      <c r="R66" s="144">
        <f>AVERAGE(AVERAGE(VLOOKUP(C:C,Flexibility_Water_1!C:V,19,FALSE),VLOOKUP(C:C,Flexibility_Water_2!C:V,19,FALSE)),AVERAGE(VLOOKUP(C:C,Flexibility_Water_1!C:V,20,FALSE),VLOOKUP(C:C,Flexibility_Water_2!C:V,20,FALSE)))</f>
        <v>6.7958333333333343</v>
      </c>
      <c r="S66" s="146">
        <f>VLOOKUP(C:C,'Routine Set'!C:CG,83,FALSE)</f>
        <v>6.6904761904761916</v>
      </c>
      <c r="T66" s="151">
        <f t="shared" si="5"/>
        <v>6.605389088549467</v>
      </c>
      <c r="U66" s="670">
        <f t="shared" si="6"/>
        <v>6.7518973619846268</v>
      </c>
      <c r="V66" s="149">
        <f>IFERROR(VLOOKUP(E:E,GRIDS!S:V,4,FALSE),1)</f>
        <v>1.01</v>
      </c>
      <c r="W66" s="151">
        <f>U66*IFERROR(VLOOKUP(E:E,GRIDS!S:V,4,FALSE),1)</f>
        <v>6.8194163356044735</v>
      </c>
      <c r="X66" s="672">
        <f t="shared" si="3"/>
        <v>6.8194163356044735</v>
      </c>
      <c r="Y66" s="147"/>
    </row>
    <row r="67" spans="1:25" x14ac:dyDescent="0.35">
      <c r="A67" s="148"/>
      <c r="B67" s="51">
        <v>63</v>
      </c>
      <c r="C67" s="91" t="str">
        <f>VLOOKUP(B:B,'START_LIST_JUN-ELI'!C:F,2,FALSE)</f>
        <v>COSENTINO Francesco</v>
      </c>
      <c r="D67" s="442">
        <f>VLOOKUP(B:B,'START_LIST_JUN-ELI'!C:F,3,FALSE)</f>
        <v>2007</v>
      </c>
      <c r="E67" s="115" t="str">
        <f>VLOOKUP(B:B,'START_LIST_JUN-ELI'!C:F,4,FALSE)</f>
        <v>SVB</v>
      </c>
      <c r="F67" s="149">
        <f>VLOOKUP(C:C,'Upper-Lower body'!C:N,12,FALSE)</f>
        <v>0</v>
      </c>
      <c r="G67" s="150">
        <f>VLOOKUP(C:C,'Upper-Lower body'!C:O,13,FALSE)</f>
        <v>2.3333333333333335</v>
      </c>
      <c r="H67" s="150">
        <f>VLOOKUP(C:C,'Core Strength'!C:H,6,FALSE)</f>
        <v>0</v>
      </c>
      <c r="I67" s="150">
        <f>VLOOKUP(C:C,'Flex-Extension'!C:Q,15,FALSE)</f>
        <v>0</v>
      </c>
      <c r="J67" s="150">
        <f>VLOOKUP(C:C,'Flex-Extension'!C:R,16,FALSE)</f>
        <v>6</v>
      </c>
      <c r="K67" s="150">
        <f>VLOOKUP(C:C,'Flex-Extension'!C:S,17,FALSE)</f>
        <v>7.25</v>
      </c>
      <c r="L67" s="150">
        <f>VLOOKUP(C:C,'Stand Leg Ext'!C:G,5,FALSE)</f>
        <v>0</v>
      </c>
      <c r="M67" s="150" t="str">
        <f>VLOOKUP(C:C,'Basic Acro'!C:G,5,FALSE)</f>
        <v/>
      </c>
      <c r="N67" s="151">
        <f t="shared" si="4"/>
        <v>2.2261904761904763</v>
      </c>
      <c r="O67" s="149">
        <f>VLOOKUP(C:C,'Propulsion combination'!C:AS,43,FALSE)</f>
        <v>4.0888888888888886</v>
      </c>
      <c r="P67" s="150">
        <f>VLOOKUP(C:C,'Bodyboost Baracuda'!C:BN,64,FALSE)</f>
        <v>5.4967505241090135</v>
      </c>
      <c r="Q67" s="150">
        <f>VLOOKUP(C:C,Height!C:AH,32,FALSE)</f>
        <v>7.3074074074074078</v>
      </c>
      <c r="R67" s="144">
        <f>AVERAGE(AVERAGE(VLOOKUP(C:C,Flexibility_Water_1!C:V,19,FALSE),VLOOKUP(C:C,Flexibility_Water_2!C:V,19,FALSE)),AVERAGE(VLOOKUP(C:C,Flexibility_Water_1!C:V,20,FALSE),VLOOKUP(C:C,Flexibility_Water_2!C:V,20,FALSE)))</f>
        <v>7.1916666666666664</v>
      </c>
      <c r="S67" s="146">
        <f>VLOOKUP(C:C,'Routine Set'!C:CG,83,FALSE)</f>
        <v>6.5833333333333313</v>
      </c>
      <c r="T67" s="151">
        <f t="shared" si="5"/>
        <v>6.1336093640810621</v>
      </c>
      <c r="U67" s="670">
        <f t="shared" si="6"/>
        <v>4.9613836977138854</v>
      </c>
      <c r="V67" s="149">
        <f>IFERROR(VLOOKUP(E:E,GRIDS!S:V,4,FALSE),1)</f>
        <v>1.01</v>
      </c>
      <c r="W67" s="151">
        <f>U67*IFERROR(VLOOKUP(E:E,GRIDS!S:V,4,FALSE),1)</f>
        <v>5.0109975346910245</v>
      </c>
      <c r="X67" s="672">
        <f t="shared" si="3"/>
        <v>5.0109975346910245</v>
      </c>
      <c r="Y67" s="147"/>
    </row>
    <row r="68" spans="1:25" x14ac:dyDescent="0.35">
      <c r="E68" s="443"/>
    </row>
  </sheetData>
  <autoFilter ref="A1:Y67" xr:uid="{FEBA491B-19FC-48A7-885B-9D08DE577F74}"/>
  <mergeCells count="28">
    <mergeCell ref="V2:W2"/>
    <mergeCell ref="V3:V4"/>
    <mergeCell ref="X3:X4"/>
    <mergeCell ref="D3:D4"/>
    <mergeCell ref="Y3:Y4"/>
    <mergeCell ref="U3:U4"/>
    <mergeCell ref="W3:W4"/>
    <mergeCell ref="P3:P4"/>
    <mergeCell ref="Q3:Q4"/>
    <mergeCell ref="S3:S4"/>
    <mergeCell ref="T3:T4"/>
    <mergeCell ref="R3:R4"/>
    <mergeCell ref="F2:N2"/>
    <mergeCell ref="O2:T2"/>
    <mergeCell ref="L3:L4"/>
    <mergeCell ref="M3:M4"/>
    <mergeCell ref="B3:B4"/>
    <mergeCell ref="A3:A4"/>
    <mergeCell ref="C3:C4"/>
    <mergeCell ref="E3:E4"/>
    <mergeCell ref="F3:F4"/>
    <mergeCell ref="N3:N4"/>
    <mergeCell ref="O3:O4"/>
    <mergeCell ref="G3:G4"/>
    <mergeCell ref="H3:H4"/>
    <mergeCell ref="I3:I4"/>
    <mergeCell ref="J3:J4"/>
    <mergeCell ref="K3:K4"/>
  </mergeCells>
  <conditionalFormatting sqref="C5:E67">
    <cfRule type="expression" dxfId="14" priority="1">
      <formula>$H5="x"</formula>
    </cfRule>
  </conditionalFormatting>
  <pageMargins left="0.39370078740157483" right="0.11811023622047245" top="0.39370078740157483" bottom="0.19685039370078741" header="0.31496062992125984" footer="0.31496062992125984"/>
  <pageSetup paperSize="9" scale="41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1BE1107-79F4-4783-853C-205AC3AEF47C}">
          <x14:formula1>
            <xm:f>GRIDS!$AF$4:$AF$8</xm:f>
          </x14:formula1>
          <xm:sqref>Y3</xm:sqref>
        </x14:dataValidation>
        <x14:dataValidation type="list" allowBlank="1" showInputMessage="1" showErrorMessage="1" xr:uid="{29C65B7D-89CB-4051-A0BF-A6E1FB0B14F6}">
          <x14:formula1>
            <xm:f>GRIDS!$AF$5:$AF$8</xm:f>
          </x14:formula1>
          <xm:sqref>Y5:Y67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CAFDD4-AD39-4AFC-9D02-FBDC28847D23}">
  <sheetPr codeName="Sheet4">
    <tabColor rgb="FF3399FF"/>
    <pageSetUpPr fitToPage="1"/>
  </sheetPr>
  <dimension ref="A1:AH154"/>
  <sheetViews>
    <sheetView zoomScale="90" zoomScaleNormal="90" workbookViewId="0">
      <pane ySplit="5" topLeftCell="A6" activePane="bottomLeft" state="frozen"/>
      <selection pane="bottomLeft" activeCell="J163" sqref="J163"/>
    </sheetView>
  </sheetViews>
  <sheetFormatPr baseColWidth="10" defaultColWidth="11.54296875" defaultRowHeight="14" x14ac:dyDescent="0.35"/>
  <cols>
    <col min="1" max="1" width="6.7265625" style="26" customWidth="1"/>
    <col min="2" max="2" width="6.7265625" style="45" customWidth="1"/>
    <col min="3" max="3" width="25.1796875" style="45" customWidth="1"/>
    <col min="4" max="4" width="7.7265625" style="45" bestFit="1" customWidth="1"/>
    <col min="5" max="5" width="10.1796875" style="46" customWidth="1"/>
    <col min="6" max="6" width="5.7265625" style="46" customWidth="1"/>
    <col min="7" max="7" width="11.7265625" style="106" customWidth="1"/>
    <col min="8" max="8" width="5.7265625" style="46" customWidth="1"/>
    <col min="9" max="9" width="11.7265625" style="106" customWidth="1"/>
    <col min="10" max="10" width="5.7265625" style="46" customWidth="1"/>
    <col min="11" max="11" width="11.7265625" style="106" customWidth="1"/>
    <col min="12" max="12" width="5.7265625" style="46" customWidth="1"/>
    <col min="13" max="13" width="11.7265625" style="106" customWidth="1"/>
    <col min="14" max="14" width="14.453125" style="61" customWidth="1"/>
    <col min="15" max="15" width="14.7265625" style="114" customWidth="1"/>
    <col min="16" max="16384" width="11.54296875" style="45"/>
  </cols>
  <sheetData>
    <row r="1" spans="1:16" s="3" customFormat="1" ht="20" x14ac:dyDescent="0.35">
      <c r="B1" s="694" t="s">
        <v>354</v>
      </c>
      <c r="C1" s="694"/>
      <c r="D1" s="694"/>
      <c r="E1" s="694"/>
      <c r="F1" s="694"/>
      <c r="G1" s="694"/>
      <c r="H1" s="694"/>
      <c r="I1" s="694"/>
      <c r="J1" s="694"/>
      <c r="K1" s="695"/>
      <c r="L1" s="695"/>
      <c r="M1" s="106"/>
      <c r="N1" s="61"/>
      <c r="O1" s="47"/>
    </row>
    <row r="2" spans="1:16" ht="18.5" thickBot="1" x14ac:dyDescent="0.4">
      <c r="C2" s="685"/>
      <c r="O2" s="107"/>
    </row>
    <row r="3" spans="1:16" s="159" customFormat="1" ht="18.5" thickBot="1" x14ac:dyDescent="0.4">
      <c r="A3" s="160"/>
      <c r="D3" s="161"/>
      <c r="E3" s="775" t="s">
        <v>30</v>
      </c>
      <c r="F3" s="776"/>
      <c r="G3" s="776"/>
      <c r="H3" s="772" t="s">
        <v>12</v>
      </c>
      <c r="I3" s="773"/>
      <c r="J3" s="773"/>
      <c r="K3" s="773"/>
      <c r="L3" s="773"/>
      <c r="M3" s="774"/>
      <c r="N3" s="162"/>
      <c r="O3" s="163"/>
      <c r="P3" s="164"/>
    </row>
    <row r="4" spans="1:16" s="158" customFormat="1" ht="18" customHeight="1" x14ac:dyDescent="0.35">
      <c r="A4" s="768" t="s">
        <v>0</v>
      </c>
      <c r="B4" s="777" t="s">
        <v>10</v>
      </c>
      <c r="C4" s="766" t="s">
        <v>1</v>
      </c>
      <c r="D4" s="779" t="s">
        <v>2</v>
      </c>
      <c r="E4" s="165" t="s">
        <v>31</v>
      </c>
      <c r="F4" s="770" t="s">
        <v>113</v>
      </c>
      <c r="G4" s="771"/>
      <c r="H4" s="770" t="s">
        <v>14</v>
      </c>
      <c r="I4" s="771"/>
      <c r="J4" s="770" t="s">
        <v>15</v>
      </c>
      <c r="K4" s="771"/>
      <c r="L4" s="770" t="s">
        <v>112</v>
      </c>
      <c r="M4" s="771"/>
      <c r="N4" s="208" t="s">
        <v>30</v>
      </c>
      <c r="O4" s="208" t="s">
        <v>12</v>
      </c>
    </row>
    <row r="5" spans="1:16" s="158" customFormat="1" ht="28.5" thickBot="1" x14ac:dyDescent="0.4">
      <c r="A5" s="769"/>
      <c r="B5" s="778"/>
      <c r="C5" s="767"/>
      <c r="D5" s="780"/>
      <c r="E5" s="235" t="s">
        <v>328</v>
      </c>
      <c r="F5" s="178" t="s">
        <v>32</v>
      </c>
      <c r="G5" s="429" t="s">
        <v>114</v>
      </c>
      <c r="H5" s="178" t="s">
        <v>33</v>
      </c>
      <c r="I5" s="429" t="s">
        <v>34</v>
      </c>
      <c r="J5" s="178" t="s">
        <v>21</v>
      </c>
      <c r="K5" s="434" t="s">
        <v>156</v>
      </c>
      <c r="L5" s="178" t="s">
        <v>21</v>
      </c>
      <c r="M5" s="434" t="s">
        <v>157</v>
      </c>
      <c r="N5" s="209" t="s">
        <v>36</v>
      </c>
      <c r="O5" s="209" t="s">
        <v>37</v>
      </c>
    </row>
    <row r="6" spans="1:16" ht="17.5" customHeight="1" x14ac:dyDescent="0.35">
      <c r="A6" s="130"/>
      <c r="B6" s="76">
        <v>1</v>
      </c>
      <c r="C6" s="142" t="str">
        <f>VLOOKUP(B:B,'START_LIST_JUN-ELI'!C:F,2,FALSE)</f>
        <v>BLASER Nélia</v>
      </c>
      <c r="D6" s="89" t="str">
        <f>VLOOKUP(B:B,'START_LIST_JUN-ELI'!C:F,4,FALSE)</f>
        <v>GN1885</v>
      </c>
      <c r="E6" s="108">
        <v>6</v>
      </c>
      <c r="F6" s="65">
        <v>11</v>
      </c>
      <c r="G6" s="430">
        <f>VLOOKUP(F:F,GRIDS!B:C,2,FALSE)</f>
        <v>6.5</v>
      </c>
      <c r="H6" s="65">
        <v>0</v>
      </c>
      <c r="I6" s="432">
        <f>VLOOKUP(H:H,GRIDS!D:E,2,FALSE)</f>
        <v>7</v>
      </c>
      <c r="J6" s="65">
        <v>13</v>
      </c>
      <c r="K6" s="430">
        <f>VLOOKUP(J:J,GRIDS!F:G,2,FALSE)</f>
        <v>4</v>
      </c>
      <c r="L6" s="65">
        <v>17</v>
      </c>
      <c r="M6" s="432">
        <f>VLOOKUP(L:L,GRIDS!H:I,2,FALSE)</f>
        <v>8.5</v>
      </c>
      <c r="N6" s="129">
        <f>AVERAGE(E6,G6)</f>
        <v>6.25</v>
      </c>
      <c r="O6" s="205">
        <f>AVERAGE(I6,K6,M6)</f>
        <v>6.5</v>
      </c>
    </row>
    <row r="7" spans="1:16" x14ac:dyDescent="0.35">
      <c r="A7" s="130"/>
      <c r="B7" s="51">
        <v>2</v>
      </c>
      <c r="C7" s="91" t="str">
        <f>VLOOKUP(B:B,'START_LIST_JUN-ELI'!C:F,2,FALSE)</f>
        <v>REULET Letizia</v>
      </c>
      <c r="D7" s="115" t="str">
        <f>VLOOKUP(B:B,'START_LIST_JUN-ELI'!C:F,4,FALSE)</f>
        <v>MORG</v>
      </c>
      <c r="E7" s="109">
        <v>4</v>
      </c>
      <c r="F7" s="80">
        <v>8</v>
      </c>
      <c r="G7" s="431">
        <f>VLOOKUP(F:F,GRIDS!B:C,2,FALSE)</f>
        <v>5</v>
      </c>
      <c r="H7" s="80">
        <v>5</v>
      </c>
      <c r="I7" s="433">
        <f>VLOOKUP(H:H,GRIDS!D:E,2,FALSE)</f>
        <v>1</v>
      </c>
      <c r="J7" s="80">
        <v>20</v>
      </c>
      <c r="K7" s="431">
        <f>VLOOKUP(J:J,GRIDS!F:G,2,FALSE)</f>
        <v>5.5</v>
      </c>
      <c r="L7" s="80">
        <v>16</v>
      </c>
      <c r="M7" s="433">
        <f>VLOOKUP(L:L,GRIDS!H:I,2,FALSE)</f>
        <v>8</v>
      </c>
      <c r="N7" s="131">
        <f t="shared" ref="N7:N70" si="0">AVERAGE(E7,G7)</f>
        <v>4.5</v>
      </c>
      <c r="O7" s="205">
        <f t="shared" ref="O7:O70" si="1">AVERAGE(I7,K7,M7)</f>
        <v>4.833333333333333</v>
      </c>
    </row>
    <row r="8" spans="1:16" x14ac:dyDescent="0.35">
      <c r="A8" s="130"/>
      <c r="B8" s="51">
        <v>3</v>
      </c>
      <c r="C8" s="91" t="str">
        <f>VLOOKUP(B:B,'START_LIST_JUN-ELI'!C:F,2,FALSE)</f>
        <v>ROULLIER Eva</v>
      </c>
      <c r="D8" s="115" t="str">
        <f>VLOOKUP(B:B,'START_LIST_JUN-ELI'!C:F,4,FALSE)</f>
        <v>GN1885</v>
      </c>
      <c r="E8" s="109">
        <v>6</v>
      </c>
      <c r="F8" s="80">
        <v>22</v>
      </c>
      <c r="G8" s="431">
        <f>VLOOKUP(F:F,GRIDS!B:C,2,FALSE)</f>
        <v>10</v>
      </c>
      <c r="H8" s="80">
        <v>0</v>
      </c>
      <c r="I8" s="433">
        <f>VLOOKUP(H:H,GRIDS!D:E,2,FALSE)</f>
        <v>7</v>
      </c>
      <c r="J8" s="80">
        <v>23</v>
      </c>
      <c r="K8" s="431">
        <f>VLOOKUP(J:J,GRIDS!F:G,2,FALSE)</f>
        <v>6.5</v>
      </c>
      <c r="L8" s="80">
        <v>18</v>
      </c>
      <c r="M8" s="433">
        <f>VLOOKUP(L:L,GRIDS!H:I,2,FALSE)</f>
        <v>9</v>
      </c>
      <c r="N8" s="131">
        <f t="shared" si="0"/>
        <v>8</v>
      </c>
      <c r="O8" s="205">
        <f t="shared" si="1"/>
        <v>7.5</v>
      </c>
    </row>
    <row r="9" spans="1:16" x14ac:dyDescent="0.35">
      <c r="A9" s="130"/>
      <c r="B9" s="51">
        <v>4</v>
      </c>
      <c r="C9" s="91" t="str">
        <f>VLOOKUP(B:B,'START_LIST_JUN-ELI'!C:F,2,FALSE)</f>
        <v>SCHENK Lilou</v>
      </c>
      <c r="D9" s="115" t="str">
        <f>VLOOKUP(B:B,'START_LIST_JUN-ELI'!C:F,4,FALSE)</f>
        <v>MORG</v>
      </c>
      <c r="E9" s="109">
        <v>6</v>
      </c>
      <c r="F9" s="80">
        <v>11</v>
      </c>
      <c r="G9" s="431">
        <f>VLOOKUP(F:F,GRIDS!B:C,2,FALSE)</f>
        <v>6.5</v>
      </c>
      <c r="H9" s="80">
        <v>0</v>
      </c>
      <c r="I9" s="433">
        <f>VLOOKUP(H:H,GRIDS!D:E,2,FALSE)</f>
        <v>7</v>
      </c>
      <c r="J9" s="80">
        <v>27</v>
      </c>
      <c r="K9" s="431">
        <f>VLOOKUP(J:J,GRIDS!F:G,2,FALSE)</f>
        <v>7.5</v>
      </c>
      <c r="L9" s="80">
        <v>17</v>
      </c>
      <c r="M9" s="433">
        <f>VLOOKUP(L:L,GRIDS!H:I,2,FALSE)</f>
        <v>8.5</v>
      </c>
      <c r="N9" s="131">
        <f t="shared" si="0"/>
        <v>6.25</v>
      </c>
      <c r="O9" s="205">
        <f t="shared" si="1"/>
        <v>7.666666666666667</v>
      </c>
    </row>
    <row r="10" spans="1:16" x14ac:dyDescent="0.35">
      <c r="A10" s="130"/>
      <c r="B10" s="51">
        <v>5</v>
      </c>
      <c r="C10" s="91" t="str">
        <f>VLOOKUP(B:B,'START_LIST_JUN-ELI'!C:F,2,FALSE)</f>
        <v>RÜEGG Lena</v>
      </c>
      <c r="D10" s="115" t="str">
        <f>VLOOKUP(B:B,'START_LIST_JUN-ELI'!C:F,4,FALSE)</f>
        <v>ASB</v>
      </c>
      <c r="E10" s="109">
        <v>8</v>
      </c>
      <c r="F10" s="80">
        <v>12</v>
      </c>
      <c r="G10" s="431">
        <f>VLOOKUP(F:F,GRIDS!B:C,2,FALSE)</f>
        <v>7</v>
      </c>
      <c r="H10" s="80">
        <v>1</v>
      </c>
      <c r="I10" s="433">
        <f>VLOOKUP(H:H,GRIDS!D:E,2,FALSE)</f>
        <v>6</v>
      </c>
      <c r="J10" s="80">
        <v>24</v>
      </c>
      <c r="K10" s="431">
        <f>VLOOKUP(J:J,GRIDS!F:G,2,FALSE)</f>
        <v>6.5</v>
      </c>
      <c r="L10" s="80">
        <v>15</v>
      </c>
      <c r="M10" s="433">
        <f>VLOOKUP(L:L,GRIDS!H:I,2,FALSE)</f>
        <v>7.5</v>
      </c>
      <c r="N10" s="131">
        <f t="shared" si="0"/>
        <v>7.5</v>
      </c>
      <c r="O10" s="205">
        <f t="shared" si="1"/>
        <v>6.666666666666667</v>
      </c>
    </row>
    <row r="11" spans="1:16" x14ac:dyDescent="0.35">
      <c r="A11" s="130"/>
      <c r="B11" s="51">
        <v>6</v>
      </c>
      <c r="C11" s="91" t="str">
        <f>VLOOKUP(B:B,'START_LIST_JUN-ELI'!C:F,2,FALSE)</f>
        <v>DUDNIK Nelli</v>
      </c>
      <c r="D11" s="115" t="str">
        <f>VLOOKUP(B:B,'START_LIST_JUN-ELI'!C:F,4,FALSE)</f>
        <v>ASB</v>
      </c>
      <c r="E11" s="109">
        <v>4</v>
      </c>
      <c r="F11" s="80">
        <v>3</v>
      </c>
      <c r="G11" s="431">
        <f>VLOOKUP(F:F,GRIDS!B:C,2,FALSE)</f>
        <v>2.5</v>
      </c>
      <c r="H11" s="80">
        <v>0</v>
      </c>
      <c r="I11" s="433">
        <f>VLOOKUP(H:H,GRIDS!D:E,2,FALSE)</f>
        <v>7</v>
      </c>
      <c r="J11" s="80">
        <v>22</v>
      </c>
      <c r="K11" s="431">
        <f>VLOOKUP(J:J,GRIDS!F:G,2,FALSE)</f>
        <v>6</v>
      </c>
      <c r="L11" s="80">
        <v>15</v>
      </c>
      <c r="M11" s="433">
        <f>VLOOKUP(L:L,GRIDS!H:I,2,FALSE)</f>
        <v>7.5</v>
      </c>
      <c r="N11" s="131">
        <f t="shared" si="0"/>
        <v>3.25</v>
      </c>
      <c r="O11" s="205">
        <f t="shared" si="1"/>
        <v>6.833333333333333</v>
      </c>
    </row>
    <row r="12" spans="1:16" x14ac:dyDescent="0.35">
      <c r="A12" s="130"/>
      <c r="B12" s="51">
        <v>7</v>
      </c>
      <c r="C12" s="91" t="str">
        <f>VLOOKUP(B:B,'START_LIST_JUN-ELI'!C:F,2,FALSE)</f>
        <v>AESCHBACHER Anna-Sophia</v>
      </c>
      <c r="D12" s="115" t="str">
        <f>VLOOKUP(B:B,'START_LIST_JUN-ELI'!C:F,4,FALSE)</f>
        <v>ASB</v>
      </c>
      <c r="E12" s="109">
        <v>4</v>
      </c>
      <c r="F12" s="80">
        <v>4</v>
      </c>
      <c r="G12" s="431">
        <f>VLOOKUP(F:F,GRIDS!B:C,2,FALSE)</f>
        <v>3</v>
      </c>
      <c r="H12" s="80">
        <v>0</v>
      </c>
      <c r="I12" s="659">
        <f>VLOOKUP(H:H,GRIDS!D:E,2,FALSE)-2</f>
        <v>5</v>
      </c>
      <c r="J12" s="80">
        <v>11</v>
      </c>
      <c r="K12" s="431">
        <f>VLOOKUP(J:J,GRIDS!F:G,2,FALSE)</f>
        <v>3.5</v>
      </c>
      <c r="L12" s="80">
        <v>14</v>
      </c>
      <c r="M12" s="433">
        <f>VLOOKUP(L:L,GRIDS!H:I,2,FALSE)</f>
        <v>7</v>
      </c>
      <c r="N12" s="131">
        <f t="shared" si="0"/>
        <v>3.5</v>
      </c>
      <c r="O12" s="205">
        <f t="shared" si="1"/>
        <v>5.166666666666667</v>
      </c>
    </row>
    <row r="13" spans="1:16" x14ac:dyDescent="0.35">
      <c r="A13" s="130"/>
      <c r="B13" s="51">
        <v>8</v>
      </c>
      <c r="C13" s="91" t="str">
        <f>VLOOKUP(B:B,'START_LIST_JUN-ELI'!C:F,2,FALSE)</f>
        <v>CASATI Greta</v>
      </c>
      <c r="D13" s="115" t="str">
        <f>VLOOKUP(B:B,'START_LIST_JUN-ELI'!C:F,4,FALSE)</f>
        <v>LUG</v>
      </c>
      <c r="E13" s="109">
        <v>6</v>
      </c>
      <c r="F13" s="80">
        <v>6</v>
      </c>
      <c r="G13" s="431">
        <f>VLOOKUP(F:F,GRIDS!B:C,2,FALSE)</f>
        <v>4</v>
      </c>
      <c r="H13" s="80">
        <v>1</v>
      </c>
      <c r="I13" s="433">
        <f>VLOOKUP(H:H,GRIDS!D:E,2,FALSE)</f>
        <v>6</v>
      </c>
      <c r="J13" s="80">
        <v>23</v>
      </c>
      <c r="K13" s="431">
        <f>VLOOKUP(J:J,GRIDS!F:G,2,FALSE)</f>
        <v>6.5</v>
      </c>
      <c r="L13" s="80">
        <v>6</v>
      </c>
      <c r="M13" s="433">
        <f>VLOOKUP(L:L,GRIDS!H:I,2,FALSE)</f>
        <v>2</v>
      </c>
      <c r="N13" s="131">
        <f t="shared" si="0"/>
        <v>5</v>
      </c>
      <c r="O13" s="205">
        <f t="shared" si="1"/>
        <v>4.833333333333333</v>
      </c>
    </row>
    <row r="14" spans="1:16" x14ac:dyDescent="0.35">
      <c r="A14" s="130"/>
      <c r="B14" s="51">
        <v>9</v>
      </c>
      <c r="C14" s="91" t="str">
        <f>VLOOKUP(B:B,'START_LIST_JUN-ELI'!C:F,2,FALSE)</f>
        <v>ZUCCHETTO Chiara</v>
      </c>
      <c r="D14" s="115" t="str">
        <f>VLOOKUP(B:B,'START_LIST_JUN-ELI'!C:F,4,FALSE)</f>
        <v>GN1885</v>
      </c>
      <c r="E14" s="109">
        <v>8</v>
      </c>
      <c r="F14" s="80">
        <v>15</v>
      </c>
      <c r="G14" s="431">
        <f>VLOOKUP(F:F,GRIDS!B:C,2,FALSE)</f>
        <v>8.5</v>
      </c>
      <c r="H14" s="80">
        <v>0</v>
      </c>
      <c r="I14" s="433">
        <f>VLOOKUP(H:H,GRIDS!D:E,2,FALSE)</f>
        <v>7</v>
      </c>
      <c r="J14" s="80">
        <v>12</v>
      </c>
      <c r="K14" s="431">
        <f>VLOOKUP(J:J,GRIDS!F:G,2,FALSE)</f>
        <v>3.5</v>
      </c>
      <c r="L14" s="80">
        <v>17</v>
      </c>
      <c r="M14" s="433">
        <f>VLOOKUP(L:L,GRIDS!H:I,2,FALSE)</f>
        <v>8.5</v>
      </c>
      <c r="N14" s="131">
        <f t="shared" si="0"/>
        <v>8.25</v>
      </c>
      <c r="O14" s="205">
        <f t="shared" si="1"/>
        <v>6.333333333333333</v>
      </c>
    </row>
    <row r="15" spans="1:16" x14ac:dyDescent="0.35">
      <c r="A15" s="130"/>
      <c r="B15" s="51">
        <v>10</v>
      </c>
      <c r="C15" s="91" t="str">
        <f>VLOOKUP(B:B,'START_LIST_JUN-ELI'!C:F,2,FALSE)</f>
        <v>HASLER Yael</v>
      </c>
      <c r="D15" s="115" t="str">
        <f>VLOOKUP(B:B,'START_LIST_JUN-ELI'!C:F,4,FALSE)</f>
        <v>ASB</v>
      </c>
      <c r="E15" s="109">
        <v>8</v>
      </c>
      <c r="F15" s="80">
        <v>16</v>
      </c>
      <c r="G15" s="431">
        <f>VLOOKUP(F:F,GRIDS!B:C,2,FALSE)</f>
        <v>9</v>
      </c>
      <c r="H15" s="80">
        <v>0</v>
      </c>
      <c r="I15" s="433">
        <f>VLOOKUP(H:H,GRIDS!D:E,2,FALSE)</f>
        <v>7</v>
      </c>
      <c r="J15" s="80">
        <v>26</v>
      </c>
      <c r="K15" s="431">
        <f>VLOOKUP(J:J,GRIDS!F:G,2,FALSE)</f>
        <v>7</v>
      </c>
      <c r="L15" s="80">
        <v>15</v>
      </c>
      <c r="M15" s="433">
        <f>VLOOKUP(L:L,GRIDS!H:I,2,FALSE)</f>
        <v>7.5</v>
      </c>
      <c r="N15" s="131">
        <f t="shared" si="0"/>
        <v>8.5</v>
      </c>
      <c r="O15" s="205">
        <f t="shared" si="1"/>
        <v>7.166666666666667</v>
      </c>
    </row>
    <row r="16" spans="1:16" x14ac:dyDescent="0.35">
      <c r="A16" s="130"/>
      <c r="B16" s="51">
        <v>11</v>
      </c>
      <c r="C16" s="91" t="str">
        <f>VLOOKUP(B:B,'START_LIST_JUN-ELI'!C:F,2,FALSE)</f>
        <v>MICHEL Aimée</v>
      </c>
      <c r="D16" s="115" t="str">
        <f>VLOOKUP(B:B,'START_LIST_JUN-ELI'!C:F,4,FALSE)</f>
        <v>ASB</v>
      </c>
      <c r="E16" s="109">
        <v>6</v>
      </c>
      <c r="F16" s="80">
        <v>6</v>
      </c>
      <c r="G16" s="431">
        <f>VLOOKUP(F:F,GRIDS!B:C,2,FALSE)</f>
        <v>4</v>
      </c>
      <c r="H16" s="80">
        <v>0</v>
      </c>
      <c r="I16" s="433">
        <f>VLOOKUP(H:H,GRIDS!D:E,2,FALSE)</f>
        <v>7</v>
      </c>
      <c r="J16" s="80">
        <v>25</v>
      </c>
      <c r="K16" s="431">
        <f>VLOOKUP(J:J,GRIDS!F:G,2,FALSE)</f>
        <v>7</v>
      </c>
      <c r="L16" s="80">
        <v>16</v>
      </c>
      <c r="M16" s="433">
        <f>VLOOKUP(L:L,GRIDS!H:I,2,FALSE)</f>
        <v>8</v>
      </c>
      <c r="N16" s="131">
        <f t="shared" si="0"/>
        <v>5</v>
      </c>
      <c r="O16" s="205">
        <f t="shared" si="1"/>
        <v>7.333333333333333</v>
      </c>
    </row>
    <row r="17" spans="1:15" x14ac:dyDescent="0.35">
      <c r="A17" s="130"/>
      <c r="B17" s="51">
        <v>12</v>
      </c>
      <c r="C17" s="91" t="str">
        <f>VLOOKUP(B:B,'START_LIST_JUN-ELI'!C:F,2,FALSE)</f>
        <v>NAKOURI Sofia</v>
      </c>
      <c r="D17" s="115" t="str">
        <f>VLOOKUP(B:B,'START_LIST_JUN-ELI'!C:F,4,FALSE)</f>
        <v>VA</v>
      </c>
      <c r="E17" s="109">
        <v>4</v>
      </c>
      <c r="F17" s="80">
        <v>7</v>
      </c>
      <c r="G17" s="431">
        <f>VLOOKUP(F:F,GRIDS!B:C,2,FALSE)</f>
        <v>4.5</v>
      </c>
      <c r="H17" s="80">
        <v>0</v>
      </c>
      <c r="I17" s="659">
        <f>VLOOKUP(H:H,GRIDS!D:E,2,FALSE)-2</f>
        <v>5</v>
      </c>
      <c r="J17" s="80">
        <v>0</v>
      </c>
      <c r="K17" s="431">
        <f>VLOOKUP(J:J,GRIDS!F:G,2,FALSE)</f>
        <v>0</v>
      </c>
      <c r="L17" s="80">
        <v>5</v>
      </c>
      <c r="M17" s="433">
        <f>VLOOKUP(L:L,GRIDS!H:I,2,FALSE)</f>
        <v>1</v>
      </c>
      <c r="N17" s="131">
        <f t="shared" si="0"/>
        <v>4.25</v>
      </c>
      <c r="O17" s="205">
        <f t="shared" si="1"/>
        <v>2</v>
      </c>
    </row>
    <row r="18" spans="1:15" x14ac:dyDescent="0.35">
      <c r="A18" s="130"/>
      <c r="B18" s="51">
        <v>13</v>
      </c>
      <c r="C18" s="91" t="str">
        <f>VLOOKUP(B:B,'START_LIST_JUN-ELI'!C:F,2,FALSE)</f>
        <v>PÄFFGEN Siri Charlotte</v>
      </c>
      <c r="D18" s="115" t="str">
        <f>VLOOKUP(B:B,'START_LIST_JUN-ELI'!C:F,4,FALSE)</f>
        <v>ASB</v>
      </c>
      <c r="E18" s="109">
        <v>6</v>
      </c>
      <c r="F18" s="80">
        <v>6</v>
      </c>
      <c r="G18" s="431">
        <f>VLOOKUP(F:F,GRIDS!B:C,2,FALSE)</f>
        <v>4</v>
      </c>
      <c r="H18" s="80">
        <v>0</v>
      </c>
      <c r="I18" s="433">
        <f>VLOOKUP(H:H,GRIDS!D:E,2,FALSE)</f>
        <v>7</v>
      </c>
      <c r="J18" s="80">
        <v>8</v>
      </c>
      <c r="K18" s="431">
        <f>VLOOKUP(J:J,GRIDS!F:G,2,FALSE)</f>
        <v>2.5</v>
      </c>
      <c r="L18" s="80">
        <v>14</v>
      </c>
      <c r="M18" s="433">
        <f>VLOOKUP(L:L,GRIDS!H:I,2,FALSE)</f>
        <v>7</v>
      </c>
      <c r="N18" s="131">
        <f t="shared" si="0"/>
        <v>5</v>
      </c>
      <c r="O18" s="205">
        <f t="shared" si="1"/>
        <v>5.5</v>
      </c>
    </row>
    <row r="19" spans="1:15" x14ac:dyDescent="0.35">
      <c r="A19" s="130"/>
      <c r="B19" s="51">
        <v>14</v>
      </c>
      <c r="C19" s="91" t="str">
        <f>VLOOKUP(B:B,'START_LIST_JUN-ELI'!C:F,2,FALSE)</f>
        <v>MARCLAY Iris</v>
      </c>
      <c r="D19" s="115" t="str">
        <f>VLOOKUP(B:B,'START_LIST_JUN-ELI'!C:F,4,FALSE)</f>
        <v>GN1885</v>
      </c>
      <c r="E19" s="109">
        <v>6</v>
      </c>
      <c r="F19" s="80">
        <v>11</v>
      </c>
      <c r="G19" s="431">
        <f>VLOOKUP(F:F,GRIDS!B:C,2,FALSE)</f>
        <v>6.5</v>
      </c>
      <c r="H19" s="80">
        <v>0</v>
      </c>
      <c r="I19" s="433">
        <f>VLOOKUP(H:H,GRIDS!D:E,2,FALSE)</f>
        <v>7</v>
      </c>
      <c r="J19" s="80">
        <v>15</v>
      </c>
      <c r="K19" s="431">
        <f>VLOOKUP(J:J,GRIDS!F:G,2,FALSE)</f>
        <v>4.5</v>
      </c>
      <c r="L19" s="80">
        <v>5</v>
      </c>
      <c r="M19" s="433">
        <f>VLOOKUP(L:L,GRIDS!H:I,2,FALSE)</f>
        <v>1</v>
      </c>
      <c r="N19" s="131">
        <f t="shared" si="0"/>
        <v>6.25</v>
      </c>
      <c r="O19" s="205">
        <f t="shared" si="1"/>
        <v>4.166666666666667</v>
      </c>
    </row>
    <row r="20" spans="1:15" x14ac:dyDescent="0.35">
      <c r="A20" s="130"/>
      <c r="B20" s="51">
        <v>15</v>
      </c>
      <c r="C20" s="91" t="str">
        <f>VLOOKUP(B:B,'START_LIST_JUN-ELI'!C:F,2,FALSE)</f>
        <v>HEIZMANN Lana</v>
      </c>
      <c r="D20" s="115" t="str">
        <f>VLOOKUP(B:B,'START_LIST_JUN-ELI'!C:F,4,FALSE)</f>
        <v>MORG</v>
      </c>
      <c r="E20" s="109">
        <v>8</v>
      </c>
      <c r="F20" s="80">
        <v>15</v>
      </c>
      <c r="G20" s="431">
        <f>VLOOKUP(F:F,GRIDS!B:C,2,FALSE)</f>
        <v>8.5</v>
      </c>
      <c r="H20" s="80">
        <v>0</v>
      </c>
      <c r="I20" s="433">
        <f>VLOOKUP(H:H,GRIDS!D:E,2,FALSE)</f>
        <v>7</v>
      </c>
      <c r="J20" s="80">
        <v>25</v>
      </c>
      <c r="K20" s="431">
        <f>VLOOKUP(J:J,GRIDS!F:G,2,FALSE)</f>
        <v>7</v>
      </c>
      <c r="L20" s="80">
        <v>16</v>
      </c>
      <c r="M20" s="433">
        <f>VLOOKUP(L:L,GRIDS!H:I,2,FALSE)</f>
        <v>8</v>
      </c>
      <c r="N20" s="131">
        <f t="shared" si="0"/>
        <v>8.25</v>
      </c>
      <c r="O20" s="205">
        <f t="shared" si="1"/>
        <v>7.333333333333333</v>
      </c>
    </row>
    <row r="21" spans="1:15" x14ac:dyDescent="0.35">
      <c r="A21" s="130"/>
      <c r="B21" s="51">
        <v>16</v>
      </c>
      <c r="C21" s="91" t="str">
        <f>VLOOKUP(B:B,'START_LIST_JUN-ELI'!C:F,2,FALSE)</f>
        <v>KRONAUER Daria</v>
      </c>
      <c r="D21" s="115" t="str">
        <f>VLOOKUP(B:B,'START_LIST_JUN-ELI'!C:F,4,FALSE)</f>
        <v>LNZ</v>
      </c>
      <c r="E21" s="109">
        <v>8</v>
      </c>
      <c r="F21" s="80">
        <v>16</v>
      </c>
      <c r="G21" s="431">
        <f>VLOOKUP(F:F,GRIDS!B:C,2,FALSE)</f>
        <v>9</v>
      </c>
      <c r="H21" s="80">
        <v>0</v>
      </c>
      <c r="I21" s="433">
        <f>VLOOKUP(H:H,GRIDS!D:E,2,FALSE)</f>
        <v>7</v>
      </c>
      <c r="J21" s="80">
        <v>14</v>
      </c>
      <c r="K21" s="431">
        <f>VLOOKUP(J:J,GRIDS!F:G,2,FALSE)</f>
        <v>4</v>
      </c>
      <c r="L21" s="80">
        <v>16</v>
      </c>
      <c r="M21" s="433">
        <f>VLOOKUP(L:L,GRIDS!H:I,2,FALSE)</f>
        <v>8</v>
      </c>
      <c r="N21" s="131">
        <f t="shared" si="0"/>
        <v>8.5</v>
      </c>
      <c r="O21" s="205">
        <f t="shared" si="1"/>
        <v>6.333333333333333</v>
      </c>
    </row>
    <row r="22" spans="1:15" x14ac:dyDescent="0.35">
      <c r="A22" s="130"/>
      <c r="B22" s="51">
        <v>17</v>
      </c>
      <c r="C22" s="91" t="str">
        <f>VLOOKUP(B:B,'START_LIST_JUN-ELI'!C:F,2,FALSE)</f>
        <v>HÖNER Ixchel</v>
      </c>
      <c r="D22" s="115" t="str">
        <f>VLOOKUP(B:B,'START_LIST_JUN-ELI'!C:F,4,FALSE)</f>
        <v>SVB</v>
      </c>
      <c r="E22" s="109">
        <v>4</v>
      </c>
      <c r="F22" s="80">
        <v>16</v>
      </c>
      <c r="G22" s="431">
        <f>VLOOKUP(F:F,GRIDS!B:C,2,FALSE)</f>
        <v>9</v>
      </c>
      <c r="H22" s="80">
        <v>0</v>
      </c>
      <c r="I22" s="433">
        <f>VLOOKUP(H:H,GRIDS!D:E,2,FALSE)</f>
        <v>7</v>
      </c>
      <c r="J22" s="80">
        <v>25</v>
      </c>
      <c r="K22" s="431">
        <f>VLOOKUP(J:J,GRIDS!F:G,2,FALSE)</f>
        <v>7</v>
      </c>
      <c r="L22" s="80">
        <v>15</v>
      </c>
      <c r="M22" s="433">
        <f>VLOOKUP(L:L,GRIDS!H:I,2,FALSE)</f>
        <v>7.5</v>
      </c>
      <c r="N22" s="131">
        <f t="shared" si="0"/>
        <v>6.5</v>
      </c>
      <c r="O22" s="205">
        <f t="shared" si="1"/>
        <v>7.166666666666667</v>
      </c>
    </row>
    <row r="23" spans="1:15" x14ac:dyDescent="0.35">
      <c r="A23" s="130"/>
      <c r="B23" s="51">
        <v>18</v>
      </c>
      <c r="C23" s="91" t="str">
        <f>VLOOKUP(B:B,'START_LIST_JUN-ELI'!C:F,2,FALSE)</f>
        <v>TALLERI Samantha</v>
      </c>
      <c r="D23" s="115" t="str">
        <f>VLOOKUP(B:B,'START_LIST_JUN-ELI'!C:F,4,FALSE)</f>
        <v>LUG</v>
      </c>
      <c r="E23" s="109">
        <v>6</v>
      </c>
      <c r="F23" s="80">
        <v>16</v>
      </c>
      <c r="G23" s="431">
        <f>VLOOKUP(F:F,GRIDS!B:C,2,FALSE)</f>
        <v>9</v>
      </c>
      <c r="H23" s="80">
        <v>0</v>
      </c>
      <c r="I23" s="659">
        <f>VLOOKUP(H:H,GRIDS!D:E,2,FALSE)-2</f>
        <v>5</v>
      </c>
      <c r="J23" s="80">
        <v>25</v>
      </c>
      <c r="K23" s="431">
        <f>VLOOKUP(J:J,GRIDS!F:G,2,FALSE)</f>
        <v>7</v>
      </c>
      <c r="L23" s="80">
        <v>0</v>
      </c>
      <c r="M23" s="433">
        <f>VLOOKUP(L:L,GRIDS!H:I,2,FALSE)</f>
        <v>0</v>
      </c>
      <c r="N23" s="131">
        <f t="shared" si="0"/>
        <v>7.5</v>
      </c>
      <c r="O23" s="205">
        <f t="shared" si="1"/>
        <v>4</v>
      </c>
    </row>
    <row r="24" spans="1:15" x14ac:dyDescent="0.35">
      <c r="A24" s="130"/>
      <c r="B24" s="51">
        <v>19</v>
      </c>
      <c r="C24" s="91" t="str">
        <f>VLOOKUP(B:B,'START_LIST_JUN-ELI'!C:F,2,FALSE)</f>
        <v>MARAI Anaïs</v>
      </c>
      <c r="D24" s="115" t="str">
        <f>VLOOKUP(B:B,'START_LIST_JUN-ELI'!C:F,4,FALSE)</f>
        <v>ASB</v>
      </c>
      <c r="E24" s="109">
        <v>6</v>
      </c>
      <c r="F24" s="80">
        <v>10</v>
      </c>
      <c r="G24" s="431">
        <f>VLOOKUP(F:F,GRIDS!B:C,2,FALSE)</f>
        <v>6</v>
      </c>
      <c r="H24" s="80">
        <v>1</v>
      </c>
      <c r="I24" s="433">
        <f>VLOOKUP(H:H,GRIDS!D:E,2,FALSE)</f>
        <v>6</v>
      </c>
      <c r="J24" s="80">
        <v>11</v>
      </c>
      <c r="K24" s="431">
        <f>VLOOKUP(J:J,GRIDS!F:G,2,FALSE)</f>
        <v>3.5</v>
      </c>
      <c r="L24" s="80">
        <v>15</v>
      </c>
      <c r="M24" s="433">
        <f>VLOOKUP(L:L,GRIDS!H:I,2,FALSE)</f>
        <v>7.5</v>
      </c>
      <c r="N24" s="131">
        <f t="shared" si="0"/>
        <v>6</v>
      </c>
      <c r="O24" s="205">
        <f t="shared" si="1"/>
        <v>5.666666666666667</v>
      </c>
    </row>
    <row r="25" spans="1:15" x14ac:dyDescent="0.35">
      <c r="A25" s="130"/>
      <c r="B25" s="51">
        <v>20</v>
      </c>
      <c r="C25" s="91" t="str">
        <f>VLOOKUP(B:B,'START_LIST_JUN-ELI'!C:F,2,FALSE)</f>
        <v>WILLIMANN Léni</v>
      </c>
      <c r="D25" s="115" t="str">
        <f>VLOOKUP(B:B,'START_LIST_JUN-ELI'!C:F,4,FALSE)</f>
        <v>GN1885</v>
      </c>
      <c r="E25" s="109">
        <v>4</v>
      </c>
      <c r="F25" s="80">
        <v>8</v>
      </c>
      <c r="G25" s="431">
        <f>VLOOKUP(F:F,GRIDS!B:C,2,FALSE)</f>
        <v>5</v>
      </c>
      <c r="H25" s="80">
        <v>0</v>
      </c>
      <c r="I25" s="433">
        <f>VLOOKUP(H:H,GRIDS!D:E,2,FALSE)</f>
        <v>7</v>
      </c>
      <c r="J25" s="80">
        <v>13</v>
      </c>
      <c r="K25" s="431">
        <f>VLOOKUP(J:J,GRIDS!F:G,2,FALSE)</f>
        <v>4</v>
      </c>
      <c r="L25" s="80">
        <v>11</v>
      </c>
      <c r="M25" s="433">
        <f>VLOOKUP(L:L,GRIDS!H:I,2,FALSE)</f>
        <v>5.5</v>
      </c>
      <c r="N25" s="131">
        <f t="shared" si="0"/>
        <v>4.5</v>
      </c>
      <c r="O25" s="205">
        <f t="shared" si="1"/>
        <v>5.5</v>
      </c>
    </row>
    <row r="26" spans="1:15" x14ac:dyDescent="0.35">
      <c r="A26" s="130"/>
      <c r="B26" s="51">
        <v>21</v>
      </c>
      <c r="C26" s="91" t="str">
        <f>VLOOKUP(B:B,'START_LIST_JUN-ELI'!C:F,2,FALSE)</f>
        <v>FILIPOVIC Liliana</v>
      </c>
      <c r="D26" s="115" t="str">
        <f>VLOOKUP(B:B,'START_LIST_JUN-ELI'!C:F,4,FALSE)</f>
        <v>VA</v>
      </c>
      <c r="E26" s="109">
        <v>4</v>
      </c>
      <c r="F26" s="80">
        <v>2</v>
      </c>
      <c r="G26" s="431">
        <f>VLOOKUP(F:F,GRIDS!B:C,2,FALSE)</f>
        <v>2</v>
      </c>
      <c r="H26" s="80">
        <v>0</v>
      </c>
      <c r="I26" s="433">
        <f>VLOOKUP(H:H,GRIDS!D:E,2,FALSE)</f>
        <v>7</v>
      </c>
      <c r="J26" s="80">
        <v>12</v>
      </c>
      <c r="K26" s="431">
        <f>VLOOKUP(J:J,GRIDS!F:G,2,FALSE)</f>
        <v>3.5</v>
      </c>
      <c r="L26" s="80">
        <v>14</v>
      </c>
      <c r="M26" s="433">
        <f>VLOOKUP(L:L,GRIDS!H:I,2,FALSE)</f>
        <v>7</v>
      </c>
      <c r="N26" s="131">
        <f t="shared" si="0"/>
        <v>3</v>
      </c>
      <c r="O26" s="205">
        <f t="shared" si="1"/>
        <v>5.833333333333333</v>
      </c>
    </row>
    <row r="27" spans="1:15" x14ac:dyDescent="0.35">
      <c r="A27" s="130"/>
      <c r="B27" s="51">
        <v>22</v>
      </c>
      <c r="C27" s="91" t="str">
        <f>VLOOKUP(B:B,'START_LIST_JUN-ELI'!C:F,2,FALSE)</f>
        <v>CARNOVALE Sabrina</v>
      </c>
      <c r="D27" s="115" t="str">
        <f>VLOOKUP(B:B,'START_LIST_JUN-ELI'!C:F,4,FALSE)</f>
        <v>LUG</v>
      </c>
      <c r="E27" s="109">
        <v>4</v>
      </c>
      <c r="F27" s="80">
        <v>5</v>
      </c>
      <c r="G27" s="431">
        <f>VLOOKUP(F:F,GRIDS!B:C,2,FALSE)</f>
        <v>3.5</v>
      </c>
      <c r="H27" s="80">
        <v>0</v>
      </c>
      <c r="I27" s="659">
        <f>VLOOKUP(H:H,GRIDS!D:E,2,FALSE)-2</f>
        <v>5</v>
      </c>
      <c r="J27" s="80">
        <v>21</v>
      </c>
      <c r="K27" s="431">
        <f>VLOOKUP(J:J,GRIDS!F:G,2,FALSE)</f>
        <v>6</v>
      </c>
      <c r="L27" s="80">
        <v>9</v>
      </c>
      <c r="M27" s="433">
        <f>VLOOKUP(L:L,GRIDS!H:I,2,FALSE)</f>
        <v>4.5</v>
      </c>
      <c r="N27" s="131">
        <f t="shared" si="0"/>
        <v>3.75</v>
      </c>
      <c r="O27" s="205">
        <f t="shared" si="1"/>
        <v>5.166666666666667</v>
      </c>
    </row>
    <row r="28" spans="1:15" x14ac:dyDescent="0.35">
      <c r="A28" s="130"/>
      <c r="B28" s="628">
        <v>23</v>
      </c>
      <c r="C28" s="629" t="str">
        <f>VLOOKUP(B:B,'START_LIST_JUN-ELI'!C:F,2,FALSE)</f>
        <v>EMCH Nadja</v>
      </c>
      <c r="D28" s="630" t="str">
        <f>VLOOKUP(B:B,'START_LIST_JUN-ELI'!C:F,4,FALSE)</f>
        <v>ASB</v>
      </c>
      <c r="E28" s="109"/>
      <c r="F28" s="80"/>
      <c r="G28" s="431">
        <f>VLOOKUP(F:F,GRIDS!B:C,2,FALSE)</f>
        <v>0</v>
      </c>
      <c r="H28" s="80"/>
      <c r="I28" s="433">
        <f>VLOOKUP(H:H,GRIDS!D:E,2,FALSE)</f>
        <v>7</v>
      </c>
      <c r="J28" s="80"/>
      <c r="K28" s="431">
        <f>VLOOKUP(J:J,GRIDS!F:G,2,FALSE)</f>
        <v>0</v>
      </c>
      <c r="L28" s="80"/>
      <c r="M28" s="433">
        <f>VLOOKUP(L:L,GRIDS!H:I,2,FALSE)</f>
        <v>0</v>
      </c>
      <c r="N28" s="131">
        <f t="shared" si="0"/>
        <v>0</v>
      </c>
      <c r="O28" s="205">
        <f t="shared" si="1"/>
        <v>2.3333333333333335</v>
      </c>
    </row>
    <row r="29" spans="1:15" x14ac:dyDescent="0.35">
      <c r="A29" s="130"/>
      <c r="B29" s="51">
        <v>24</v>
      </c>
      <c r="C29" s="91" t="str">
        <f>VLOOKUP(B:B,'START_LIST_JUN-ELI'!C:F,2,FALSE)</f>
        <v>KREBS Sima</v>
      </c>
      <c r="D29" s="115" t="str">
        <f>VLOOKUP(B:B,'START_LIST_JUN-ELI'!C:F,4,FALSE)</f>
        <v>LNZ</v>
      </c>
      <c r="E29" s="109">
        <v>6</v>
      </c>
      <c r="F29" s="80">
        <v>10</v>
      </c>
      <c r="G29" s="431">
        <f>VLOOKUP(F:F,GRIDS!B:C,2,FALSE)</f>
        <v>6</v>
      </c>
      <c r="H29" s="80">
        <v>0</v>
      </c>
      <c r="I29" s="433">
        <f>VLOOKUP(H:H,GRIDS!D:E,2,FALSE)</f>
        <v>7</v>
      </c>
      <c r="J29" s="80">
        <v>7</v>
      </c>
      <c r="K29" s="431">
        <f>VLOOKUP(J:J,GRIDS!F:G,2,FALSE)</f>
        <v>2.5</v>
      </c>
      <c r="L29" s="80">
        <v>17</v>
      </c>
      <c r="M29" s="433">
        <f>VLOOKUP(L:L,GRIDS!H:I,2,FALSE)</f>
        <v>8.5</v>
      </c>
      <c r="N29" s="131">
        <f t="shared" si="0"/>
        <v>6</v>
      </c>
      <c r="O29" s="205">
        <f t="shared" si="1"/>
        <v>6</v>
      </c>
    </row>
    <row r="30" spans="1:15" x14ac:dyDescent="0.35">
      <c r="A30" s="130"/>
      <c r="B30" s="51">
        <v>25</v>
      </c>
      <c r="C30" s="91" t="str">
        <f>VLOOKUP(B:B,'START_LIST_JUN-ELI'!C:F,2,FALSE)</f>
        <v>PISCITELLO Zélie</v>
      </c>
      <c r="D30" s="115" t="str">
        <f>VLOOKUP(B:B,'START_LIST_JUN-ELI'!C:F,4,FALSE)</f>
        <v>MORG</v>
      </c>
      <c r="E30" s="109">
        <v>6</v>
      </c>
      <c r="F30" s="80">
        <v>7</v>
      </c>
      <c r="G30" s="431">
        <f>VLOOKUP(F:F,GRIDS!B:C,2,FALSE)</f>
        <v>4.5</v>
      </c>
      <c r="H30" s="80">
        <v>2</v>
      </c>
      <c r="I30" s="433">
        <f>VLOOKUP(H:H,GRIDS!D:E,2,FALSE)</f>
        <v>5</v>
      </c>
      <c r="J30" s="80">
        <v>12</v>
      </c>
      <c r="K30" s="431">
        <f>VLOOKUP(J:J,GRIDS!F:G,2,FALSE)</f>
        <v>3.5</v>
      </c>
      <c r="L30" s="80">
        <v>16</v>
      </c>
      <c r="M30" s="433">
        <f>VLOOKUP(L:L,GRIDS!H:I,2,FALSE)</f>
        <v>8</v>
      </c>
      <c r="N30" s="131">
        <f t="shared" si="0"/>
        <v>5.25</v>
      </c>
      <c r="O30" s="205">
        <f t="shared" si="1"/>
        <v>5.5</v>
      </c>
    </row>
    <row r="31" spans="1:15" x14ac:dyDescent="0.35">
      <c r="A31" s="130"/>
      <c r="B31" s="51">
        <v>26</v>
      </c>
      <c r="C31" s="91" t="str">
        <f>VLOOKUP(B:B,'START_LIST_JUN-ELI'!C:F,2,FALSE)</f>
        <v>ZAHND Shirley</v>
      </c>
      <c r="D31" s="115" t="str">
        <f>VLOOKUP(B:B,'START_LIST_JUN-ELI'!C:F,4,FALSE)</f>
        <v>ASB</v>
      </c>
      <c r="E31" s="109">
        <v>8</v>
      </c>
      <c r="F31" s="80">
        <v>2</v>
      </c>
      <c r="G31" s="431">
        <f>VLOOKUP(F:F,GRIDS!B:C,2,FALSE)</f>
        <v>2</v>
      </c>
      <c r="H31" s="80">
        <v>0</v>
      </c>
      <c r="I31" s="433">
        <f>VLOOKUP(H:H,GRIDS!D:E,2,FALSE)</f>
        <v>7</v>
      </c>
      <c r="J31" s="80">
        <v>26</v>
      </c>
      <c r="K31" s="431">
        <f>VLOOKUP(J:J,GRIDS!F:G,2,FALSE)</f>
        <v>7</v>
      </c>
      <c r="L31" s="80">
        <v>10</v>
      </c>
      <c r="M31" s="433">
        <f>VLOOKUP(L:L,GRIDS!H:I,2,FALSE)</f>
        <v>5</v>
      </c>
      <c r="N31" s="131">
        <f t="shared" si="0"/>
        <v>5</v>
      </c>
      <c r="O31" s="205">
        <f t="shared" si="1"/>
        <v>6.333333333333333</v>
      </c>
    </row>
    <row r="32" spans="1:15" x14ac:dyDescent="0.35">
      <c r="A32" s="130"/>
      <c r="B32" s="51">
        <v>27</v>
      </c>
      <c r="C32" s="91" t="str">
        <f>VLOOKUP(B:B,'START_LIST_JUN-ELI'!C:F,2,FALSE)</f>
        <v>SCHLEICH Sarah</v>
      </c>
      <c r="D32" s="115" t="str">
        <f>VLOOKUP(B:B,'START_LIST_JUN-ELI'!C:F,4,FALSE)</f>
        <v>LNZ</v>
      </c>
      <c r="E32" s="109">
        <v>6</v>
      </c>
      <c r="F32" s="80">
        <v>6</v>
      </c>
      <c r="G32" s="431">
        <f>VLOOKUP(F:F,GRIDS!B:C,2,FALSE)</f>
        <v>4</v>
      </c>
      <c r="H32" s="80">
        <v>0</v>
      </c>
      <c r="I32" s="433">
        <f>VLOOKUP(H:H,GRIDS!D:E,2,FALSE)</f>
        <v>7</v>
      </c>
      <c r="J32" s="80">
        <v>22</v>
      </c>
      <c r="K32" s="431">
        <f>VLOOKUP(J:J,GRIDS!F:G,2,FALSE)</f>
        <v>6</v>
      </c>
      <c r="L32" s="80">
        <v>16</v>
      </c>
      <c r="M32" s="433">
        <f>VLOOKUP(L:L,GRIDS!H:I,2,FALSE)</f>
        <v>8</v>
      </c>
      <c r="N32" s="131">
        <f t="shared" si="0"/>
        <v>5</v>
      </c>
      <c r="O32" s="205">
        <f t="shared" si="1"/>
        <v>7</v>
      </c>
    </row>
    <row r="33" spans="1:15" x14ac:dyDescent="0.35">
      <c r="A33" s="130"/>
      <c r="B33" s="51">
        <v>28</v>
      </c>
      <c r="C33" s="91" t="str">
        <f>VLOOKUP(B:B,'START_LIST_JUN-ELI'!C:F,2,FALSE)</f>
        <v>CESAR Suany</v>
      </c>
      <c r="D33" s="115" t="str">
        <f>VLOOKUP(B:B,'START_LIST_JUN-ELI'!C:F,4,FALSE)</f>
        <v>SRSO</v>
      </c>
      <c r="E33" s="109">
        <v>6</v>
      </c>
      <c r="F33" s="80">
        <v>8</v>
      </c>
      <c r="G33" s="431">
        <f>VLOOKUP(F:F,GRIDS!B:C,2,FALSE)</f>
        <v>5</v>
      </c>
      <c r="H33" s="80">
        <v>0</v>
      </c>
      <c r="I33" s="433">
        <f>VLOOKUP(H:H,GRIDS!D:E,2,FALSE)</f>
        <v>7</v>
      </c>
      <c r="J33" s="80">
        <v>25</v>
      </c>
      <c r="K33" s="431">
        <f>VLOOKUP(J:J,GRIDS!F:G,2,FALSE)</f>
        <v>7</v>
      </c>
      <c r="L33" s="80">
        <v>12</v>
      </c>
      <c r="M33" s="433">
        <f>VLOOKUP(L:L,GRIDS!H:I,2,FALSE)</f>
        <v>6</v>
      </c>
      <c r="N33" s="131">
        <f t="shared" si="0"/>
        <v>5.5</v>
      </c>
      <c r="O33" s="205">
        <f t="shared" si="1"/>
        <v>6.666666666666667</v>
      </c>
    </row>
    <row r="34" spans="1:15" x14ac:dyDescent="0.35">
      <c r="A34" s="130"/>
      <c r="B34" s="51">
        <v>29</v>
      </c>
      <c r="C34" s="91" t="str">
        <f>VLOOKUP(B:B,'START_LIST_JUN-ELI'!C:F,2,FALSE)</f>
        <v>PRINCE Polly</v>
      </c>
      <c r="D34" s="115" t="str">
        <f>VLOOKUP(B:B,'START_LIST_JUN-ELI'!C:F,4,FALSE)</f>
        <v>ASB</v>
      </c>
      <c r="E34" s="109">
        <v>4</v>
      </c>
      <c r="F34" s="80">
        <v>3</v>
      </c>
      <c r="G34" s="431">
        <f>VLOOKUP(F:F,GRIDS!B:C,2,FALSE)</f>
        <v>2.5</v>
      </c>
      <c r="H34" s="80">
        <v>0</v>
      </c>
      <c r="I34" s="433">
        <f>VLOOKUP(H:H,GRIDS!D:E,2,FALSE)</f>
        <v>7</v>
      </c>
      <c r="J34" s="80">
        <v>22</v>
      </c>
      <c r="K34" s="431">
        <f>VLOOKUP(J:J,GRIDS!F:G,2,FALSE)</f>
        <v>6</v>
      </c>
      <c r="L34" s="80">
        <v>14</v>
      </c>
      <c r="M34" s="433">
        <f>VLOOKUP(L:L,GRIDS!H:I,2,FALSE)</f>
        <v>7</v>
      </c>
      <c r="N34" s="131">
        <f t="shared" si="0"/>
        <v>3.25</v>
      </c>
      <c r="O34" s="205">
        <f t="shared" si="1"/>
        <v>6.666666666666667</v>
      </c>
    </row>
    <row r="35" spans="1:15" x14ac:dyDescent="0.35">
      <c r="A35" s="130"/>
      <c r="B35" s="51">
        <v>30</v>
      </c>
      <c r="C35" s="91" t="str">
        <f>VLOOKUP(B:B,'START_LIST_JUN-ELI'!C:F,2,FALSE)</f>
        <v>ROBERT Kelia</v>
      </c>
      <c r="D35" s="115" t="str">
        <f>VLOOKUP(B:B,'START_LIST_JUN-ELI'!C:F,4,FALSE)</f>
        <v>VA</v>
      </c>
      <c r="E35" s="109">
        <v>6</v>
      </c>
      <c r="F35" s="80">
        <v>2</v>
      </c>
      <c r="G35" s="431">
        <f>VLOOKUP(F:F,GRIDS!B:C,2,FALSE)</f>
        <v>2</v>
      </c>
      <c r="H35" s="80">
        <v>0</v>
      </c>
      <c r="I35" s="659">
        <f>VLOOKUP(H:H,GRIDS!D:E,2,FALSE)-2</f>
        <v>5</v>
      </c>
      <c r="J35" s="80">
        <v>20</v>
      </c>
      <c r="K35" s="431">
        <f>VLOOKUP(J:J,GRIDS!F:G,2,FALSE)</f>
        <v>5.5</v>
      </c>
      <c r="L35" s="80">
        <v>17</v>
      </c>
      <c r="M35" s="433">
        <f>VLOOKUP(L:L,GRIDS!H:I,2,FALSE)</f>
        <v>8.5</v>
      </c>
      <c r="N35" s="131">
        <f t="shared" si="0"/>
        <v>4</v>
      </c>
      <c r="O35" s="205">
        <f t="shared" si="1"/>
        <v>6.333333333333333</v>
      </c>
    </row>
    <row r="36" spans="1:15" x14ac:dyDescent="0.35">
      <c r="A36" s="130"/>
      <c r="B36" s="628">
        <v>31</v>
      </c>
      <c r="C36" s="629" t="str">
        <f>VLOOKUP(B:B,'START_LIST_JUN-ELI'!C:F,2,FALSE)</f>
        <v>D'AGOSTINO Laura</v>
      </c>
      <c r="D36" s="630" t="str">
        <f>VLOOKUP(B:B,'START_LIST_JUN-ELI'!C:F,4,FALSE)</f>
        <v>MORG</v>
      </c>
      <c r="E36" s="109"/>
      <c r="F36" s="80"/>
      <c r="G36" s="431">
        <f>VLOOKUP(F:F,GRIDS!B:C,2,FALSE)</f>
        <v>0</v>
      </c>
      <c r="H36" s="80"/>
      <c r="I36" s="433">
        <f>VLOOKUP(H:H,GRIDS!D:E,2,FALSE)</f>
        <v>7</v>
      </c>
      <c r="J36" s="80"/>
      <c r="K36" s="431">
        <f>VLOOKUP(J:J,GRIDS!F:G,2,FALSE)</f>
        <v>0</v>
      </c>
      <c r="L36" s="80"/>
      <c r="M36" s="433">
        <f>VLOOKUP(L:L,GRIDS!H:I,2,FALSE)</f>
        <v>0</v>
      </c>
      <c r="N36" s="131">
        <f t="shared" si="0"/>
        <v>0</v>
      </c>
      <c r="O36" s="205">
        <f t="shared" si="1"/>
        <v>2.3333333333333335</v>
      </c>
    </row>
    <row r="37" spans="1:15" x14ac:dyDescent="0.35">
      <c r="A37" s="130"/>
      <c r="B37" s="51">
        <v>32</v>
      </c>
      <c r="C37" s="91" t="str">
        <f>VLOOKUP(B:B,'START_LIST_JUN-ELI'!C:F,2,FALSE)</f>
        <v>DERY Mia</v>
      </c>
      <c r="D37" s="115" t="str">
        <f>VLOOKUP(B:B,'START_LIST_JUN-ELI'!C:F,4,FALSE)</f>
        <v>GN1885</v>
      </c>
      <c r="E37" s="109">
        <v>6</v>
      </c>
      <c r="F37" s="80">
        <v>18</v>
      </c>
      <c r="G37" s="431">
        <f>VLOOKUP(F:F,GRIDS!B:C,2,FALSE)</f>
        <v>10</v>
      </c>
      <c r="H37" s="80">
        <v>0</v>
      </c>
      <c r="I37" s="433">
        <f>VLOOKUP(H:H,GRIDS!D:E,2,FALSE)</f>
        <v>7</v>
      </c>
      <c r="J37" s="80">
        <v>20</v>
      </c>
      <c r="K37" s="431">
        <f>VLOOKUP(J:J,GRIDS!F:G,2,FALSE)</f>
        <v>5.5</v>
      </c>
      <c r="L37" s="80">
        <v>18</v>
      </c>
      <c r="M37" s="433">
        <f>VLOOKUP(L:L,GRIDS!H:I,2,FALSE)</f>
        <v>9</v>
      </c>
      <c r="N37" s="131">
        <f t="shared" si="0"/>
        <v>8</v>
      </c>
      <c r="O37" s="205">
        <f t="shared" si="1"/>
        <v>7.166666666666667</v>
      </c>
    </row>
    <row r="38" spans="1:15" x14ac:dyDescent="0.35">
      <c r="A38" s="130"/>
      <c r="B38" s="51">
        <v>33</v>
      </c>
      <c r="C38" s="91" t="str">
        <f>VLOOKUP(B:B,'START_LIST_JUN-ELI'!C:F,2,FALSE)</f>
        <v>START Daphné</v>
      </c>
      <c r="D38" s="115" t="str">
        <f>VLOOKUP(B:B,'START_LIST_JUN-ELI'!C:F,4,FALSE)</f>
        <v>GN1885</v>
      </c>
      <c r="E38" s="109">
        <v>6</v>
      </c>
      <c r="F38" s="80">
        <v>7</v>
      </c>
      <c r="G38" s="431">
        <f>VLOOKUP(F:F,GRIDS!B:C,2,FALSE)</f>
        <v>4.5</v>
      </c>
      <c r="H38" s="80">
        <v>0</v>
      </c>
      <c r="I38" s="659">
        <f>VLOOKUP(H:H,GRIDS!D:E,2,FALSE)-2</f>
        <v>5</v>
      </c>
      <c r="J38" s="80">
        <v>22</v>
      </c>
      <c r="K38" s="431">
        <f>VLOOKUP(J:J,GRIDS!F:G,2,FALSE)</f>
        <v>6</v>
      </c>
      <c r="L38" s="80">
        <v>17</v>
      </c>
      <c r="M38" s="433">
        <f>VLOOKUP(L:L,GRIDS!H:I,2,FALSE)</f>
        <v>8.5</v>
      </c>
      <c r="N38" s="131">
        <f t="shared" si="0"/>
        <v>5.25</v>
      </c>
      <c r="O38" s="205">
        <f t="shared" si="1"/>
        <v>6.5</v>
      </c>
    </row>
    <row r="39" spans="1:15" x14ac:dyDescent="0.35">
      <c r="A39" s="130"/>
      <c r="B39" s="51">
        <v>34</v>
      </c>
      <c r="C39" s="91" t="str">
        <f>VLOOKUP(B:B,'START_LIST_JUN-ELI'!C:F,2,FALSE)</f>
        <v>BORNAY Luna</v>
      </c>
      <c r="D39" s="115" t="str">
        <f>VLOOKUP(B:B,'START_LIST_JUN-ELI'!C:F,4,FALSE)</f>
        <v>MORG</v>
      </c>
      <c r="E39" s="109">
        <v>8</v>
      </c>
      <c r="F39" s="80">
        <v>18</v>
      </c>
      <c r="G39" s="431">
        <f>VLOOKUP(F:F,GRIDS!B:C,2,FALSE)</f>
        <v>10</v>
      </c>
      <c r="H39" s="80">
        <v>0</v>
      </c>
      <c r="I39" s="433">
        <f>VLOOKUP(H:H,GRIDS!D:E,2,FALSE)</f>
        <v>7</v>
      </c>
      <c r="J39" s="80">
        <v>26</v>
      </c>
      <c r="K39" s="431">
        <f>VLOOKUP(J:J,GRIDS!F:G,2,FALSE)</f>
        <v>7</v>
      </c>
      <c r="L39" s="80">
        <v>16</v>
      </c>
      <c r="M39" s="433">
        <f>VLOOKUP(L:L,GRIDS!H:I,2,FALSE)</f>
        <v>8</v>
      </c>
      <c r="N39" s="131">
        <f t="shared" si="0"/>
        <v>9</v>
      </c>
      <c r="O39" s="205">
        <f t="shared" si="1"/>
        <v>7.333333333333333</v>
      </c>
    </row>
    <row r="40" spans="1:15" x14ac:dyDescent="0.35">
      <c r="A40" s="130"/>
      <c r="B40" s="51">
        <v>35</v>
      </c>
      <c r="C40" s="91" t="str">
        <f>VLOOKUP(B:B,'START_LIST_JUN-ELI'!C:F,2,FALSE)</f>
        <v>PIETROPAOLO Luciana</v>
      </c>
      <c r="D40" s="115" t="str">
        <f>VLOOKUP(B:B,'START_LIST_JUN-ELI'!C:F,4,FALSE)</f>
        <v>ASB</v>
      </c>
      <c r="E40" s="109">
        <v>6</v>
      </c>
      <c r="F40" s="80">
        <v>6</v>
      </c>
      <c r="G40" s="431">
        <f>VLOOKUP(F:F,GRIDS!B:C,2,FALSE)</f>
        <v>4</v>
      </c>
      <c r="H40" s="80">
        <v>0</v>
      </c>
      <c r="I40" s="433">
        <f>VLOOKUP(H:H,GRIDS!D:E,2,FALSE)</f>
        <v>7</v>
      </c>
      <c r="J40" s="80">
        <v>27</v>
      </c>
      <c r="K40" s="431">
        <f>VLOOKUP(J:J,GRIDS!F:G,2,FALSE)</f>
        <v>7.5</v>
      </c>
      <c r="L40" s="80">
        <v>16</v>
      </c>
      <c r="M40" s="433">
        <f>VLOOKUP(L:L,GRIDS!H:I,2,FALSE)</f>
        <v>8</v>
      </c>
      <c r="N40" s="131">
        <f t="shared" si="0"/>
        <v>5</v>
      </c>
      <c r="O40" s="205">
        <f t="shared" si="1"/>
        <v>7.5</v>
      </c>
    </row>
    <row r="41" spans="1:15" x14ac:dyDescent="0.35">
      <c r="A41" s="130"/>
      <c r="B41" s="51">
        <v>36</v>
      </c>
      <c r="C41" s="91" t="str">
        <f>VLOOKUP(B:B,'START_LIST_JUN-ELI'!C:F,2,FALSE)</f>
        <v>REGARD Juliette</v>
      </c>
      <c r="D41" s="115" t="str">
        <f>VLOOKUP(B:B,'START_LIST_JUN-ELI'!C:F,4,FALSE)</f>
        <v>MORG</v>
      </c>
      <c r="E41" s="109">
        <v>8</v>
      </c>
      <c r="F41" s="80">
        <v>18</v>
      </c>
      <c r="G41" s="431">
        <f>VLOOKUP(F:F,GRIDS!B:C,2,FALSE)</f>
        <v>10</v>
      </c>
      <c r="H41" s="80">
        <v>0</v>
      </c>
      <c r="I41" s="433">
        <f>VLOOKUP(H:H,GRIDS!D:E,2,FALSE)</f>
        <v>7</v>
      </c>
      <c r="J41" s="80">
        <v>18</v>
      </c>
      <c r="K41" s="431">
        <f>VLOOKUP(J:J,GRIDS!F:G,2,FALSE)</f>
        <v>5</v>
      </c>
      <c r="L41" s="80">
        <v>17</v>
      </c>
      <c r="M41" s="433">
        <f>VLOOKUP(L:L,GRIDS!H:I,2,FALSE)</f>
        <v>8.5</v>
      </c>
      <c r="N41" s="131">
        <f t="shared" si="0"/>
        <v>9</v>
      </c>
      <c r="O41" s="205">
        <f t="shared" si="1"/>
        <v>6.833333333333333</v>
      </c>
    </row>
    <row r="42" spans="1:15" x14ac:dyDescent="0.35">
      <c r="A42" s="130"/>
      <c r="B42" s="51">
        <v>37</v>
      </c>
      <c r="C42" s="91" t="str">
        <f>VLOOKUP(B:B,'START_LIST_JUN-ELI'!C:F,2,FALSE)</f>
        <v>AMBROGI Sofia</v>
      </c>
      <c r="D42" s="115" t="str">
        <f>VLOOKUP(B:B,'START_LIST_JUN-ELI'!C:F,4,FALSE)</f>
        <v>LUG</v>
      </c>
      <c r="E42" s="109">
        <v>6</v>
      </c>
      <c r="F42" s="80">
        <v>6</v>
      </c>
      <c r="G42" s="431">
        <f>VLOOKUP(F:F,GRIDS!B:C,2,FALSE)</f>
        <v>4</v>
      </c>
      <c r="H42" s="80">
        <v>5</v>
      </c>
      <c r="I42" s="433">
        <f>VLOOKUP(H:H,GRIDS!D:E,2,FALSE)</f>
        <v>1</v>
      </c>
      <c r="J42" s="80">
        <v>20</v>
      </c>
      <c r="K42" s="431">
        <f>VLOOKUP(J:J,GRIDS!F:G,2,FALSE)</f>
        <v>5.5</v>
      </c>
      <c r="L42" s="80">
        <v>16</v>
      </c>
      <c r="M42" s="433">
        <f>VLOOKUP(L:L,GRIDS!H:I,2,FALSE)</f>
        <v>8</v>
      </c>
      <c r="N42" s="131">
        <f t="shared" si="0"/>
        <v>5</v>
      </c>
      <c r="O42" s="205">
        <f t="shared" si="1"/>
        <v>4.833333333333333</v>
      </c>
    </row>
    <row r="43" spans="1:15" x14ac:dyDescent="0.35">
      <c r="A43" s="130"/>
      <c r="B43" s="51">
        <v>38</v>
      </c>
      <c r="C43" s="91" t="str">
        <f>VLOOKUP(B:B,'START_LIST_JUN-ELI'!C:F,2,FALSE)</f>
        <v>PANAIT Amira Natalia</v>
      </c>
      <c r="D43" s="115" t="str">
        <f>VLOOKUP(B:B,'START_LIST_JUN-ELI'!C:F,4,FALSE)</f>
        <v>ASB</v>
      </c>
      <c r="E43" s="109">
        <v>6</v>
      </c>
      <c r="F43" s="80">
        <v>2</v>
      </c>
      <c r="G43" s="431">
        <f>VLOOKUP(F:F,GRIDS!B:C,2,FALSE)</f>
        <v>2</v>
      </c>
      <c r="H43" s="80">
        <v>0</v>
      </c>
      <c r="I43" s="433">
        <f>VLOOKUP(H:H,GRIDS!D:E,2,FALSE)</f>
        <v>7</v>
      </c>
      <c r="J43" s="80">
        <v>17</v>
      </c>
      <c r="K43" s="431">
        <f>VLOOKUP(J:J,GRIDS!F:G,2,FALSE)</f>
        <v>5</v>
      </c>
      <c r="L43" s="80">
        <v>11</v>
      </c>
      <c r="M43" s="433">
        <f>VLOOKUP(L:L,GRIDS!H:I,2,FALSE)</f>
        <v>5.5</v>
      </c>
      <c r="N43" s="131">
        <f t="shared" si="0"/>
        <v>4</v>
      </c>
      <c r="O43" s="205">
        <f t="shared" si="1"/>
        <v>5.833333333333333</v>
      </c>
    </row>
    <row r="44" spans="1:15" x14ac:dyDescent="0.35">
      <c r="A44" s="130"/>
      <c r="B44" s="628">
        <v>39</v>
      </c>
      <c r="C44" s="629" t="str">
        <f>VLOOKUP(B:B,'START_LIST_JUN-ELI'!C:F,2,FALSE)</f>
        <v>VILBERT Maeva</v>
      </c>
      <c r="D44" s="630" t="str">
        <f>VLOOKUP(B:B,'START_LIST_JUN-ELI'!C:F,4,FALSE)</f>
        <v>GN1885</v>
      </c>
      <c r="E44" s="109"/>
      <c r="F44" s="80"/>
      <c r="G44" s="431">
        <f>VLOOKUP(F:F,GRIDS!B:C,2,FALSE)</f>
        <v>0</v>
      </c>
      <c r="H44" s="80"/>
      <c r="I44" s="433">
        <f>VLOOKUP(H:H,GRIDS!D:E,2,FALSE)</f>
        <v>7</v>
      </c>
      <c r="J44" s="80"/>
      <c r="K44" s="431">
        <f>VLOOKUP(J:J,GRIDS!F:G,2,FALSE)</f>
        <v>0</v>
      </c>
      <c r="L44" s="80"/>
      <c r="M44" s="433">
        <f>VLOOKUP(L:L,GRIDS!H:I,2,FALSE)</f>
        <v>0</v>
      </c>
      <c r="N44" s="131">
        <f t="shared" si="0"/>
        <v>0</v>
      </c>
      <c r="O44" s="205">
        <f t="shared" si="1"/>
        <v>2.3333333333333335</v>
      </c>
    </row>
    <row r="45" spans="1:15" x14ac:dyDescent="0.35">
      <c r="A45" s="130"/>
      <c r="B45" s="51">
        <v>40</v>
      </c>
      <c r="C45" s="91" t="str">
        <f>VLOOKUP(B:B,'START_LIST_JUN-ELI'!C:F,2,FALSE)</f>
        <v>AMATO Lilou</v>
      </c>
      <c r="D45" s="115" t="str">
        <f>VLOOKUP(B:B,'START_LIST_JUN-ELI'!C:F,4,FALSE)</f>
        <v>ASB</v>
      </c>
      <c r="E45" s="109">
        <v>6</v>
      </c>
      <c r="F45" s="80">
        <v>15</v>
      </c>
      <c r="G45" s="431">
        <f>VLOOKUP(F:F,GRIDS!B:C,2,FALSE)</f>
        <v>8.5</v>
      </c>
      <c r="H45" s="80">
        <v>0</v>
      </c>
      <c r="I45" s="433">
        <f>VLOOKUP(H:H,GRIDS!D:E,2,FALSE)</f>
        <v>7</v>
      </c>
      <c r="J45" s="80">
        <v>27</v>
      </c>
      <c r="K45" s="431">
        <f>VLOOKUP(J:J,GRIDS!F:G,2,FALSE)</f>
        <v>7.5</v>
      </c>
      <c r="L45" s="80">
        <v>15</v>
      </c>
      <c r="M45" s="433">
        <f>VLOOKUP(L:L,GRIDS!H:I,2,FALSE)</f>
        <v>7.5</v>
      </c>
      <c r="N45" s="131">
        <f t="shared" si="0"/>
        <v>7.25</v>
      </c>
      <c r="O45" s="205">
        <f t="shared" si="1"/>
        <v>7.333333333333333</v>
      </c>
    </row>
    <row r="46" spans="1:15" x14ac:dyDescent="0.35">
      <c r="A46" s="130"/>
      <c r="B46" s="51">
        <v>41</v>
      </c>
      <c r="C46" s="91" t="str">
        <f>VLOOKUP(B:B,'START_LIST_JUN-ELI'!C:F,2,FALSE)</f>
        <v>HÄUPTLI Emma</v>
      </c>
      <c r="D46" s="115" t="str">
        <f>VLOOKUP(B:B,'START_LIST_JUN-ELI'!C:F,4,FALSE)</f>
        <v>LNZ</v>
      </c>
      <c r="E46" s="109">
        <v>8</v>
      </c>
      <c r="F46" s="80">
        <v>14</v>
      </c>
      <c r="G46" s="431">
        <f>VLOOKUP(F:F,GRIDS!B:C,2,FALSE)</f>
        <v>8</v>
      </c>
      <c r="H46" s="80">
        <v>0</v>
      </c>
      <c r="I46" s="433">
        <f>VLOOKUP(H:H,GRIDS!D:E,2,FALSE)</f>
        <v>7</v>
      </c>
      <c r="J46" s="80">
        <v>5</v>
      </c>
      <c r="K46" s="431">
        <f>VLOOKUP(J:J,GRIDS!F:G,2,FALSE)</f>
        <v>2</v>
      </c>
      <c r="L46" s="80">
        <v>17</v>
      </c>
      <c r="M46" s="433">
        <f>VLOOKUP(L:L,GRIDS!H:I,2,FALSE)</f>
        <v>8.5</v>
      </c>
      <c r="N46" s="131">
        <f t="shared" si="0"/>
        <v>8</v>
      </c>
      <c r="O46" s="205">
        <f t="shared" si="1"/>
        <v>5.833333333333333</v>
      </c>
    </row>
    <row r="47" spans="1:15" x14ac:dyDescent="0.35">
      <c r="A47" s="130"/>
      <c r="B47" s="51">
        <v>42</v>
      </c>
      <c r="C47" s="91" t="str">
        <f>VLOOKUP(B:B,'START_LIST_JUN-ELI'!C:F,2,FALSE)</f>
        <v>BIZZOZERO Victoria</v>
      </c>
      <c r="D47" s="115" t="str">
        <f>VLOOKUP(B:B,'START_LIST_JUN-ELI'!C:F,4,FALSE)</f>
        <v>LUG</v>
      </c>
      <c r="E47" s="109">
        <v>8</v>
      </c>
      <c r="F47" s="80">
        <v>13</v>
      </c>
      <c r="G47" s="431">
        <f>VLOOKUP(F:F,GRIDS!B:C,2,FALSE)</f>
        <v>7.5</v>
      </c>
      <c r="H47" s="80">
        <v>0</v>
      </c>
      <c r="I47" s="659">
        <f>VLOOKUP(H:H,GRIDS!D:E,2,FALSE)-2</f>
        <v>5</v>
      </c>
      <c r="J47" s="80">
        <v>23</v>
      </c>
      <c r="K47" s="431">
        <f>VLOOKUP(J:J,GRIDS!F:G,2,FALSE)</f>
        <v>6.5</v>
      </c>
      <c r="L47" s="80">
        <v>14</v>
      </c>
      <c r="M47" s="433">
        <f>VLOOKUP(L:L,GRIDS!H:I,2,FALSE)</f>
        <v>7</v>
      </c>
      <c r="N47" s="131">
        <f t="shared" si="0"/>
        <v>7.75</v>
      </c>
      <c r="O47" s="205">
        <f t="shared" si="1"/>
        <v>6.166666666666667</v>
      </c>
    </row>
    <row r="48" spans="1:15" x14ac:dyDescent="0.35">
      <c r="A48" s="130"/>
      <c r="B48" s="51">
        <v>43</v>
      </c>
      <c r="C48" s="91" t="str">
        <f>VLOOKUP(B:B,'START_LIST_JUN-ELI'!C:F,2,FALSE)</f>
        <v>EHRISMANN Aylin</v>
      </c>
      <c r="D48" s="115" t="str">
        <f>VLOOKUP(B:B,'START_LIST_JUN-ELI'!C:F,4,FALSE)</f>
        <v>LNZ</v>
      </c>
      <c r="E48" s="109">
        <v>6</v>
      </c>
      <c r="F48" s="80">
        <v>3</v>
      </c>
      <c r="G48" s="431">
        <f>VLOOKUP(F:F,GRIDS!B:C,2,FALSE)</f>
        <v>2.5</v>
      </c>
      <c r="H48" s="80">
        <v>0</v>
      </c>
      <c r="I48" s="433">
        <f>VLOOKUP(H:H,GRIDS!D:E,2,FALSE)</f>
        <v>7</v>
      </c>
      <c r="J48" s="80">
        <v>13</v>
      </c>
      <c r="K48" s="431">
        <f>VLOOKUP(J:J,GRIDS!F:G,2,FALSE)</f>
        <v>4</v>
      </c>
      <c r="L48" s="80">
        <v>16</v>
      </c>
      <c r="M48" s="433">
        <f>VLOOKUP(L:L,GRIDS!H:I,2,FALSE)</f>
        <v>8</v>
      </c>
      <c r="N48" s="131">
        <f t="shared" si="0"/>
        <v>4.25</v>
      </c>
      <c r="O48" s="205">
        <f t="shared" si="1"/>
        <v>6.333333333333333</v>
      </c>
    </row>
    <row r="49" spans="1:15" x14ac:dyDescent="0.35">
      <c r="A49" s="130"/>
      <c r="B49" s="51">
        <v>44</v>
      </c>
      <c r="C49" s="91" t="str">
        <f>VLOOKUP(B:B,'START_LIST_JUN-ELI'!C:F,2,FALSE)</f>
        <v>PANZA Leila</v>
      </c>
      <c r="D49" s="115" t="str">
        <f>VLOOKUP(B:B,'START_LIST_JUN-ELI'!C:F,4,FALSE)</f>
        <v>GN1885</v>
      </c>
      <c r="E49" s="109">
        <v>8</v>
      </c>
      <c r="F49" s="80">
        <v>8</v>
      </c>
      <c r="G49" s="431">
        <f>VLOOKUP(F:F,GRIDS!B:C,2,FALSE)</f>
        <v>5</v>
      </c>
      <c r="H49" s="80">
        <v>1</v>
      </c>
      <c r="I49" s="433">
        <f>VLOOKUP(H:H,GRIDS!D:E,2,FALSE)-2</f>
        <v>4</v>
      </c>
      <c r="J49" s="80">
        <v>7</v>
      </c>
      <c r="K49" s="431">
        <f>VLOOKUP(J:J,GRIDS!F:G,2,FALSE)</f>
        <v>2.5</v>
      </c>
      <c r="L49" s="80">
        <v>6</v>
      </c>
      <c r="M49" s="433">
        <f>VLOOKUP(L:L,GRIDS!H:I,2,FALSE)</f>
        <v>2</v>
      </c>
      <c r="N49" s="131">
        <f t="shared" si="0"/>
        <v>6.5</v>
      </c>
      <c r="O49" s="205">
        <f t="shared" si="1"/>
        <v>2.8333333333333335</v>
      </c>
    </row>
    <row r="50" spans="1:15" x14ac:dyDescent="0.35">
      <c r="A50" s="130"/>
      <c r="B50" s="51">
        <v>45</v>
      </c>
      <c r="C50" s="91" t="str">
        <f>VLOOKUP(B:B,'START_LIST_JUN-ELI'!C:F,2,FALSE)</f>
        <v>HALBEISEN Melody</v>
      </c>
      <c r="D50" s="115" t="str">
        <f>VLOOKUP(B:B,'START_LIST_JUN-ELI'!C:F,4,FALSE)</f>
        <v>ASB</v>
      </c>
      <c r="E50" s="109">
        <v>6</v>
      </c>
      <c r="F50" s="80">
        <v>13</v>
      </c>
      <c r="G50" s="431">
        <f>VLOOKUP(F:F,GRIDS!B:C,2,FALSE)</f>
        <v>7.5</v>
      </c>
      <c r="H50" s="80">
        <v>0</v>
      </c>
      <c r="I50" s="659">
        <f>VLOOKUP(H:H,GRIDS!D:E,2,FALSE)-2</f>
        <v>5</v>
      </c>
      <c r="J50" s="80">
        <v>24</v>
      </c>
      <c r="K50" s="431">
        <f>VLOOKUP(J:J,GRIDS!F:G,2,FALSE)</f>
        <v>6.5</v>
      </c>
      <c r="L50" s="80">
        <v>18</v>
      </c>
      <c r="M50" s="433">
        <f>VLOOKUP(L:L,GRIDS!H:I,2,FALSE)</f>
        <v>9</v>
      </c>
      <c r="N50" s="131">
        <f t="shared" si="0"/>
        <v>6.75</v>
      </c>
      <c r="O50" s="205">
        <f t="shared" si="1"/>
        <v>6.833333333333333</v>
      </c>
    </row>
    <row r="51" spans="1:15" x14ac:dyDescent="0.35">
      <c r="A51" s="130"/>
      <c r="B51" s="51">
        <v>46</v>
      </c>
      <c r="C51" s="91" t="str">
        <f>VLOOKUP(B:B,'START_LIST_JUN-ELI'!C:F,2,FALSE)</f>
        <v>HAK Anastasia</v>
      </c>
      <c r="D51" s="115" t="str">
        <f>VLOOKUP(B:B,'START_LIST_JUN-ELI'!C:F,4,FALSE)</f>
        <v>LNZ</v>
      </c>
      <c r="E51" s="109">
        <v>6</v>
      </c>
      <c r="F51" s="80">
        <v>12</v>
      </c>
      <c r="G51" s="431">
        <f>VLOOKUP(F:F,GRIDS!B:C,2,FALSE)</f>
        <v>7</v>
      </c>
      <c r="H51" s="80">
        <v>1</v>
      </c>
      <c r="I51" s="433">
        <f>VLOOKUP(H:H,GRIDS!D:E,2,FALSE)</f>
        <v>6</v>
      </c>
      <c r="J51" s="80">
        <v>19</v>
      </c>
      <c r="K51" s="431">
        <f>VLOOKUP(J:J,GRIDS!F:G,2,FALSE)</f>
        <v>5.5</v>
      </c>
      <c r="L51" s="80">
        <v>14</v>
      </c>
      <c r="M51" s="433">
        <f>VLOOKUP(L:L,GRIDS!H:I,2,FALSE)</f>
        <v>7</v>
      </c>
      <c r="N51" s="131">
        <f t="shared" si="0"/>
        <v>6.5</v>
      </c>
      <c r="O51" s="205">
        <f t="shared" si="1"/>
        <v>6.166666666666667</v>
      </c>
    </row>
    <row r="52" spans="1:15" x14ac:dyDescent="0.35">
      <c r="A52" s="130"/>
      <c r="B52" s="51">
        <v>47</v>
      </c>
      <c r="C52" s="91" t="str">
        <f>VLOOKUP(B:B,'START_LIST_JUN-ELI'!C:F,2,FALSE)</f>
        <v>ARTIFONI Clara</v>
      </c>
      <c r="D52" s="115" t="str">
        <f>VLOOKUP(B:B,'START_LIST_JUN-ELI'!C:F,4,FALSE)</f>
        <v>LA</v>
      </c>
      <c r="E52" s="109">
        <v>4</v>
      </c>
      <c r="F52" s="80">
        <v>3</v>
      </c>
      <c r="G52" s="431">
        <f>VLOOKUP(F:F,GRIDS!B:C,2,FALSE)</f>
        <v>2.5</v>
      </c>
      <c r="H52" s="80">
        <v>4</v>
      </c>
      <c r="I52" s="659">
        <f>VLOOKUP(H:H,GRIDS!D:E,2,FALSE)-2</f>
        <v>0</v>
      </c>
      <c r="J52" s="80">
        <v>23</v>
      </c>
      <c r="K52" s="431">
        <f>VLOOKUP(J:J,GRIDS!F:G,2,FALSE)</f>
        <v>6.5</v>
      </c>
      <c r="L52" s="80">
        <v>16</v>
      </c>
      <c r="M52" s="433">
        <f>VLOOKUP(L:L,GRIDS!H:I,2,FALSE)</f>
        <v>8</v>
      </c>
      <c r="N52" s="131">
        <f t="shared" si="0"/>
        <v>3.25</v>
      </c>
      <c r="O52" s="205">
        <f t="shared" si="1"/>
        <v>4.833333333333333</v>
      </c>
    </row>
    <row r="53" spans="1:15" x14ac:dyDescent="0.35">
      <c r="A53" s="130"/>
      <c r="B53" s="51">
        <v>48</v>
      </c>
      <c r="C53" s="91" t="str">
        <f>VLOOKUP(B:B,'START_LIST_JUN-ELI'!C:F,2,FALSE)</f>
        <v>GUGGISBERG Allegra</v>
      </c>
      <c r="D53" s="115" t="str">
        <f>VLOOKUP(B:B,'START_LIST_JUN-ELI'!C:F,4,FALSE)</f>
        <v>ASB</v>
      </c>
      <c r="E53" s="109">
        <v>4</v>
      </c>
      <c r="F53" s="80">
        <v>3</v>
      </c>
      <c r="G53" s="431">
        <f>VLOOKUP(F:F,GRIDS!B:C,2,FALSE)</f>
        <v>2.5</v>
      </c>
      <c r="H53" s="80">
        <v>1</v>
      </c>
      <c r="I53" s="659">
        <f>VLOOKUP(H:H,GRIDS!D:E,2,FALSE)-2</f>
        <v>4</v>
      </c>
      <c r="J53" s="80">
        <v>10</v>
      </c>
      <c r="K53" s="431">
        <f>VLOOKUP(J:J,GRIDS!F:G,2,FALSE)</f>
        <v>3</v>
      </c>
      <c r="L53" s="80">
        <v>5</v>
      </c>
      <c r="M53" s="433">
        <f>VLOOKUP(L:L,GRIDS!H:I,2,FALSE)</f>
        <v>1</v>
      </c>
      <c r="N53" s="131">
        <f t="shared" si="0"/>
        <v>3.25</v>
      </c>
      <c r="O53" s="205">
        <f t="shared" si="1"/>
        <v>2.6666666666666665</v>
      </c>
    </row>
    <row r="54" spans="1:15" x14ac:dyDescent="0.35">
      <c r="A54" s="130"/>
      <c r="B54" s="51">
        <v>49</v>
      </c>
      <c r="C54" s="91" t="str">
        <f>VLOOKUP(B:B,'START_LIST_JUN-ELI'!C:F,2,FALSE)</f>
        <v>BATTILANA Jacinthe</v>
      </c>
      <c r="D54" s="115" t="str">
        <f>VLOOKUP(B:B,'START_LIST_JUN-ELI'!C:F,4,FALSE)</f>
        <v>MORG</v>
      </c>
      <c r="E54" s="109">
        <v>8</v>
      </c>
      <c r="F54" s="80">
        <v>15</v>
      </c>
      <c r="G54" s="431">
        <f>VLOOKUP(F:F,GRIDS!B:C,2,FALSE)</f>
        <v>8.5</v>
      </c>
      <c r="H54" s="80">
        <v>0</v>
      </c>
      <c r="I54" s="433">
        <f>VLOOKUP(H:H,GRIDS!D:E,2,FALSE)</f>
        <v>7</v>
      </c>
      <c r="J54" s="80">
        <v>25</v>
      </c>
      <c r="K54" s="431">
        <f>VLOOKUP(J:J,GRIDS!F:G,2,FALSE)</f>
        <v>7</v>
      </c>
      <c r="L54" s="80">
        <v>17</v>
      </c>
      <c r="M54" s="433">
        <f>VLOOKUP(L:L,GRIDS!H:I,2,FALSE)</f>
        <v>8.5</v>
      </c>
      <c r="N54" s="131">
        <f t="shared" si="0"/>
        <v>8.25</v>
      </c>
      <c r="O54" s="205">
        <f t="shared" si="1"/>
        <v>7.5</v>
      </c>
    </row>
    <row r="55" spans="1:15" x14ac:dyDescent="0.35">
      <c r="A55" s="130"/>
      <c r="B55" s="51">
        <v>50</v>
      </c>
      <c r="C55" s="91" t="str">
        <f>VLOOKUP(B:B,'START_LIST_JUN-ELI'!C:F,2,FALSE)</f>
        <v>LYSYUK Martina</v>
      </c>
      <c r="D55" s="115" t="str">
        <f>VLOOKUP(B:B,'START_LIST_JUN-ELI'!C:F,4,FALSE)</f>
        <v>CNM</v>
      </c>
      <c r="E55" s="109">
        <v>6</v>
      </c>
      <c r="F55" s="80">
        <v>11</v>
      </c>
      <c r="G55" s="431">
        <f>VLOOKUP(F:F,GRIDS!B:C,2,FALSE)</f>
        <v>6.5</v>
      </c>
      <c r="H55" s="80">
        <v>4</v>
      </c>
      <c r="I55" s="659">
        <f>VLOOKUP(H:H,GRIDS!D:E,2,FALSE)-2</f>
        <v>0</v>
      </c>
      <c r="J55" s="80">
        <v>25</v>
      </c>
      <c r="K55" s="431">
        <f>VLOOKUP(J:J,GRIDS!F:G,2,FALSE)</f>
        <v>7</v>
      </c>
      <c r="L55" s="80">
        <v>17</v>
      </c>
      <c r="M55" s="433">
        <f>VLOOKUP(L:L,GRIDS!H:I,2,FALSE)</f>
        <v>8.5</v>
      </c>
      <c r="N55" s="131">
        <f t="shared" si="0"/>
        <v>6.25</v>
      </c>
      <c r="O55" s="205">
        <f t="shared" si="1"/>
        <v>5.166666666666667</v>
      </c>
    </row>
    <row r="56" spans="1:15" x14ac:dyDescent="0.35">
      <c r="A56" s="130"/>
      <c r="B56" s="51">
        <v>51</v>
      </c>
      <c r="C56" s="91" t="str">
        <f>VLOOKUP(B:B,'START_LIST_JUN-ELI'!C:F,2,FALSE)</f>
        <v>LEONARD Capucine</v>
      </c>
      <c r="D56" s="115" t="str">
        <f>VLOOKUP(B:B,'START_LIST_JUN-ELI'!C:F,4,FALSE)</f>
        <v>ASB</v>
      </c>
      <c r="E56" s="109">
        <v>8</v>
      </c>
      <c r="F56" s="80">
        <v>15</v>
      </c>
      <c r="G56" s="431">
        <f>VLOOKUP(F:F,GRIDS!B:C,2,FALSE)</f>
        <v>8.5</v>
      </c>
      <c r="H56" s="80">
        <v>0</v>
      </c>
      <c r="I56" s="433">
        <f>VLOOKUP(H:H,GRIDS!D:E,2,FALSE)</f>
        <v>7</v>
      </c>
      <c r="J56" s="80">
        <v>16</v>
      </c>
      <c r="K56" s="431">
        <f>VLOOKUP(J:J,GRIDS!F:G,2,FALSE)</f>
        <v>4.5</v>
      </c>
      <c r="L56" s="80">
        <v>17</v>
      </c>
      <c r="M56" s="433">
        <f>VLOOKUP(L:L,GRIDS!H:I,2,FALSE)</f>
        <v>8.5</v>
      </c>
      <c r="N56" s="131">
        <f t="shared" si="0"/>
        <v>8.25</v>
      </c>
      <c r="O56" s="205">
        <f t="shared" si="1"/>
        <v>6.666666666666667</v>
      </c>
    </row>
    <row r="57" spans="1:15" x14ac:dyDescent="0.35">
      <c r="A57" s="130"/>
      <c r="B57" s="51">
        <v>52</v>
      </c>
      <c r="C57" s="91" t="str">
        <f>VLOOKUP(B:B,'START_LIST_JUN-ELI'!C:F,2,FALSE)</f>
        <v>BAUER Liliane</v>
      </c>
      <c r="D57" s="115" t="str">
        <f>VLOOKUP(B:B,'START_LIST_JUN-ELI'!C:F,4,FALSE)</f>
        <v>ASB</v>
      </c>
      <c r="E57" s="109">
        <v>6</v>
      </c>
      <c r="F57" s="80">
        <v>6</v>
      </c>
      <c r="G57" s="431">
        <f>VLOOKUP(F:F,GRIDS!B:C,2,FALSE)</f>
        <v>4</v>
      </c>
      <c r="H57" s="80">
        <v>0</v>
      </c>
      <c r="I57" s="433">
        <f>VLOOKUP(H:H,GRIDS!D:E,2,FALSE)</f>
        <v>7</v>
      </c>
      <c r="J57" s="80">
        <v>12</v>
      </c>
      <c r="K57" s="431">
        <f>VLOOKUP(J:J,GRIDS!F:G,2,FALSE)</f>
        <v>3.5</v>
      </c>
      <c r="L57" s="80">
        <v>10</v>
      </c>
      <c r="M57" s="433">
        <f>VLOOKUP(L:L,GRIDS!H:I,2,FALSE)</f>
        <v>5</v>
      </c>
      <c r="N57" s="131">
        <f t="shared" si="0"/>
        <v>5</v>
      </c>
      <c r="O57" s="205">
        <f t="shared" si="1"/>
        <v>5.166666666666667</v>
      </c>
    </row>
    <row r="58" spans="1:15" x14ac:dyDescent="0.35">
      <c r="A58" s="130"/>
      <c r="B58" s="51">
        <v>53</v>
      </c>
      <c r="C58" s="91" t="str">
        <f>VLOOKUP(B:B,'START_LIST_JUN-ELI'!C:F,2,FALSE)</f>
        <v>DERY Nili</v>
      </c>
      <c r="D58" s="115" t="str">
        <f>VLOOKUP(B:B,'START_LIST_JUN-ELI'!C:F,4,FALSE)</f>
        <v>GN1885</v>
      </c>
      <c r="E58" s="109">
        <v>6</v>
      </c>
      <c r="F58" s="80">
        <v>10</v>
      </c>
      <c r="G58" s="431">
        <f>VLOOKUP(F:F,GRIDS!B:C,2,FALSE)</f>
        <v>6</v>
      </c>
      <c r="H58" s="80">
        <v>0</v>
      </c>
      <c r="I58" s="433">
        <f>VLOOKUP(H:H,GRIDS!D:E,2,FALSE)</f>
        <v>7</v>
      </c>
      <c r="J58" s="80">
        <v>13</v>
      </c>
      <c r="K58" s="431">
        <f>VLOOKUP(J:J,GRIDS!F:G,2,FALSE)</f>
        <v>4</v>
      </c>
      <c r="L58" s="80">
        <v>17</v>
      </c>
      <c r="M58" s="433">
        <f>VLOOKUP(L:L,GRIDS!H:I,2,FALSE)</f>
        <v>8.5</v>
      </c>
      <c r="N58" s="131">
        <f t="shared" si="0"/>
        <v>6</v>
      </c>
      <c r="O58" s="205">
        <f t="shared" si="1"/>
        <v>6.5</v>
      </c>
    </row>
    <row r="59" spans="1:15" x14ac:dyDescent="0.35">
      <c r="A59" s="130"/>
      <c r="B59" s="51">
        <v>54</v>
      </c>
      <c r="C59" s="91" t="str">
        <f>VLOOKUP(B:B,'START_LIST_JUN-ELI'!C:F,2,FALSE)</f>
        <v>TOBERER Anna-Lisa</v>
      </c>
      <c r="D59" s="115" t="str">
        <f>VLOOKUP(B:B,'START_LIST_JUN-ELI'!C:F,4,FALSE)</f>
        <v>LNZ</v>
      </c>
      <c r="E59" s="109">
        <v>6</v>
      </c>
      <c r="F59" s="80">
        <v>11</v>
      </c>
      <c r="G59" s="431">
        <f>VLOOKUP(F:F,GRIDS!B:C,2,FALSE)</f>
        <v>6.5</v>
      </c>
      <c r="H59" s="80">
        <v>0</v>
      </c>
      <c r="I59" s="433">
        <f>VLOOKUP(H:H,GRIDS!D:E,2,FALSE)</f>
        <v>7</v>
      </c>
      <c r="J59" s="80">
        <v>23</v>
      </c>
      <c r="K59" s="431">
        <f>VLOOKUP(J:J,GRIDS!F:G,2,FALSE)</f>
        <v>6.5</v>
      </c>
      <c r="L59" s="80">
        <v>14</v>
      </c>
      <c r="M59" s="433">
        <f>VLOOKUP(L:L,GRIDS!H:I,2,FALSE)</f>
        <v>7</v>
      </c>
      <c r="N59" s="131">
        <f t="shared" si="0"/>
        <v>6.25</v>
      </c>
      <c r="O59" s="205">
        <f t="shared" si="1"/>
        <v>6.833333333333333</v>
      </c>
    </row>
    <row r="60" spans="1:15" x14ac:dyDescent="0.35">
      <c r="A60" s="130"/>
      <c r="B60" s="51">
        <v>55</v>
      </c>
      <c r="C60" s="91" t="str">
        <f>VLOOKUP(B:B,'START_LIST_JUN-ELI'!C:F,2,FALSE)</f>
        <v>PORTIER-MARET Noemi</v>
      </c>
      <c r="D60" s="115" t="str">
        <f>VLOOKUP(B:B,'START_LIST_JUN-ELI'!C:F,4,FALSE)</f>
        <v>MN</v>
      </c>
      <c r="E60" s="109">
        <v>6</v>
      </c>
      <c r="F60" s="80">
        <v>1</v>
      </c>
      <c r="G60" s="431">
        <f>VLOOKUP(F:F,GRIDS!B:C,2,FALSE)</f>
        <v>1</v>
      </c>
      <c r="H60" s="80">
        <v>1</v>
      </c>
      <c r="I60" s="659">
        <f>VLOOKUP(H:H,GRIDS!D:E,2,FALSE)-2</f>
        <v>4</v>
      </c>
      <c r="J60" s="80">
        <v>0</v>
      </c>
      <c r="K60" s="431">
        <f>VLOOKUP(J:J,GRIDS!F:G,2,FALSE)</f>
        <v>0</v>
      </c>
      <c r="L60" s="80">
        <v>14</v>
      </c>
      <c r="M60" s="433">
        <f>VLOOKUP(L:L,GRIDS!H:I,2,FALSE)</f>
        <v>7</v>
      </c>
      <c r="N60" s="131">
        <f t="shared" si="0"/>
        <v>3.5</v>
      </c>
      <c r="O60" s="205">
        <f t="shared" si="1"/>
        <v>3.6666666666666665</v>
      </c>
    </row>
    <row r="61" spans="1:15" x14ac:dyDescent="0.35">
      <c r="A61" s="130"/>
      <c r="B61" s="51">
        <v>56</v>
      </c>
      <c r="C61" s="91" t="str">
        <f>VLOOKUP(B:B,'START_LIST_JUN-ELI'!C:F,2,FALSE)</f>
        <v>CUENI Anna</v>
      </c>
      <c r="D61" s="115" t="str">
        <f>VLOOKUP(B:B,'START_LIST_JUN-ELI'!C:F,4,FALSE)</f>
        <v>MORG</v>
      </c>
      <c r="E61" s="109">
        <v>6</v>
      </c>
      <c r="F61" s="80">
        <v>8</v>
      </c>
      <c r="G61" s="431">
        <f>VLOOKUP(F:F,GRIDS!B:C,2,FALSE)</f>
        <v>5</v>
      </c>
      <c r="H61" s="80">
        <v>0</v>
      </c>
      <c r="I61" s="433">
        <f>VLOOKUP(H:H,GRIDS!D:E,2,FALSE)</f>
        <v>7</v>
      </c>
      <c r="J61" s="80">
        <v>17</v>
      </c>
      <c r="K61" s="431">
        <f>VLOOKUP(J:J,GRIDS!F:G,2,FALSE)</f>
        <v>5</v>
      </c>
      <c r="L61" s="80">
        <v>17</v>
      </c>
      <c r="M61" s="433">
        <f>VLOOKUP(L:L,GRIDS!H:I,2,FALSE)</f>
        <v>8.5</v>
      </c>
      <c r="N61" s="131">
        <f t="shared" si="0"/>
        <v>5.5</v>
      </c>
      <c r="O61" s="205">
        <f t="shared" si="1"/>
        <v>6.833333333333333</v>
      </c>
    </row>
    <row r="62" spans="1:15" x14ac:dyDescent="0.35">
      <c r="A62" s="130"/>
      <c r="B62" s="51">
        <v>57</v>
      </c>
      <c r="C62" s="91" t="str">
        <f>VLOOKUP(B:B,'START_LIST_JUN-ELI'!C:F,2,FALSE)</f>
        <v>CAREAU Annabelle</v>
      </c>
      <c r="D62" s="115" t="str">
        <f>VLOOKUP(B:B,'START_LIST_JUN-ELI'!C:F,4,FALSE)</f>
        <v>SVB</v>
      </c>
      <c r="E62" s="109">
        <v>8</v>
      </c>
      <c r="F62" s="80">
        <v>11</v>
      </c>
      <c r="G62" s="431">
        <f>VLOOKUP(F:F,GRIDS!B:C,2,FALSE)</f>
        <v>6.5</v>
      </c>
      <c r="H62" s="80">
        <v>2</v>
      </c>
      <c r="I62" s="433">
        <f>VLOOKUP(H:H,GRIDS!D:E,2,FALSE)</f>
        <v>5</v>
      </c>
      <c r="J62" s="80">
        <v>20</v>
      </c>
      <c r="K62" s="431">
        <f>VLOOKUP(J:J,GRIDS!F:G,2,FALSE)</f>
        <v>5.5</v>
      </c>
      <c r="L62" s="80">
        <v>17</v>
      </c>
      <c r="M62" s="433">
        <f>VLOOKUP(L:L,GRIDS!H:I,2,FALSE)</f>
        <v>8.5</v>
      </c>
      <c r="N62" s="131">
        <f t="shared" si="0"/>
        <v>7.25</v>
      </c>
      <c r="O62" s="205">
        <f t="shared" si="1"/>
        <v>6.333333333333333</v>
      </c>
    </row>
    <row r="63" spans="1:15" x14ac:dyDescent="0.35">
      <c r="A63" s="130"/>
      <c r="B63" s="51">
        <v>58</v>
      </c>
      <c r="C63" s="91" t="str">
        <f>VLOOKUP(B:B,'START_LIST_JUN-ELI'!C:F,2,FALSE)</f>
        <v>WEBER Mélya</v>
      </c>
      <c r="D63" s="115" t="str">
        <f>VLOOKUP(B:B,'START_LIST_JUN-ELI'!C:F,4,FALSE)</f>
        <v>CNM</v>
      </c>
      <c r="E63" s="109">
        <v>8</v>
      </c>
      <c r="F63" s="80">
        <v>13</v>
      </c>
      <c r="G63" s="431">
        <f>VLOOKUP(F:F,GRIDS!B:C,2,FALSE)</f>
        <v>7.5</v>
      </c>
      <c r="H63" s="80">
        <v>0</v>
      </c>
      <c r="I63" s="659">
        <f>VLOOKUP(H:H,GRIDS!D:E,2,FALSE)-2</f>
        <v>5</v>
      </c>
      <c r="J63" s="80">
        <v>10</v>
      </c>
      <c r="K63" s="431">
        <f>VLOOKUP(J:J,GRIDS!F:G,2,FALSE)</f>
        <v>3</v>
      </c>
      <c r="L63" s="80">
        <v>9</v>
      </c>
      <c r="M63" s="433">
        <f>VLOOKUP(L:L,GRIDS!H:I,2,FALSE)</f>
        <v>4.5</v>
      </c>
      <c r="N63" s="131">
        <f t="shared" si="0"/>
        <v>7.75</v>
      </c>
      <c r="O63" s="205">
        <f t="shared" si="1"/>
        <v>4.166666666666667</v>
      </c>
    </row>
    <row r="64" spans="1:15" x14ac:dyDescent="0.35">
      <c r="A64" s="130"/>
      <c r="B64" s="51">
        <v>59</v>
      </c>
      <c r="C64" s="91" t="str">
        <f>VLOOKUP(B:B,'START_LIST_JUN-ELI'!C:F,2,FALSE)</f>
        <v>LLERENA HIDALGO Oceane</v>
      </c>
      <c r="D64" s="115" t="str">
        <f>VLOOKUP(B:B,'START_LIST_JUN-ELI'!C:F,4,FALSE)</f>
        <v>MORG</v>
      </c>
      <c r="E64" s="109">
        <v>6</v>
      </c>
      <c r="F64" s="80">
        <v>13</v>
      </c>
      <c r="G64" s="431">
        <f>VLOOKUP(F:F,GRIDS!B:C,2,FALSE)</f>
        <v>7.5</v>
      </c>
      <c r="H64" s="80">
        <v>0</v>
      </c>
      <c r="I64" s="433">
        <f>VLOOKUP(H:H,GRIDS!D:E,2,FALSE)</f>
        <v>7</v>
      </c>
      <c r="J64" s="80">
        <v>24</v>
      </c>
      <c r="K64" s="431">
        <f>VLOOKUP(J:J,GRIDS!F:G,2,FALSE)</f>
        <v>6.5</v>
      </c>
      <c r="L64" s="80">
        <v>18</v>
      </c>
      <c r="M64" s="433">
        <f>VLOOKUP(L:L,GRIDS!H:I,2,FALSE)</f>
        <v>9</v>
      </c>
      <c r="N64" s="131">
        <f t="shared" si="0"/>
        <v>6.75</v>
      </c>
      <c r="O64" s="205">
        <f t="shared" si="1"/>
        <v>7.5</v>
      </c>
    </row>
    <row r="65" spans="1:15" x14ac:dyDescent="0.35">
      <c r="A65" s="130"/>
      <c r="B65" s="51">
        <v>60</v>
      </c>
      <c r="C65" s="91" t="str">
        <f>VLOOKUP(B:B,'START_LIST_JUN-ELI'!C:F,2,FALSE)</f>
        <v>ISLER Meret</v>
      </c>
      <c r="D65" s="115" t="str">
        <f>VLOOKUP(B:B,'START_LIST_JUN-ELI'!C:F,4,FALSE)</f>
        <v>SVB</v>
      </c>
      <c r="E65" s="109">
        <v>6</v>
      </c>
      <c r="F65" s="80">
        <v>14</v>
      </c>
      <c r="G65" s="431">
        <f>VLOOKUP(F:F,GRIDS!B:C,2,FALSE)</f>
        <v>8</v>
      </c>
      <c r="H65" s="80">
        <v>0</v>
      </c>
      <c r="I65" s="659">
        <f>VLOOKUP(H:H,GRIDS!D:E,2,FALSE)-2</f>
        <v>5</v>
      </c>
      <c r="J65" s="80">
        <v>23</v>
      </c>
      <c r="K65" s="431">
        <f>VLOOKUP(J:J,GRIDS!F:G,2,FALSE)</f>
        <v>6.5</v>
      </c>
      <c r="L65" s="80">
        <v>13</v>
      </c>
      <c r="M65" s="433">
        <f>VLOOKUP(L:L,GRIDS!H:I,2,FALSE)</f>
        <v>6.5</v>
      </c>
      <c r="N65" s="131">
        <f t="shared" si="0"/>
        <v>7</v>
      </c>
      <c r="O65" s="205">
        <f t="shared" si="1"/>
        <v>6</v>
      </c>
    </row>
    <row r="66" spans="1:15" x14ac:dyDescent="0.35">
      <c r="A66" s="130"/>
      <c r="B66" s="51">
        <v>61</v>
      </c>
      <c r="C66" s="91" t="str">
        <f>VLOOKUP(B:B,'START_LIST_JUN-ELI'!C:F,2,FALSE)</f>
        <v>URSPRUNG Svea</v>
      </c>
      <c r="D66" s="115" t="str">
        <f>VLOOKUP(B:B,'START_LIST_JUN-ELI'!C:F,4,FALSE)</f>
        <v>MORG</v>
      </c>
      <c r="E66" s="109">
        <v>8</v>
      </c>
      <c r="F66" s="80">
        <v>21</v>
      </c>
      <c r="G66" s="431">
        <f>VLOOKUP(F:F,GRIDS!B:C,2,FALSE)</f>
        <v>10</v>
      </c>
      <c r="H66" s="80">
        <v>0</v>
      </c>
      <c r="I66" s="433">
        <f>VLOOKUP(H:H,GRIDS!D:E,2,FALSE)</f>
        <v>7</v>
      </c>
      <c r="J66" s="80">
        <v>28</v>
      </c>
      <c r="K66" s="431">
        <f>VLOOKUP(J:J,GRIDS!F:G,2,FALSE)</f>
        <v>7.5</v>
      </c>
      <c r="L66" s="80">
        <v>15</v>
      </c>
      <c r="M66" s="433">
        <f>VLOOKUP(L:L,GRIDS!H:I,2,FALSE)</f>
        <v>7.5</v>
      </c>
      <c r="N66" s="131">
        <f t="shared" si="0"/>
        <v>9</v>
      </c>
      <c r="O66" s="205">
        <f t="shared" si="1"/>
        <v>7.333333333333333</v>
      </c>
    </row>
    <row r="67" spans="1:15" x14ac:dyDescent="0.35">
      <c r="A67" s="130"/>
      <c r="B67" s="51">
        <v>62</v>
      </c>
      <c r="C67" s="91" t="str">
        <f>VLOOKUP(B:B,'START_LIST_JUN-ELI'!C:F,2,FALSE)</f>
        <v>RADAELLI Giulia</v>
      </c>
      <c r="D67" s="115" t="str">
        <f>VLOOKUP(B:B,'START_LIST_JUN-ELI'!C:F,4,FALSE)</f>
        <v>LUG</v>
      </c>
      <c r="E67" s="109">
        <v>8</v>
      </c>
      <c r="F67" s="80">
        <v>18</v>
      </c>
      <c r="G67" s="431">
        <f>VLOOKUP(F:F,GRIDS!B:C,2,FALSE)</f>
        <v>10</v>
      </c>
      <c r="H67" s="80">
        <v>0</v>
      </c>
      <c r="I67" s="659">
        <f>VLOOKUP(H:H,GRIDS!D:E,2,FALSE)-2</f>
        <v>5</v>
      </c>
      <c r="J67" s="80">
        <v>24</v>
      </c>
      <c r="K67" s="431">
        <f>VLOOKUP(J:J,GRIDS!F:G,2,FALSE)</f>
        <v>6.5</v>
      </c>
      <c r="L67" s="80">
        <v>15</v>
      </c>
      <c r="M67" s="433">
        <f>VLOOKUP(L:L,GRIDS!H:I,2,FALSE)</f>
        <v>7.5</v>
      </c>
      <c r="N67" s="131">
        <f t="shared" si="0"/>
        <v>9</v>
      </c>
      <c r="O67" s="205">
        <f t="shared" si="1"/>
        <v>6.333333333333333</v>
      </c>
    </row>
    <row r="68" spans="1:15" x14ac:dyDescent="0.35">
      <c r="A68" s="130"/>
      <c r="B68" s="51">
        <v>63</v>
      </c>
      <c r="C68" s="91" t="str">
        <f>VLOOKUP(B:B,'START_LIST_JUN-ELI'!C:F,2,FALSE)</f>
        <v>COSENTINO Francesco</v>
      </c>
      <c r="D68" s="115" t="str">
        <f>VLOOKUP(B:B,'START_LIST_JUN-ELI'!C:F,4,FALSE)</f>
        <v>SVB</v>
      </c>
      <c r="E68" s="109"/>
      <c r="F68" s="80"/>
      <c r="G68" s="431">
        <f>VLOOKUP(F:F,GRIDS!B:C,2,FALSE)</f>
        <v>0</v>
      </c>
      <c r="H68" s="80"/>
      <c r="I68" s="433">
        <f>VLOOKUP(H:H,GRIDS!D:E,2,FALSE)</f>
        <v>7</v>
      </c>
      <c r="J68" s="80"/>
      <c r="K68" s="431">
        <f>VLOOKUP(J:J,GRIDS!F:G,2,FALSE)</f>
        <v>0</v>
      </c>
      <c r="L68" s="80"/>
      <c r="M68" s="433">
        <f>VLOOKUP(L:L,GRIDS!H:I,2,FALSE)</f>
        <v>0</v>
      </c>
      <c r="N68" s="131">
        <f t="shared" si="0"/>
        <v>0</v>
      </c>
      <c r="O68" s="205">
        <f t="shared" si="1"/>
        <v>2.3333333333333335</v>
      </c>
    </row>
    <row r="69" spans="1:15" hidden="1" x14ac:dyDescent="0.35">
      <c r="A69" s="130"/>
      <c r="B69" s="51">
        <v>64</v>
      </c>
      <c r="C69" s="91" t="e">
        <f>VLOOKUP(B:B,'START_LIST_JUN-ELI'!C:F,2,FALSE)</f>
        <v>#N/A</v>
      </c>
      <c r="D69" s="115" t="e">
        <f>VLOOKUP(B:B,'START_LIST_JUN-ELI'!C:F,4,FALSE)</f>
        <v>#N/A</v>
      </c>
      <c r="E69" s="109"/>
      <c r="F69" s="80"/>
      <c r="G69" s="431">
        <f>VLOOKUP(F:F,GRIDS!B:C,2,FALSE)</f>
        <v>0</v>
      </c>
      <c r="H69" s="80"/>
      <c r="I69" s="433">
        <f>VLOOKUP(H:H,GRIDS!D:E,2,FALSE)</f>
        <v>7</v>
      </c>
      <c r="J69" s="80"/>
      <c r="K69" s="431">
        <f>VLOOKUP(J:J,GRIDS!F:G,2,FALSE)</f>
        <v>0</v>
      </c>
      <c r="L69" s="80"/>
      <c r="M69" s="433">
        <f>VLOOKUP(L:L,GRIDS!H:I,2,FALSE)</f>
        <v>0</v>
      </c>
      <c r="N69" s="131">
        <f t="shared" si="0"/>
        <v>0</v>
      </c>
      <c r="O69" s="205">
        <f t="shared" si="1"/>
        <v>2.3333333333333335</v>
      </c>
    </row>
    <row r="70" spans="1:15" hidden="1" x14ac:dyDescent="0.35">
      <c r="A70" s="130"/>
      <c r="B70" s="51">
        <v>65</v>
      </c>
      <c r="C70" s="91" t="e">
        <f>VLOOKUP(B:B,'START_LIST_JUN-ELI'!C:F,2,FALSE)</f>
        <v>#N/A</v>
      </c>
      <c r="D70" s="115" t="e">
        <f>VLOOKUP(B:B,'START_LIST_JUN-ELI'!C:F,4,FALSE)</f>
        <v>#N/A</v>
      </c>
      <c r="E70" s="109"/>
      <c r="F70" s="80"/>
      <c r="G70" s="431">
        <f>VLOOKUP(F:F,GRIDS!B:C,2,FALSE)</f>
        <v>0</v>
      </c>
      <c r="H70" s="80"/>
      <c r="I70" s="433">
        <f>VLOOKUP(H:H,GRIDS!D:E,2,FALSE)</f>
        <v>7</v>
      </c>
      <c r="J70" s="80"/>
      <c r="K70" s="431">
        <f>VLOOKUP(J:J,GRIDS!F:G,2,FALSE)</f>
        <v>0</v>
      </c>
      <c r="L70" s="80"/>
      <c r="M70" s="433">
        <f>VLOOKUP(L:L,GRIDS!H:I,2,FALSE)</f>
        <v>0</v>
      </c>
      <c r="N70" s="131">
        <f t="shared" si="0"/>
        <v>0</v>
      </c>
      <c r="O70" s="205">
        <f t="shared" si="1"/>
        <v>2.3333333333333335</v>
      </c>
    </row>
    <row r="71" spans="1:15" hidden="1" x14ac:dyDescent="0.35">
      <c r="A71" s="130"/>
      <c r="B71" s="51">
        <v>66</v>
      </c>
      <c r="C71" s="91" t="e">
        <f>VLOOKUP(B:B,'START_LIST_JUN-ELI'!C:F,2,FALSE)</f>
        <v>#N/A</v>
      </c>
      <c r="D71" s="115" t="e">
        <f>VLOOKUP(B:B,'START_LIST_JUN-ELI'!C:F,4,FALSE)</f>
        <v>#N/A</v>
      </c>
      <c r="E71" s="109"/>
      <c r="F71" s="80"/>
      <c r="G71" s="431">
        <f>VLOOKUP(F:F,GRIDS!B:C,2,FALSE)</f>
        <v>0</v>
      </c>
      <c r="H71" s="80"/>
      <c r="I71" s="433">
        <f>VLOOKUP(H:H,GRIDS!D:E,2,FALSE)</f>
        <v>7</v>
      </c>
      <c r="J71" s="80"/>
      <c r="K71" s="431">
        <f>VLOOKUP(J:J,GRIDS!F:G,2,FALSE)</f>
        <v>0</v>
      </c>
      <c r="L71" s="80"/>
      <c r="M71" s="433">
        <f>VLOOKUP(L:L,GRIDS!H:I,2,FALSE)</f>
        <v>0</v>
      </c>
      <c r="N71" s="131">
        <f t="shared" ref="N71:N90" si="2">AVERAGE(E71,G71)</f>
        <v>0</v>
      </c>
      <c r="O71" s="205">
        <f t="shared" ref="O71:O90" si="3">AVERAGE(I71,K71,M71)</f>
        <v>2.3333333333333335</v>
      </c>
    </row>
    <row r="72" spans="1:15" hidden="1" x14ac:dyDescent="0.35">
      <c r="A72" s="130"/>
      <c r="B72" s="51">
        <v>67</v>
      </c>
      <c r="C72" s="91" t="e">
        <f>VLOOKUP(B:B,'START_LIST_JUN-ELI'!C:F,2,FALSE)</f>
        <v>#N/A</v>
      </c>
      <c r="D72" s="115" t="e">
        <f>VLOOKUP(B:B,'START_LIST_JUN-ELI'!C:F,4,FALSE)</f>
        <v>#N/A</v>
      </c>
      <c r="E72" s="109"/>
      <c r="F72" s="80"/>
      <c r="G72" s="431">
        <f>VLOOKUP(F:F,GRIDS!B:C,2,FALSE)</f>
        <v>0</v>
      </c>
      <c r="H72" s="80"/>
      <c r="I72" s="433">
        <f>VLOOKUP(H:H,GRIDS!D:E,2,FALSE)</f>
        <v>7</v>
      </c>
      <c r="J72" s="80"/>
      <c r="K72" s="431">
        <f>VLOOKUP(J:J,GRIDS!F:G,2,FALSE)</f>
        <v>0</v>
      </c>
      <c r="L72" s="80"/>
      <c r="M72" s="433">
        <f>VLOOKUP(L:L,GRIDS!H:I,2,FALSE)</f>
        <v>0</v>
      </c>
      <c r="N72" s="131">
        <f t="shared" si="2"/>
        <v>0</v>
      </c>
      <c r="O72" s="205">
        <f t="shared" si="3"/>
        <v>2.3333333333333335</v>
      </c>
    </row>
    <row r="73" spans="1:15" hidden="1" x14ac:dyDescent="0.35">
      <c r="A73" s="130"/>
      <c r="B73" s="51">
        <v>68</v>
      </c>
      <c r="C73" s="91" t="e">
        <f>VLOOKUP(B:B,'START_LIST_JUN-ELI'!C:F,2,FALSE)</f>
        <v>#N/A</v>
      </c>
      <c r="D73" s="115" t="e">
        <f>VLOOKUP(B:B,'START_LIST_JUN-ELI'!C:F,4,FALSE)</f>
        <v>#N/A</v>
      </c>
      <c r="E73" s="109"/>
      <c r="F73" s="80"/>
      <c r="G73" s="431">
        <f>VLOOKUP(F:F,GRIDS!B:C,2,FALSE)</f>
        <v>0</v>
      </c>
      <c r="H73" s="80"/>
      <c r="I73" s="433">
        <f>VLOOKUP(H:H,GRIDS!D:E,2,FALSE)</f>
        <v>7</v>
      </c>
      <c r="J73" s="80"/>
      <c r="K73" s="431">
        <f>VLOOKUP(J:J,GRIDS!F:G,2,FALSE)</f>
        <v>0</v>
      </c>
      <c r="L73" s="80"/>
      <c r="M73" s="433">
        <f>VLOOKUP(L:L,GRIDS!H:I,2,FALSE)</f>
        <v>0</v>
      </c>
      <c r="N73" s="131">
        <f t="shared" si="2"/>
        <v>0</v>
      </c>
      <c r="O73" s="205">
        <f t="shared" si="3"/>
        <v>2.3333333333333335</v>
      </c>
    </row>
    <row r="74" spans="1:15" hidden="1" x14ac:dyDescent="0.35">
      <c r="A74" s="130"/>
      <c r="B74" s="51">
        <v>69</v>
      </c>
      <c r="C74" s="91" t="e">
        <f>VLOOKUP(B:B,'START_LIST_JUN-ELI'!C:F,2,FALSE)</f>
        <v>#N/A</v>
      </c>
      <c r="D74" s="115" t="e">
        <f>VLOOKUP(B:B,'START_LIST_JUN-ELI'!C:F,4,FALSE)</f>
        <v>#N/A</v>
      </c>
      <c r="E74" s="109"/>
      <c r="F74" s="80"/>
      <c r="G74" s="431">
        <f>VLOOKUP(F:F,GRIDS!B:C,2,FALSE)</f>
        <v>0</v>
      </c>
      <c r="H74" s="80"/>
      <c r="I74" s="433">
        <f>VLOOKUP(H:H,GRIDS!D:E,2,FALSE)</f>
        <v>7</v>
      </c>
      <c r="J74" s="80"/>
      <c r="K74" s="431">
        <f>VLOOKUP(J:J,GRIDS!F:G,2,FALSE)</f>
        <v>0</v>
      </c>
      <c r="L74" s="80"/>
      <c r="M74" s="433">
        <f>VLOOKUP(L:L,GRIDS!H:I,2,FALSE)</f>
        <v>0</v>
      </c>
      <c r="N74" s="131">
        <f t="shared" si="2"/>
        <v>0</v>
      </c>
      <c r="O74" s="205">
        <f t="shared" si="3"/>
        <v>2.3333333333333335</v>
      </c>
    </row>
    <row r="75" spans="1:15" ht="16.5" hidden="1" customHeight="1" x14ac:dyDescent="0.35">
      <c r="A75" s="130"/>
      <c r="B75" s="51">
        <v>70</v>
      </c>
      <c r="C75" s="91" t="e">
        <f>VLOOKUP(B:B,'START_LIST_JUN-ELI'!C:F,2,FALSE)</f>
        <v>#N/A</v>
      </c>
      <c r="D75" s="115" t="e">
        <f>VLOOKUP(B:B,'START_LIST_JUN-ELI'!C:F,4,FALSE)</f>
        <v>#N/A</v>
      </c>
      <c r="E75" s="111"/>
      <c r="F75" s="112"/>
      <c r="G75" s="431">
        <f>VLOOKUP(F:F,GRIDS!B:C,2,FALSE)</f>
        <v>0</v>
      </c>
      <c r="H75" s="113"/>
      <c r="I75" s="433">
        <f>VLOOKUP(H:H,GRIDS!D:E,2,FALSE)</f>
        <v>7</v>
      </c>
      <c r="J75" s="113"/>
      <c r="K75" s="431">
        <f>VLOOKUP(J:J,GRIDS!F:G,2,FALSE)</f>
        <v>0</v>
      </c>
      <c r="L75" s="112"/>
      <c r="M75" s="433">
        <f>VLOOKUP(L:L,GRIDS!H:I,2,FALSE)</f>
        <v>0</v>
      </c>
      <c r="N75" s="131">
        <f t="shared" si="2"/>
        <v>0</v>
      </c>
      <c r="O75" s="205">
        <f t="shared" si="3"/>
        <v>2.3333333333333335</v>
      </c>
    </row>
    <row r="76" spans="1:15" ht="16.5" hidden="1" customHeight="1" x14ac:dyDescent="0.35">
      <c r="A76" s="130"/>
      <c r="B76" s="51">
        <v>71</v>
      </c>
      <c r="C76" s="91" t="e">
        <f>VLOOKUP(B:B,'START_LIST_JUN-ELI'!C:F,2,FALSE)</f>
        <v>#N/A</v>
      </c>
      <c r="D76" s="115" t="e">
        <f>VLOOKUP(B:B,'START_LIST_JUN-ELI'!C:F,4,FALSE)</f>
        <v>#N/A</v>
      </c>
      <c r="E76" s="111"/>
      <c r="F76" s="112"/>
      <c r="G76" s="431">
        <f>VLOOKUP(F:F,GRIDS!B:C,2,FALSE)</f>
        <v>0</v>
      </c>
      <c r="H76" s="113"/>
      <c r="I76" s="433">
        <f>VLOOKUP(H:H,GRIDS!D:E,2,FALSE)</f>
        <v>7</v>
      </c>
      <c r="J76" s="113"/>
      <c r="K76" s="431">
        <f>VLOOKUP(J:J,GRIDS!F:G,2,FALSE)</f>
        <v>0</v>
      </c>
      <c r="L76" s="112"/>
      <c r="M76" s="433">
        <f>VLOOKUP(L:L,GRIDS!H:I,2,FALSE)</f>
        <v>0</v>
      </c>
      <c r="N76" s="131">
        <f t="shared" si="2"/>
        <v>0</v>
      </c>
      <c r="O76" s="205">
        <f t="shared" si="3"/>
        <v>2.3333333333333335</v>
      </c>
    </row>
    <row r="77" spans="1:15" ht="16.5" hidden="1" customHeight="1" x14ac:dyDescent="0.35">
      <c r="A77" s="130"/>
      <c r="B77" s="51">
        <v>72</v>
      </c>
      <c r="C77" s="91" t="e">
        <f>VLOOKUP(B:B,'START_LIST_JUN-ELI'!C:F,2,FALSE)</f>
        <v>#N/A</v>
      </c>
      <c r="D77" s="115" t="e">
        <f>VLOOKUP(B:B,'START_LIST_JUN-ELI'!C:F,4,FALSE)</f>
        <v>#N/A</v>
      </c>
      <c r="E77" s="111"/>
      <c r="F77" s="112"/>
      <c r="G77" s="431">
        <f>VLOOKUP(F:F,GRIDS!B:C,2,FALSE)</f>
        <v>0</v>
      </c>
      <c r="H77" s="113"/>
      <c r="I77" s="433">
        <f>VLOOKUP(H:H,GRIDS!D:E,2,FALSE)</f>
        <v>7</v>
      </c>
      <c r="J77" s="113"/>
      <c r="K77" s="431">
        <f>VLOOKUP(J:J,GRIDS!F:G,2,FALSE)</f>
        <v>0</v>
      </c>
      <c r="L77" s="112"/>
      <c r="M77" s="433">
        <f>VLOOKUP(L:L,GRIDS!H:I,2,FALSE)</f>
        <v>0</v>
      </c>
      <c r="N77" s="131">
        <f t="shared" si="2"/>
        <v>0</v>
      </c>
      <c r="O77" s="205">
        <f t="shared" si="3"/>
        <v>2.3333333333333335</v>
      </c>
    </row>
    <row r="78" spans="1:15" ht="16.5" hidden="1" customHeight="1" x14ac:dyDescent="0.35">
      <c r="A78" s="130"/>
      <c r="B78" s="51">
        <v>73</v>
      </c>
      <c r="C78" s="91" t="e">
        <f>VLOOKUP(B:B,'START_LIST_JUN-ELI'!C:F,2,FALSE)</f>
        <v>#N/A</v>
      </c>
      <c r="D78" s="115" t="e">
        <f>VLOOKUP(B:B,'START_LIST_JUN-ELI'!C:F,4,FALSE)</f>
        <v>#N/A</v>
      </c>
      <c r="E78" s="111"/>
      <c r="F78" s="112"/>
      <c r="G78" s="431">
        <f>VLOOKUP(F:F,GRIDS!B:C,2,FALSE)</f>
        <v>0</v>
      </c>
      <c r="H78" s="113"/>
      <c r="I78" s="433">
        <f>VLOOKUP(H:H,GRIDS!D:E,2,FALSE)</f>
        <v>7</v>
      </c>
      <c r="J78" s="113"/>
      <c r="K78" s="431">
        <f>VLOOKUP(J:J,GRIDS!F:G,2,FALSE)</f>
        <v>0</v>
      </c>
      <c r="L78" s="112"/>
      <c r="M78" s="433">
        <f>VLOOKUP(L:L,GRIDS!H:I,2,FALSE)</f>
        <v>0</v>
      </c>
      <c r="N78" s="131">
        <f t="shared" si="2"/>
        <v>0</v>
      </c>
      <c r="O78" s="205">
        <f t="shared" si="3"/>
        <v>2.3333333333333335</v>
      </c>
    </row>
    <row r="79" spans="1:15" ht="16.5" hidden="1" customHeight="1" x14ac:dyDescent="0.35">
      <c r="A79" s="130"/>
      <c r="B79" s="51">
        <v>74</v>
      </c>
      <c r="C79" s="91" t="e">
        <f>VLOOKUP(B:B,'START_LIST_JUN-ELI'!C:F,2,FALSE)</f>
        <v>#N/A</v>
      </c>
      <c r="D79" s="115" t="e">
        <f>VLOOKUP(B:B,'START_LIST_JUN-ELI'!C:F,4,FALSE)</f>
        <v>#N/A</v>
      </c>
      <c r="E79" s="111"/>
      <c r="F79" s="112"/>
      <c r="G79" s="431">
        <f>VLOOKUP(F:F,GRIDS!B:C,2,FALSE)</f>
        <v>0</v>
      </c>
      <c r="H79" s="113"/>
      <c r="I79" s="433">
        <f>VLOOKUP(H:H,GRIDS!D:E,2,FALSE)</f>
        <v>7</v>
      </c>
      <c r="J79" s="113"/>
      <c r="K79" s="431">
        <f>VLOOKUP(J:J,GRIDS!F:G,2,FALSE)</f>
        <v>0</v>
      </c>
      <c r="L79" s="112"/>
      <c r="M79" s="433">
        <f>VLOOKUP(L:L,GRIDS!H:I,2,FALSE)</f>
        <v>0</v>
      </c>
      <c r="N79" s="131">
        <f t="shared" si="2"/>
        <v>0</v>
      </c>
      <c r="O79" s="205">
        <f t="shared" si="3"/>
        <v>2.3333333333333335</v>
      </c>
    </row>
    <row r="80" spans="1:15" ht="16.5" hidden="1" customHeight="1" x14ac:dyDescent="0.35">
      <c r="A80" s="130"/>
      <c r="B80" s="51">
        <v>75</v>
      </c>
      <c r="C80" s="91" t="e">
        <f>VLOOKUP(B:B,'START_LIST_JUN-ELI'!C:F,2,FALSE)</f>
        <v>#N/A</v>
      </c>
      <c r="D80" s="115" t="e">
        <f>VLOOKUP(B:B,'START_LIST_JUN-ELI'!C:F,4,FALSE)</f>
        <v>#N/A</v>
      </c>
      <c r="E80" s="111"/>
      <c r="F80" s="112"/>
      <c r="G80" s="431">
        <f>VLOOKUP(F:F,GRIDS!B:C,2,FALSE)</f>
        <v>0</v>
      </c>
      <c r="H80" s="113"/>
      <c r="I80" s="433">
        <f>VLOOKUP(H:H,GRIDS!D:E,2,FALSE)</f>
        <v>7</v>
      </c>
      <c r="J80" s="113"/>
      <c r="K80" s="431">
        <f>VLOOKUP(J:J,GRIDS!F:G,2,FALSE)</f>
        <v>0</v>
      </c>
      <c r="L80" s="112"/>
      <c r="M80" s="433">
        <f>VLOOKUP(L:L,GRIDS!H:I,2,FALSE)</f>
        <v>0</v>
      </c>
      <c r="N80" s="131">
        <f t="shared" si="2"/>
        <v>0</v>
      </c>
      <c r="O80" s="205">
        <f t="shared" si="3"/>
        <v>2.3333333333333335</v>
      </c>
    </row>
    <row r="81" spans="1:34" ht="16.5" hidden="1" customHeight="1" x14ac:dyDescent="0.35">
      <c r="A81" s="130"/>
      <c r="B81" s="51">
        <v>76</v>
      </c>
      <c r="C81" s="91" t="e">
        <f>VLOOKUP(B:B,'START_LIST_JUN-ELI'!C:F,2,FALSE)</f>
        <v>#N/A</v>
      </c>
      <c r="D81" s="115" t="e">
        <f>VLOOKUP(B:B,'START_LIST_JUN-ELI'!C:F,4,FALSE)</f>
        <v>#N/A</v>
      </c>
      <c r="E81" s="111"/>
      <c r="F81" s="112"/>
      <c r="G81" s="431">
        <f>VLOOKUP(F:F,GRIDS!B:C,2,FALSE)</f>
        <v>0</v>
      </c>
      <c r="H81" s="113"/>
      <c r="I81" s="433">
        <f>VLOOKUP(H:H,GRIDS!D:E,2,FALSE)</f>
        <v>7</v>
      </c>
      <c r="J81" s="113"/>
      <c r="K81" s="431">
        <f>VLOOKUP(J:J,GRIDS!F:G,2,FALSE)</f>
        <v>0</v>
      </c>
      <c r="L81" s="112"/>
      <c r="M81" s="433">
        <f>VLOOKUP(L:L,GRIDS!H:I,2,FALSE)</f>
        <v>0</v>
      </c>
      <c r="N81" s="131">
        <f t="shared" si="2"/>
        <v>0</v>
      </c>
      <c r="O81" s="205">
        <f t="shared" si="3"/>
        <v>2.3333333333333335</v>
      </c>
    </row>
    <row r="82" spans="1:34" ht="16.5" hidden="1" customHeight="1" x14ac:dyDescent="0.35">
      <c r="A82" s="130"/>
      <c r="B82" s="51">
        <v>77</v>
      </c>
      <c r="C82" s="91" t="e">
        <f>VLOOKUP(B:B,'START_LIST_JUN-ELI'!C:F,2,FALSE)</f>
        <v>#N/A</v>
      </c>
      <c r="D82" s="115" t="e">
        <f>VLOOKUP(B:B,'START_LIST_JUN-ELI'!C:F,4,FALSE)</f>
        <v>#N/A</v>
      </c>
      <c r="E82" s="111"/>
      <c r="F82" s="112"/>
      <c r="G82" s="431">
        <f>VLOOKUP(F:F,GRIDS!B:C,2,FALSE)</f>
        <v>0</v>
      </c>
      <c r="H82" s="113"/>
      <c r="I82" s="433">
        <f>VLOOKUP(H:H,GRIDS!D:E,2,FALSE)</f>
        <v>7</v>
      </c>
      <c r="J82" s="113"/>
      <c r="K82" s="431">
        <f>VLOOKUP(J:J,GRIDS!F:G,2,FALSE)</f>
        <v>0</v>
      </c>
      <c r="L82" s="112"/>
      <c r="M82" s="433">
        <f>VLOOKUP(L:L,GRIDS!H:I,2,FALSE)</f>
        <v>0</v>
      </c>
      <c r="N82" s="131">
        <f t="shared" si="2"/>
        <v>0</v>
      </c>
      <c r="O82" s="205">
        <f t="shared" si="3"/>
        <v>2.3333333333333335</v>
      </c>
    </row>
    <row r="83" spans="1:34" ht="16.5" hidden="1" customHeight="1" x14ac:dyDescent="0.35">
      <c r="A83" s="130"/>
      <c r="B83" s="51">
        <v>78</v>
      </c>
      <c r="C83" s="91" t="e">
        <f>VLOOKUP(B:B,'START_LIST_JUN-ELI'!C:F,2,FALSE)</f>
        <v>#N/A</v>
      </c>
      <c r="D83" s="115" t="e">
        <f>VLOOKUP(B:B,'START_LIST_JUN-ELI'!C:F,4,FALSE)</f>
        <v>#N/A</v>
      </c>
      <c r="E83" s="111"/>
      <c r="F83" s="112"/>
      <c r="G83" s="431">
        <f>VLOOKUP(F:F,GRIDS!B:C,2,FALSE)</f>
        <v>0</v>
      </c>
      <c r="H83" s="113"/>
      <c r="I83" s="433">
        <f>VLOOKUP(H:H,GRIDS!D:E,2,FALSE)</f>
        <v>7</v>
      </c>
      <c r="J83" s="113"/>
      <c r="K83" s="431">
        <f>VLOOKUP(J:J,GRIDS!F:G,2,FALSE)</f>
        <v>0</v>
      </c>
      <c r="L83" s="112"/>
      <c r="M83" s="433">
        <f>VLOOKUP(L:L,GRIDS!H:I,2,FALSE)</f>
        <v>0</v>
      </c>
      <c r="N83" s="131">
        <f t="shared" si="2"/>
        <v>0</v>
      </c>
      <c r="O83" s="205">
        <f t="shared" si="3"/>
        <v>2.3333333333333335</v>
      </c>
    </row>
    <row r="84" spans="1:34" ht="16.5" hidden="1" customHeight="1" x14ac:dyDescent="0.35">
      <c r="A84" s="130"/>
      <c r="B84" s="51">
        <v>79</v>
      </c>
      <c r="C84" s="91" t="e">
        <f>VLOOKUP(B:B,'START_LIST_JUN-ELI'!C:F,2,FALSE)</f>
        <v>#N/A</v>
      </c>
      <c r="D84" s="115" t="e">
        <f>VLOOKUP(B:B,'START_LIST_JUN-ELI'!C:F,4,FALSE)</f>
        <v>#N/A</v>
      </c>
      <c r="E84" s="111"/>
      <c r="F84" s="112"/>
      <c r="G84" s="431">
        <f>VLOOKUP(F:F,GRIDS!B:C,2,FALSE)</f>
        <v>0</v>
      </c>
      <c r="H84" s="113"/>
      <c r="I84" s="433">
        <f>VLOOKUP(H:H,GRIDS!D:E,2,FALSE)</f>
        <v>7</v>
      </c>
      <c r="J84" s="113"/>
      <c r="K84" s="431">
        <f>VLOOKUP(J:J,GRIDS!F:G,2,FALSE)</f>
        <v>0</v>
      </c>
      <c r="L84" s="112"/>
      <c r="M84" s="433">
        <f>VLOOKUP(L:L,GRIDS!H:I,2,FALSE)</f>
        <v>0</v>
      </c>
      <c r="N84" s="131">
        <f t="shared" si="2"/>
        <v>0</v>
      </c>
      <c r="O84" s="205">
        <f t="shared" si="3"/>
        <v>2.3333333333333335</v>
      </c>
    </row>
    <row r="85" spans="1:34" ht="16.5" hidden="1" customHeight="1" x14ac:dyDescent="0.35">
      <c r="A85" s="130"/>
      <c r="B85" s="51">
        <v>80</v>
      </c>
      <c r="C85" s="91" t="e">
        <f>VLOOKUP(B:B,'START_LIST_JUN-ELI'!C:F,2,FALSE)</f>
        <v>#N/A</v>
      </c>
      <c r="D85" s="115" t="e">
        <f>VLOOKUP(B:B,'START_LIST_JUN-ELI'!C:F,4,FALSE)</f>
        <v>#N/A</v>
      </c>
      <c r="E85" s="111"/>
      <c r="F85" s="112"/>
      <c r="G85" s="431">
        <f>VLOOKUP(F:F,GRIDS!B:C,2,FALSE)</f>
        <v>0</v>
      </c>
      <c r="H85" s="113"/>
      <c r="I85" s="433">
        <f>VLOOKUP(H:H,GRIDS!D:E,2,FALSE)</f>
        <v>7</v>
      </c>
      <c r="J85" s="113"/>
      <c r="K85" s="431">
        <f>VLOOKUP(J:J,GRIDS!F:G,2,FALSE)</f>
        <v>0</v>
      </c>
      <c r="L85" s="112"/>
      <c r="M85" s="433">
        <f>VLOOKUP(L:L,GRIDS!H:I,2,FALSE)</f>
        <v>0</v>
      </c>
      <c r="N85" s="131">
        <f t="shared" si="2"/>
        <v>0</v>
      </c>
      <c r="O85" s="205">
        <f t="shared" si="3"/>
        <v>2.3333333333333335</v>
      </c>
    </row>
    <row r="86" spans="1:34" ht="16.5" hidden="1" customHeight="1" x14ac:dyDescent="0.35">
      <c r="A86" s="130"/>
      <c r="B86" s="51">
        <v>81</v>
      </c>
      <c r="C86" s="91" t="e">
        <f>VLOOKUP(B:B,'START_LIST_JUN-ELI'!C:F,2,FALSE)</f>
        <v>#N/A</v>
      </c>
      <c r="D86" s="115" t="e">
        <f>VLOOKUP(B:B,'START_LIST_JUN-ELI'!C:F,4,FALSE)</f>
        <v>#N/A</v>
      </c>
      <c r="E86" s="111"/>
      <c r="F86" s="112"/>
      <c r="G86" s="431">
        <f>VLOOKUP(F:F,GRIDS!B:C,2,FALSE)</f>
        <v>0</v>
      </c>
      <c r="H86" s="113"/>
      <c r="I86" s="433">
        <f>VLOOKUP(H:H,GRIDS!D:E,2,FALSE)</f>
        <v>7</v>
      </c>
      <c r="J86" s="113"/>
      <c r="K86" s="431">
        <f>VLOOKUP(J:J,GRIDS!F:G,2,FALSE)</f>
        <v>0</v>
      </c>
      <c r="L86" s="112"/>
      <c r="M86" s="433">
        <f>VLOOKUP(L:L,GRIDS!H:I,2,FALSE)</f>
        <v>0</v>
      </c>
      <c r="N86" s="131">
        <f t="shared" si="2"/>
        <v>0</v>
      </c>
      <c r="O86" s="205">
        <f t="shared" si="3"/>
        <v>2.3333333333333335</v>
      </c>
    </row>
    <row r="87" spans="1:34" ht="16.5" hidden="1" customHeight="1" thickBot="1" x14ac:dyDescent="0.4">
      <c r="A87" s="130"/>
      <c r="B87" s="51">
        <v>82</v>
      </c>
      <c r="C87" s="91" t="e">
        <f>VLOOKUP(B:B,'START_LIST_JUN-ELI'!C:F,2,FALSE)</f>
        <v>#N/A</v>
      </c>
      <c r="D87" s="115" t="e">
        <f>VLOOKUP(B:B,'START_LIST_JUN-ELI'!C:F,4,FALSE)</f>
        <v>#N/A</v>
      </c>
      <c r="E87" s="111"/>
      <c r="F87" s="112"/>
      <c r="G87" s="431">
        <f>VLOOKUP(F:F,GRIDS!B:C,2,FALSE)</f>
        <v>0</v>
      </c>
      <c r="H87" s="113"/>
      <c r="I87" s="433">
        <f>VLOOKUP(H:H,GRIDS!D:E,2,FALSE)</f>
        <v>7</v>
      </c>
      <c r="J87" s="113"/>
      <c r="K87" s="431">
        <f>VLOOKUP(J:J,GRIDS!F:G,2,FALSE)</f>
        <v>0</v>
      </c>
      <c r="L87" s="112"/>
      <c r="M87" s="433">
        <f>VLOOKUP(L:L,GRIDS!H:I,2,FALSE)</f>
        <v>0</v>
      </c>
      <c r="N87" s="131">
        <f t="shared" si="2"/>
        <v>0</v>
      </c>
      <c r="O87" s="205">
        <f t="shared" si="3"/>
        <v>2.3333333333333335</v>
      </c>
    </row>
    <row r="88" spans="1:34" s="55" customFormat="1" ht="15.75" hidden="1" customHeight="1" thickBot="1" x14ac:dyDescent="0.4">
      <c r="A88" s="130"/>
      <c r="B88" s="51">
        <v>83</v>
      </c>
      <c r="C88" s="91" t="e">
        <f>VLOOKUP(B:B,'START_LIST_JUN-ELI'!C:F,2,FALSE)</f>
        <v>#N/A</v>
      </c>
      <c r="D88" s="115" t="e">
        <f>VLOOKUP(B:B,'START_LIST_JUN-ELI'!C:F,4,FALSE)</f>
        <v>#N/A</v>
      </c>
      <c r="E88" s="111"/>
      <c r="F88" s="112"/>
      <c r="G88" s="431">
        <f>VLOOKUP(F:F,GRIDS!B:C,2,FALSE)</f>
        <v>0</v>
      </c>
      <c r="H88" s="113"/>
      <c r="I88" s="433">
        <f>VLOOKUP(H:H,GRIDS!D:E,2,FALSE)</f>
        <v>7</v>
      </c>
      <c r="J88" s="113"/>
      <c r="K88" s="431">
        <f>VLOOKUP(J:J,GRIDS!F:G,2,FALSE)</f>
        <v>0</v>
      </c>
      <c r="L88" s="112"/>
      <c r="M88" s="433">
        <f>VLOOKUP(L:L,GRIDS!H:I,2,FALSE)</f>
        <v>0</v>
      </c>
      <c r="N88" s="131">
        <f t="shared" si="2"/>
        <v>0</v>
      </c>
      <c r="O88" s="205">
        <f t="shared" si="3"/>
        <v>2.3333333333333335</v>
      </c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45"/>
      <c r="AE88" s="45"/>
      <c r="AF88" s="45"/>
      <c r="AG88" s="45"/>
      <c r="AH88" s="45"/>
    </row>
    <row r="89" spans="1:34" ht="16.5" hidden="1" customHeight="1" x14ac:dyDescent="0.35">
      <c r="A89" s="130"/>
      <c r="B89" s="51">
        <v>84</v>
      </c>
      <c r="C89" s="91" t="e">
        <f>VLOOKUP(B:B,'START_LIST_JUN-ELI'!C:F,2,FALSE)</f>
        <v>#N/A</v>
      </c>
      <c r="D89" s="115" t="e">
        <f>VLOOKUP(B:B,'START_LIST_JUN-ELI'!C:F,4,FALSE)</f>
        <v>#N/A</v>
      </c>
      <c r="E89" s="111"/>
      <c r="F89" s="112"/>
      <c r="G89" s="431">
        <f>VLOOKUP(F:F,GRIDS!B:C,2,FALSE)</f>
        <v>0</v>
      </c>
      <c r="H89" s="113"/>
      <c r="I89" s="433">
        <f>VLOOKUP(H:H,GRIDS!D:E,2,FALSE)</f>
        <v>7</v>
      </c>
      <c r="J89" s="113"/>
      <c r="K89" s="431">
        <f>VLOOKUP(J:J,GRIDS!F:G,2,FALSE)</f>
        <v>0</v>
      </c>
      <c r="L89" s="112"/>
      <c r="M89" s="433">
        <f>VLOOKUP(L:L,GRIDS!H:I,2,FALSE)</f>
        <v>0</v>
      </c>
      <c r="N89" s="131">
        <f t="shared" si="2"/>
        <v>0</v>
      </c>
      <c r="O89" s="205">
        <f t="shared" si="3"/>
        <v>2.3333333333333335</v>
      </c>
    </row>
    <row r="90" spans="1:34" ht="16.5" hidden="1" customHeight="1" x14ac:dyDescent="0.35">
      <c r="A90" s="131"/>
      <c r="B90" s="51">
        <v>85</v>
      </c>
      <c r="C90" s="91" t="e">
        <f>VLOOKUP(B:B,'START_LIST_JUN-ELI'!C:F,2,FALSE)</f>
        <v>#N/A</v>
      </c>
      <c r="D90" s="115" t="e">
        <f>VLOOKUP(B:B,'START_LIST_JUN-ELI'!C:F,4,FALSE)</f>
        <v>#N/A</v>
      </c>
      <c r="E90" s="110"/>
      <c r="F90" s="82"/>
      <c r="G90" s="431">
        <f>VLOOKUP(F:F,GRIDS!B:C,2,FALSE)</f>
        <v>0</v>
      </c>
      <c r="H90" s="80"/>
      <c r="I90" s="433">
        <f>VLOOKUP(H:H,GRIDS!D:E,2,FALSE)</f>
        <v>7</v>
      </c>
      <c r="J90" s="80"/>
      <c r="K90" s="431">
        <f>VLOOKUP(J:J,GRIDS!F:G,2,FALSE)</f>
        <v>0</v>
      </c>
      <c r="L90" s="82"/>
      <c r="M90" s="433">
        <f>VLOOKUP(L:L,GRIDS!H:I,2,FALSE)</f>
        <v>0</v>
      </c>
      <c r="N90" s="131">
        <f t="shared" si="2"/>
        <v>0</v>
      </c>
      <c r="O90" s="205">
        <f t="shared" si="3"/>
        <v>2.3333333333333335</v>
      </c>
    </row>
    <row r="91" spans="1:34" ht="16.5" hidden="1" customHeight="1" x14ac:dyDescent="0.35">
      <c r="A91" s="130"/>
      <c r="B91" s="51">
        <v>86</v>
      </c>
      <c r="C91" s="91" t="e">
        <f>VLOOKUP(B:B,'START_LIST_JUN-ELI'!C:F,2,FALSE)</f>
        <v>#N/A</v>
      </c>
      <c r="D91" s="115" t="e">
        <f>VLOOKUP(B:B,'START_LIST_JUN-ELI'!C:F,4,FALSE)</f>
        <v>#N/A</v>
      </c>
      <c r="E91" s="111"/>
      <c r="F91" s="112"/>
      <c r="G91" s="431">
        <f>VLOOKUP(F:F,GRIDS!B:C,2,FALSE)</f>
        <v>0</v>
      </c>
      <c r="H91" s="113"/>
      <c r="I91" s="433">
        <f>VLOOKUP(H:H,GRIDS!D:E,2,FALSE)</f>
        <v>7</v>
      </c>
      <c r="J91" s="113"/>
      <c r="K91" s="431">
        <f>VLOOKUP(J:J,GRIDS!F:G,2,FALSE)</f>
        <v>0</v>
      </c>
      <c r="L91" s="112"/>
      <c r="M91" s="433">
        <f>VLOOKUP(L:L,GRIDS!H:I,2,FALSE)</f>
        <v>0</v>
      </c>
      <c r="N91" s="131">
        <f t="shared" ref="N91:N154" si="4">AVERAGE(E91,G91)</f>
        <v>0</v>
      </c>
      <c r="O91" s="205">
        <f t="shared" ref="O91:O154" si="5">AVERAGE(I91,K91,M91)</f>
        <v>2.3333333333333335</v>
      </c>
    </row>
    <row r="92" spans="1:34" ht="16.5" hidden="1" customHeight="1" x14ac:dyDescent="0.35">
      <c r="A92" s="131"/>
      <c r="B92" s="51">
        <v>87</v>
      </c>
      <c r="C92" s="91" t="e">
        <f>VLOOKUP(B:B,'START_LIST_JUN-ELI'!C:F,2,FALSE)</f>
        <v>#N/A</v>
      </c>
      <c r="D92" s="115" t="e">
        <f>VLOOKUP(B:B,'START_LIST_JUN-ELI'!C:F,4,FALSE)</f>
        <v>#N/A</v>
      </c>
      <c r="E92" s="110"/>
      <c r="F92" s="82"/>
      <c r="G92" s="431">
        <f>VLOOKUP(F:F,GRIDS!B:C,2,FALSE)</f>
        <v>0</v>
      </c>
      <c r="H92" s="80"/>
      <c r="I92" s="433">
        <f>VLOOKUP(H:H,GRIDS!D:E,2,FALSE)</f>
        <v>7</v>
      </c>
      <c r="J92" s="80"/>
      <c r="K92" s="431">
        <f>VLOOKUP(J:J,GRIDS!F:G,2,FALSE)</f>
        <v>0</v>
      </c>
      <c r="L92" s="82"/>
      <c r="M92" s="433">
        <f>VLOOKUP(L:L,GRIDS!H:I,2,FALSE)</f>
        <v>0</v>
      </c>
      <c r="N92" s="131">
        <f t="shared" si="4"/>
        <v>0</v>
      </c>
      <c r="O92" s="205">
        <f t="shared" si="5"/>
        <v>2.3333333333333335</v>
      </c>
    </row>
    <row r="93" spans="1:34" ht="16.5" hidden="1" customHeight="1" x14ac:dyDescent="0.35">
      <c r="A93" s="130"/>
      <c r="B93" s="51">
        <v>88</v>
      </c>
      <c r="C93" s="91" t="e">
        <f>VLOOKUP(B:B,'START_LIST_JUN-ELI'!C:F,2,FALSE)</f>
        <v>#N/A</v>
      </c>
      <c r="D93" s="115" t="e">
        <f>VLOOKUP(B:B,'START_LIST_JUN-ELI'!C:F,4,FALSE)</f>
        <v>#N/A</v>
      </c>
      <c r="E93" s="111"/>
      <c r="F93" s="112"/>
      <c r="G93" s="431">
        <f>VLOOKUP(F:F,GRIDS!B:C,2,FALSE)</f>
        <v>0</v>
      </c>
      <c r="H93" s="113"/>
      <c r="I93" s="433">
        <f>VLOOKUP(H:H,GRIDS!D:E,2,FALSE)</f>
        <v>7</v>
      </c>
      <c r="J93" s="113"/>
      <c r="K93" s="431">
        <f>VLOOKUP(J:J,GRIDS!F:G,2,FALSE)</f>
        <v>0</v>
      </c>
      <c r="L93" s="112"/>
      <c r="M93" s="433">
        <f>VLOOKUP(L:L,GRIDS!H:I,2,FALSE)</f>
        <v>0</v>
      </c>
      <c r="N93" s="131">
        <f t="shared" si="4"/>
        <v>0</v>
      </c>
      <c r="O93" s="205">
        <f t="shared" si="5"/>
        <v>2.3333333333333335</v>
      </c>
    </row>
    <row r="94" spans="1:34" ht="16.5" hidden="1" customHeight="1" x14ac:dyDescent="0.35">
      <c r="A94" s="131"/>
      <c r="B94" s="51">
        <v>89</v>
      </c>
      <c r="C94" s="91" t="e">
        <f>VLOOKUP(B:B,'START_LIST_JUN-ELI'!C:F,2,FALSE)</f>
        <v>#N/A</v>
      </c>
      <c r="D94" s="115" t="e">
        <f>VLOOKUP(B:B,'START_LIST_JUN-ELI'!C:F,4,FALSE)</f>
        <v>#N/A</v>
      </c>
      <c r="E94" s="110"/>
      <c r="F94" s="82"/>
      <c r="G94" s="431">
        <f>VLOOKUP(F:F,GRIDS!B:C,2,FALSE)</f>
        <v>0</v>
      </c>
      <c r="H94" s="80"/>
      <c r="I94" s="433">
        <f>VLOOKUP(H:H,GRIDS!D:E,2,FALSE)</f>
        <v>7</v>
      </c>
      <c r="J94" s="80"/>
      <c r="K94" s="431">
        <f>VLOOKUP(J:J,GRIDS!F:G,2,FALSE)</f>
        <v>0</v>
      </c>
      <c r="L94" s="82"/>
      <c r="M94" s="433">
        <f>VLOOKUP(L:L,GRIDS!H:I,2,FALSE)</f>
        <v>0</v>
      </c>
      <c r="N94" s="131">
        <f t="shared" si="4"/>
        <v>0</v>
      </c>
      <c r="O94" s="205">
        <f t="shared" si="5"/>
        <v>2.3333333333333335</v>
      </c>
    </row>
    <row r="95" spans="1:34" ht="16.5" hidden="1" customHeight="1" x14ac:dyDescent="0.35">
      <c r="A95" s="130"/>
      <c r="B95" s="51">
        <v>90</v>
      </c>
      <c r="C95" s="91" t="e">
        <f>VLOOKUP(B:B,'START_LIST_JUN-ELI'!C:F,2,FALSE)</f>
        <v>#N/A</v>
      </c>
      <c r="D95" s="115" t="e">
        <f>VLOOKUP(B:B,'START_LIST_JUN-ELI'!C:F,4,FALSE)</f>
        <v>#N/A</v>
      </c>
      <c r="E95" s="111"/>
      <c r="F95" s="112"/>
      <c r="G95" s="431">
        <f>VLOOKUP(F:F,GRIDS!B:C,2,FALSE)</f>
        <v>0</v>
      </c>
      <c r="H95" s="113"/>
      <c r="I95" s="433">
        <f>VLOOKUP(H:H,GRIDS!D:E,2,FALSE)</f>
        <v>7</v>
      </c>
      <c r="J95" s="113"/>
      <c r="K95" s="431">
        <f>VLOOKUP(J:J,GRIDS!F:G,2,FALSE)</f>
        <v>0</v>
      </c>
      <c r="L95" s="112"/>
      <c r="M95" s="433">
        <f>VLOOKUP(L:L,GRIDS!H:I,2,FALSE)</f>
        <v>0</v>
      </c>
      <c r="N95" s="131">
        <f t="shared" si="4"/>
        <v>0</v>
      </c>
      <c r="O95" s="205">
        <f t="shared" si="5"/>
        <v>2.3333333333333335</v>
      </c>
    </row>
    <row r="96" spans="1:34" ht="16.5" hidden="1" customHeight="1" x14ac:dyDescent="0.35">
      <c r="A96" s="131"/>
      <c r="B96" s="51">
        <v>91</v>
      </c>
      <c r="C96" s="91" t="e">
        <f>VLOOKUP(B:B,'START_LIST_JUN-ELI'!C:F,2,FALSE)</f>
        <v>#N/A</v>
      </c>
      <c r="D96" s="115" t="e">
        <f>VLOOKUP(B:B,'START_LIST_JUN-ELI'!C:F,4,FALSE)</f>
        <v>#N/A</v>
      </c>
      <c r="E96" s="110"/>
      <c r="F96" s="82"/>
      <c r="G96" s="431">
        <f>VLOOKUP(F:F,GRIDS!B:C,2,FALSE)</f>
        <v>0</v>
      </c>
      <c r="H96" s="80"/>
      <c r="I96" s="433">
        <f>VLOOKUP(H:H,GRIDS!D:E,2,FALSE)</f>
        <v>7</v>
      </c>
      <c r="J96" s="80"/>
      <c r="K96" s="431">
        <f>VLOOKUP(J:J,GRIDS!F:G,2,FALSE)</f>
        <v>0</v>
      </c>
      <c r="L96" s="82"/>
      <c r="M96" s="433">
        <f>VLOOKUP(L:L,GRIDS!H:I,2,FALSE)</f>
        <v>0</v>
      </c>
      <c r="N96" s="131">
        <f t="shared" si="4"/>
        <v>0</v>
      </c>
      <c r="O96" s="205">
        <f t="shared" si="5"/>
        <v>2.3333333333333335</v>
      </c>
    </row>
    <row r="97" spans="1:15" ht="16.5" hidden="1" customHeight="1" x14ac:dyDescent="0.35">
      <c r="A97" s="130"/>
      <c r="B97" s="51">
        <v>92</v>
      </c>
      <c r="C97" s="91" t="e">
        <f>VLOOKUP(B:B,'START_LIST_JUN-ELI'!C:F,2,FALSE)</f>
        <v>#N/A</v>
      </c>
      <c r="D97" s="115" t="e">
        <f>VLOOKUP(B:B,'START_LIST_JUN-ELI'!C:F,4,FALSE)</f>
        <v>#N/A</v>
      </c>
      <c r="E97" s="111"/>
      <c r="F97" s="112"/>
      <c r="G97" s="431">
        <f>VLOOKUP(F:F,GRIDS!B:C,2,FALSE)</f>
        <v>0</v>
      </c>
      <c r="H97" s="113"/>
      <c r="I97" s="433">
        <f>VLOOKUP(H:H,GRIDS!D:E,2,FALSE)</f>
        <v>7</v>
      </c>
      <c r="J97" s="113"/>
      <c r="K97" s="431">
        <f>VLOOKUP(J:J,GRIDS!F:G,2,FALSE)</f>
        <v>0</v>
      </c>
      <c r="L97" s="112"/>
      <c r="M97" s="433">
        <f>VLOOKUP(L:L,GRIDS!H:I,2,FALSE)</f>
        <v>0</v>
      </c>
      <c r="N97" s="131">
        <f t="shared" si="4"/>
        <v>0</v>
      </c>
      <c r="O97" s="205">
        <f t="shared" si="5"/>
        <v>2.3333333333333335</v>
      </c>
    </row>
    <row r="98" spans="1:15" ht="16.5" hidden="1" customHeight="1" x14ac:dyDescent="0.35">
      <c r="A98" s="131"/>
      <c r="B98" s="51">
        <v>93</v>
      </c>
      <c r="C98" s="91" t="e">
        <f>VLOOKUP(B:B,'START_LIST_JUN-ELI'!C:F,2,FALSE)</f>
        <v>#N/A</v>
      </c>
      <c r="D98" s="115" t="e">
        <f>VLOOKUP(B:B,'START_LIST_JUN-ELI'!C:F,4,FALSE)</f>
        <v>#N/A</v>
      </c>
      <c r="E98" s="110"/>
      <c r="F98" s="82"/>
      <c r="G98" s="431">
        <f>VLOOKUP(F:F,GRIDS!B:C,2,FALSE)</f>
        <v>0</v>
      </c>
      <c r="H98" s="80"/>
      <c r="I98" s="433">
        <f>VLOOKUP(H:H,GRIDS!D:E,2,FALSE)</f>
        <v>7</v>
      </c>
      <c r="J98" s="80"/>
      <c r="K98" s="431">
        <f>VLOOKUP(J:J,GRIDS!F:G,2,FALSE)</f>
        <v>0</v>
      </c>
      <c r="L98" s="82"/>
      <c r="M98" s="433">
        <f>VLOOKUP(L:L,GRIDS!H:I,2,FALSE)</f>
        <v>0</v>
      </c>
      <c r="N98" s="131">
        <f t="shared" si="4"/>
        <v>0</v>
      </c>
      <c r="O98" s="205">
        <f t="shared" si="5"/>
        <v>2.3333333333333335</v>
      </c>
    </row>
    <row r="99" spans="1:15" ht="16.5" hidden="1" customHeight="1" x14ac:dyDescent="0.35">
      <c r="A99" s="130"/>
      <c r="B99" s="51">
        <v>94</v>
      </c>
      <c r="C99" s="91" t="e">
        <f>VLOOKUP(B:B,'START_LIST_JUN-ELI'!C:F,2,FALSE)</f>
        <v>#N/A</v>
      </c>
      <c r="D99" s="115" t="e">
        <f>VLOOKUP(B:B,'START_LIST_JUN-ELI'!C:F,4,FALSE)</f>
        <v>#N/A</v>
      </c>
      <c r="E99" s="111"/>
      <c r="F99" s="112"/>
      <c r="G99" s="431">
        <f>VLOOKUP(F:F,GRIDS!B:C,2,FALSE)</f>
        <v>0</v>
      </c>
      <c r="H99" s="113"/>
      <c r="I99" s="433">
        <f>VLOOKUP(H:H,GRIDS!D:E,2,FALSE)</f>
        <v>7</v>
      </c>
      <c r="J99" s="113"/>
      <c r="K99" s="431">
        <f>VLOOKUP(J:J,GRIDS!F:G,2,FALSE)</f>
        <v>0</v>
      </c>
      <c r="L99" s="112"/>
      <c r="M99" s="433">
        <f>VLOOKUP(L:L,GRIDS!H:I,2,FALSE)</f>
        <v>0</v>
      </c>
      <c r="N99" s="131">
        <f t="shared" si="4"/>
        <v>0</v>
      </c>
      <c r="O99" s="205">
        <f t="shared" si="5"/>
        <v>2.3333333333333335</v>
      </c>
    </row>
    <row r="100" spans="1:15" ht="16.5" hidden="1" customHeight="1" x14ac:dyDescent="0.35">
      <c r="A100" s="131"/>
      <c r="B100" s="51">
        <v>95</v>
      </c>
      <c r="C100" s="91" t="e">
        <f>VLOOKUP(B:B,'START_LIST_JUN-ELI'!C:F,2,FALSE)</f>
        <v>#N/A</v>
      </c>
      <c r="D100" s="115" t="e">
        <f>VLOOKUP(B:B,'START_LIST_JUN-ELI'!C:F,4,FALSE)</f>
        <v>#N/A</v>
      </c>
      <c r="E100" s="110"/>
      <c r="F100" s="82"/>
      <c r="G100" s="431">
        <f>VLOOKUP(F:F,GRIDS!B:C,2,FALSE)</f>
        <v>0</v>
      </c>
      <c r="H100" s="80"/>
      <c r="I100" s="433">
        <f>VLOOKUP(H:H,GRIDS!D:E,2,FALSE)</f>
        <v>7</v>
      </c>
      <c r="J100" s="80"/>
      <c r="K100" s="431">
        <f>VLOOKUP(J:J,GRIDS!F:G,2,FALSE)</f>
        <v>0</v>
      </c>
      <c r="L100" s="82"/>
      <c r="M100" s="433">
        <f>VLOOKUP(L:L,GRIDS!H:I,2,FALSE)</f>
        <v>0</v>
      </c>
      <c r="N100" s="131">
        <f t="shared" si="4"/>
        <v>0</v>
      </c>
      <c r="O100" s="205">
        <f t="shared" si="5"/>
        <v>2.3333333333333335</v>
      </c>
    </row>
    <row r="101" spans="1:15" ht="16.5" hidden="1" customHeight="1" x14ac:dyDescent="0.35">
      <c r="A101" s="130"/>
      <c r="B101" s="51">
        <v>96</v>
      </c>
      <c r="C101" s="91" t="e">
        <f>VLOOKUP(B:B,'START_LIST_JUN-ELI'!C:F,2,FALSE)</f>
        <v>#N/A</v>
      </c>
      <c r="D101" s="115" t="e">
        <f>VLOOKUP(B:B,'START_LIST_JUN-ELI'!C:F,4,FALSE)</f>
        <v>#N/A</v>
      </c>
      <c r="E101" s="111"/>
      <c r="F101" s="112"/>
      <c r="G101" s="431">
        <f>VLOOKUP(F:F,GRIDS!B:C,2,FALSE)</f>
        <v>0</v>
      </c>
      <c r="H101" s="113"/>
      <c r="I101" s="433">
        <f>VLOOKUP(H:H,GRIDS!D:E,2,FALSE)</f>
        <v>7</v>
      </c>
      <c r="J101" s="113"/>
      <c r="K101" s="431">
        <f>VLOOKUP(J:J,GRIDS!F:G,2,FALSE)</f>
        <v>0</v>
      </c>
      <c r="L101" s="112"/>
      <c r="M101" s="433">
        <f>VLOOKUP(L:L,GRIDS!H:I,2,FALSE)</f>
        <v>0</v>
      </c>
      <c r="N101" s="131">
        <f t="shared" si="4"/>
        <v>0</v>
      </c>
      <c r="O101" s="205">
        <f t="shared" si="5"/>
        <v>2.3333333333333335</v>
      </c>
    </row>
    <row r="102" spans="1:15" ht="16.5" hidden="1" customHeight="1" x14ac:dyDescent="0.35">
      <c r="A102" s="131"/>
      <c r="B102" s="51">
        <v>97</v>
      </c>
      <c r="C102" s="91" t="e">
        <f>VLOOKUP(B:B,'START_LIST_JUN-ELI'!C:F,2,FALSE)</f>
        <v>#N/A</v>
      </c>
      <c r="D102" s="115" t="e">
        <f>VLOOKUP(B:B,'START_LIST_JUN-ELI'!C:F,4,FALSE)</f>
        <v>#N/A</v>
      </c>
      <c r="E102" s="110"/>
      <c r="F102" s="82"/>
      <c r="G102" s="431">
        <f>VLOOKUP(F:F,GRIDS!B:C,2,FALSE)</f>
        <v>0</v>
      </c>
      <c r="H102" s="80"/>
      <c r="I102" s="433">
        <f>VLOOKUP(H:H,GRIDS!D:E,2,FALSE)</f>
        <v>7</v>
      </c>
      <c r="J102" s="80"/>
      <c r="K102" s="431">
        <f>VLOOKUP(J:J,GRIDS!F:G,2,FALSE)</f>
        <v>0</v>
      </c>
      <c r="L102" s="82"/>
      <c r="M102" s="433">
        <f>VLOOKUP(L:L,GRIDS!H:I,2,FALSE)</f>
        <v>0</v>
      </c>
      <c r="N102" s="131">
        <f t="shared" si="4"/>
        <v>0</v>
      </c>
      <c r="O102" s="205">
        <f t="shared" si="5"/>
        <v>2.3333333333333335</v>
      </c>
    </row>
    <row r="103" spans="1:15" ht="16.5" hidden="1" customHeight="1" x14ac:dyDescent="0.35">
      <c r="A103" s="130"/>
      <c r="B103" s="51">
        <v>98</v>
      </c>
      <c r="C103" s="91" t="e">
        <f>VLOOKUP(B:B,'START_LIST_JUN-ELI'!C:F,2,FALSE)</f>
        <v>#N/A</v>
      </c>
      <c r="D103" s="115" t="e">
        <f>VLOOKUP(B:B,'START_LIST_JUN-ELI'!C:F,4,FALSE)</f>
        <v>#N/A</v>
      </c>
      <c r="E103" s="111"/>
      <c r="F103" s="112"/>
      <c r="G103" s="431">
        <f>VLOOKUP(F:F,GRIDS!B:C,2,FALSE)</f>
        <v>0</v>
      </c>
      <c r="H103" s="113"/>
      <c r="I103" s="433">
        <f>VLOOKUP(H:H,GRIDS!D:E,2,FALSE)</f>
        <v>7</v>
      </c>
      <c r="J103" s="113"/>
      <c r="K103" s="431">
        <f>VLOOKUP(J:J,GRIDS!F:G,2,FALSE)</f>
        <v>0</v>
      </c>
      <c r="L103" s="112"/>
      <c r="M103" s="433">
        <f>VLOOKUP(L:L,GRIDS!H:I,2,FALSE)</f>
        <v>0</v>
      </c>
      <c r="N103" s="131">
        <f t="shared" si="4"/>
        <v>0</v>
      </c>
      <c r="O103" s="205">
        <f t="shared" si="5"/>
        <v>2.3333333333333335</v>
      </c>
    </row>
    <row r="104" spans="1:15" ht="16.5" hidden="1" customHeight="1" x14ac:dyDescent="0.35">
      <c r="A104" s="131"/>
      <c r="B104" s="51">
        <v>99</v>
      </c>
      <c r="C104" s="91" t="e">
        <f>VLOOKUP(B:B,'START_LIST_JUN-ELI'!C:F,2,FALSE)</f>
        <v>#N/A</v>
      </c>
      <c r="D104" s="115" t="e">
        <f>VLOOKUP(B:B,'START_LIST_JUN-ELI'!C:F,4,FALSE)</f>
        <v>#N/A</v>
      </c>
      <c r="E104" s="110"/>
      <c r="F104" s="82"/>
      <c r="G104" s="431">
        <f>VLOOKUP(F:F,GRIDS!B:C,2,FALSE)</f>
        <v>0</v>
      </c>
      <c r="H104" s="80"/>
      <c r="I104" s="433">
        <f>VLOOKUP(H:H,GRIDS!D:E,2,FALSE)</f>
        <v>7</v>
      </c>
      <c r="J104" s="80"/>
      <c r="K104" s="431">
        <f>VLOOKUP(J:J,GRIDS!F:G,2,FALSE)</f>
        <v>0</v>
      </c>
      <c r="L104" s="82"/>
      <c r="M104" s="433">
        <f>VLOOKUP(L:L,GRIDS!H:I,2,FALSE)</f>
        <v>0</v>
      </c>
      <c r="N104" s="131">
        <f t="shared" si="4"/>
        <v>0</v>
      </c>
      <c r="O104" s="205">
        <f t="shared" si="5"/>
        <v>2.3333333333333335</v>
      </c>
    </row>
    <row r="105" spans="1:15" ht="16.5" hidden="1" customHeight="1" x14ac:dyDescent="0.35">
      <c r="A105" s="130"/>
      <c r="B105" s="51">
        <v>100</v>
      </c>
      <c r="C105" s="91" t="e">
        <f>VLOOKUP(B:B,'START_LIST_JUN-ELI'!C:F,2,FALSE)</f>
        <v>#N/A</v>
      </c>
      <c r="D105" s="115" t="e">
        <f>VLOOKUP(B:B,'START_LIST_JUN-ELI'!C:F,4,FALSE)</f>
        <v>#N/A</v>
      </c>
      <c r="E105" s="111"/>
      <c r="F105" s="112"/>
      <c r="G105" s="431">
        <f>VLOOKUP(F:F,GRIDS!B:C,2,FALSE)</f>
        <v>0</v>
      </c>
      <c r="H105" s="113"/>
      <c r="I105" s="433">
        <f>VLOOKUP(H:H,GRIDS!D:E,2,FALSE)</f>
        <v>7</v>
      </c>
      <c r="J105" s="113"/>
      <c r="K105" s="431">
        <f>VLOOKUP(J:J,GRIDS!F:G,2,FALSE)</f>
        <v>0</v>
      </c>
      <c r="L105" s="112"/>
      <c r="M105" s="433">
        <f>VLOOKUP(L:L,GRIDS!H:I,2,FALSE)</f>
        <v>0</v>
      </c>
      <c r="N105" s="131">
        <f t="shared" si="4"/>
        <v>0</v>
      </c>
      <c r="O105" s="205">
        <f t="shared" si="5"/>
        <v>2.3333333333333335</v>
      </c>
    </row>
    <row r="106" spans="1:15" ht="16.5" hidden="1" customHeight="1" x14ac:dyDescent="0.35">
      <c r="A106" s="131"/>
      <c r="B106" s="51">
        <v>101</v>
      </c>
      <c r="C106" s="91" t="e">
        <f>VLOOKUP(B:B,'START_LIST_JUN-ELI'!C:F,2,FALSE)</f>
        <v>#N/A</v>
      </c>
      <c r="D106" s="115" t="e">
        <f>VLOOKUP(B:B,'START_LIST_JUN-ELI'!C:F,4,FALSE)</f>
        <v>#N/A</v>
      </c>
      <c r="E106" s="110"/>
      <c r="F106" s="82"/>
      <c r="G106" s="431">
        <f>VLOOKUP(F:F,GRIDS!B:C,2,FALSE)</f>
        <v>0</v>
      </c>
      <c r="H106" s="80"/>
      <c r="I106" s="433">
        <f>VLOOKUP(H:H,GRIDS!D:E,2,FALSE)</f>
        <v>7</v>
      </c>
      <c r="J106" s="80"/>
      <c r="K106" s="431">
        <f>VLOOKUP(J:J,GRIDS!F:G,2,FALSE)</f>
        <v>0</v>
      </c>
      <c r="L106" s="82"/>
      <c r="M106" s="433">
        <f>VLOOKUP(L:L,GRIDS!H:I,2,FALSE)</f>
        <v>0</v>
      </c>
      <c r="N106" s="131">
        <f t="shared" si="4"/>
        <v>0</v>
      </c>
      <c r="O106" s="205">
        <f t="shared" si="5"/>
        <v>2.3333333333333335</v>
      </c>
    </row>
    <row r="107" spans="1:15" ht="16.5" hidden="1" customHeight="1" x14ac:dyDescent="0.35">
      <c r="A107" s="130"/>
      <c r="B107" s="51">
        <v>102</v>
      </c>
      <c r="C107" s="91" t="e">
        <f>VLOOKUP(B:B,'START_LIST_JUN-ELI'!C:F,2,FALSE)</f>
        <v>#N/A</v>
      </c>
      <c r="D107" s="115" t="e">
        <f>VLOOKUP(B:B,'START_LIST_JUN-ELI'!C:F,4,FALSE)</f>
        <v>#N/A</v>
      </c>
      <c r="E107" s="111"/>
      <c r="F107" s="112"/>
      <c r="G107" s="431">
        <f>VLOOKUP(F:F,GRIDS!B:C,2,FALSE)</f>
        <v>0</v>
      </c>
      <c r="H107" s="113"/>
      <c r="I107" s="433">
        <f>VLOOKUP(H:H,GRIDS!D:E,2,FALSE)</f>
        <v>7</v>
      </c>
      <c r="J107" s="113"/>
      <c r="K107" s="431">
        <f>VLOOKUP(J:J,GRIDS!F:G,2,FALSE)</f>
        <v>0</v>
      </c>
      <c r="L107" s="112"/>
      <c r="M107" s="433">
        <f>VLOOKUP(L:L,GRIDS!H:I,2,FALSE)</f>
        <v>0</v>
      </c>
      <c r="N107" s="131">
        <f t="shared" si="4"/>
        <v>0</v>
      </c>
      <c r="O107" s="205">
        <f t="shared" si="5"/>
        <v>2.3333333333333335</v>
      </c>
    </row>
    <row r="108" spans="1:15" ht="16.5" hidden="1" customHeight="1" x14ac:dyDescent="0.35">
      <c r="A108" s="131"/>
      <c r="B108" s="51">
        <v>103</v>
      </c>
      <c r="C108" s="91" t="e">
        <f>VLOOKUP(B:B,'START_LIST_JUN-ELI'!C:F,2,FALSE)</f>
        <v>#N/A</v>
      </c>
      <c r="D108" s="115" t="e">
        <f>VLOOKUP(B:B,'START_LIST_JUN-ELI'!C:F,4,FALSE)</f>
        <v>#N/A</v>
      </c>
      <c r="E108" s="110"/>
      <c r="F108" s="82"/>
      <c r="G108" s="431">
        <f>VLOOKUP(F:F,GRIDS!B:C,2,FALSE)</f>
        <v>0</v>
      </c>
      <c r="H108" s="80"/>
      <c r="I108" s="433">
        <f>VLOOKUP(H:H,GRIDS!D:E,2,FALSE)</f>
        <v>7</v>
      </c>
      <c r="J108" s="80"/>
      <c r="K108" s="431">
        <f>VLOOKUP(J:J,GRIDS!F:G,2,FALSE)</f>
        <v>0</v>
      </c>
      <c r="L108" s="82"/>
      <c r="M108" s="433">
        <f>VLOOKUP(L:L,GRIDS!H:I,2,FALSE)</f>
        <v>0</v>
      </c>
      <c r="N108" s="131">
        <f t="shared" si="4"/>
        <v>0</v>
      </c>
      <c r="O108" s="205">
        <f t="shared" si="5"/>
        <v>2.3333333333333335</v>
      </c>
    </row>
    <row r="109" spans="1:15" ht="16.5" hidden="1" customHeight="1" x14ac:dyDescent="0.35">
      <c r="A109" s="130"/>
      <c r="B109" s="51">
        <v>104</v>
      </c>
      <c r="C109" s="91" t="e">
        <f>VLOOKUP(B:B,'START_LIST_JUN-ELI'!C:F,2,FALSE)</f>
        <v>#N/A</v>
      </c>
      <c r="D109" s="115" t="e">
        <f>VLOOKUP(B:B,'START_LIST_JUN-ELI'!C:F,4,FALSE)</f>
        <v>#N/A</v>
      </c>
      <c r="E109" s="111"/>
      <c r="F109" s="112"/>
      <c r="G109" s="431">
        <f>VLOOKUP(F:F,GRIDS!B:C,2,FALSE)</f>
        <v>0</v>
      </c>
      <c r="H109" s="113"/>
      <c r="I109" s="433">
        <f>VLOOKUP(H:H,GRIDS!D:E,2,FALSE)</f>
        <v>7</v>
      </c>
      <c r="J109" s="113"/>
      <c r="K109" s="431">
        <f>VLOOKUP(J:J,GRIDS!F:G,2,FALSE)</f>
        <v>0</v>
      </c>
      <c r="L109" s="112"/>
      <c r="M109" s="433">
        <f>VLOOKUP(L:L,GRIDS!H:I,2,FALSE)</f>
        <v>0</v>
      </c>
      <c r="N109" s="131">
        <f t="shared" si="4"/>
        <v>0</v>
      </c>
      <c r="O109" s="205">
        <f t="shared" si="5"/>
        <v>2.3333333333333335</v>
      </c>
    </row>
    <row r="110" spans="1:15" ht="16.5" hidden="1" customHeight="1" x14ac:dyDescent="0.35">
      <c r="A110" s="131"/>
      <c r="B110" s="51">
        <v>105</v>
      </c>
      <c r="C110" s="91" t="e">
        <f>VLOOKUP(B:B,'START_LIST_JUN-ELI'!C:F,2,FALSE)</f>
        <v>#N/A</v>
      </c>
      <c r="D110" s="115" t="e">
        <f>VLOOKUP(B:B,'START_LIST_JUN-ELI'!C:F,4,FALSE)</f>
        <v>#N/A</v>
      </c>
      <c r="E110" s="110"/>
      <c r="F110" s="82"/>
      <c r="G110" s="431">
        <f>VLOOKUP(F:F,GRIDS!B:C,2,FALSE)</f>
        <v>0</v>
      </c>
      <c r="H110" s="80"/>
      <c r="I110" s="433">
        <f>VLOOKUP(H:H,GRIDS!D:E,2,FALSE)</f>
        <v>7</v>
      </c>
      <c r="J110" s="80"/>
      <c r="K110" s="431">
        <f>VLOOKUP(J:J,GRIDS!F:G,2,FALSE)</f>
        <v>0</v>
      </c>
      <c r="L110" s="82"/>
      <c r="M110" s="433">
        <f>VLOOKUP(L:L,GRIDS!H:I,2,FALSE)</f>
        <v>0</v>
      </c>
      <c r="N110" s="131">
        <f t="shared" si="4"/>
        <v>0</v>
      </c>
      <c r="O110" s="205">
        <f t="shared" si="5"/>
        <v>2.3333333333333335</v>
      </c>
    </row>
    <row r="111" spans="1:15" ht="16.5" hidden="1" customHeight="1" x14ac:dyDescent="0.35">
      <c r="A111" s="130"/>
      <c r="B111" s="51">
        <v>106</v>
      </c>
      <c r="C111" s="91" t="e">
        <f>VLOOKUP(B:B,'START_LIST_JUN-ELI'!C:F,2,FALSE)</f>
        <v>#N/A</v>
      </c>
      <c r="D111" s="115" t="e">
        <f>VLOOKUP(B:B,'START_LIST_JUN-ELI'!C:F,4,FALSE)</f>
        <v>#N/A</v>
      </c>
      <c r="E111" s="111"/>
      <c r="F111" s="112"/>
      <c r="G111" s="431">
        <f>VLOOKUP(F:F,GRIDS!B:C,2,FALSE)</f>
        <v>0</v>
      </c>
      <c r="H111" s="113"/>
      <c r="I111" s="433">
        <f>VLOOKUP(H:H,GRIDS!D:E,2,FALSE)</f>
        <v>7</v>
      </c>
      <c r="J111" s="113"/>
      <c r="K111" s="431">
        <f>VLOOKUP(J:J,GRIDS!F:G,2,FALSE)</f>
        <v>0</v>
      </c>
      <c r="L111" s="112"/>
      <c r="M111" s="433">
        <f>VLOOKUP(L:L,GRIDS!H:I,2,FALSE)</f>
        <v>0</v>
      </c>
      <c r="N111" s="131">
        <f t="shared" si="4"/>
        <v>0</v>
      </c>
      <c r="O111" s="205">
        <f t="shared" si="5"/>
        <v>2.3333333333333335</v>
      </c>
    </row>
    <row r="112" spans="1:15" ht="16.5" hidden="1" customHeight="1" x14ac:dyDescent="0.35">
      <c r="A112" s="131"/>
      <c r="B112" s="51">
        <v>107</v>
      </c>
      <c r="C112" s="91" t="e">
        <f>VLOOKUP(B:B,'START_LIST_JUN-ELI'!C:F,2,FALSE)</f>
        <v>#N/A</v>
      </c>
      <c r="D112" s="115" t="e">
        <f>VLOOKUP(B:B,'START_LIST_JUN-ELI'!C:F,4,FALSE)</f>
        <v>#N/A</v>
      </c>
      <c r="E112" s="110"/>
      <c r="F112" s="82"/>
      <c r="G112" s="431">
        <f>VLOOKUP(F:F,GRIDS!B:C,2,FALSE)</f>
        <v>0</v>
      </c>
      <c r="H112" s="80"/>
      <c r="I112" s="433">
        <f>VLOOKUP(H:H,GRIDS!D:E,2,FALSE)</f>
        <v>7</v>
      </c>
      <c r="J112" s="80"/>
      <c r="K112" s="431">
        <f>VLOOKUP(J:J,GRIDS!F:G,2,FALSE)</f>
        <v>0</v>
      </c>
      <c r="L112" s="82"/>
      <c r="M112" s="433">
        <f>VLOOKUP(L:L,GRIDS!H:I,2,FALSE)</f>
        <v>0</v>
      </c>
      <c r="N112" s="131">
        <f t="shared" si="4"/>
        <v>0</v>
      </c>
      <c r="O112" s="205">
        <f t="shared" si="5"/>
        <v>2.3333333333333335</v>
      </c>
    </row>
    <row r="113" spans="1:15" ht="16.5" hidden="1" customHeight="1" x14ac:dyDescent="0.35">
      <c r="A113" s="130"/>
      <c r="B113" s="51">
        <v>108</v>
      </c>
      <c r="C113" s="91" t="e">
        <f>VLOOKUP(B:B,'START_LIST_JUN-ELI'!C:F,2,FALSE)</f>
        <v>#N/A</v>
      </c>
      <c r="D113" s="115" t="e">
        <f>VLOOKUP(B:B,'START_LIST_JUN-ELI'!C:F,4,FALSE)</f>
        <v>#N/A</v>
      </c>
      <c r="E113" s="111"/>
      <c r="F113" s="112"/>
      <c r="G113" s="431">
        <f>VLOOKUP(F:F,GRIDS!B:C,2,FALSE)</f>
        <v>0</v>
      </c>
      <c r="H113" s="113"/>
      <c r="I113" s="433">
        <f>VLOOKUP(H:H,GRIDS!D:E,2,FALSE)</f>
        <v>7</v>
      </c>
      <c r="J113" s="113"/>
      <c r="K113" s="431">
        <f>VLOOKUP(J:J,GRIDS!F:G,2,FALSE)</f>
        <v>0</v>
      </c>
      <c r="L113" s="112"/>
      <c r="M113" s="433">
        <f>VLOOKUP(L:L,GRIDS!H:I,2,FALSE)</f>
        <v>0</v>
      </c>
      <c r="N113" s="131">
        <f t="shared" si="4"/>
        <v>0</v>
      </c>
      <c r="O113" s="205">
        <f t="shared" si="5"/>
        <v>2.3333333333333335</v>
      </c>
    </row>
    <row r="114" spans="1:15" ht="16.5" hidden="1" customHeight="1" x14ac:dyDescent="0.35">
      <c r="A114" s="131"/>
      <c r="B114" s="51">
        <v>109</v>
      </c>
      <c r="C114" s="91" t="e">
        <f>VLOOKUP(B:B,'START_LIST_JUN-ELI'!C:F,2,FALSE)</f>
        <v>#N/A</v>
      </c>
      <c r="D114" s="115" t="e">
        <f>VLOOKUP(B:B,'START_LIST_JUN-ELI'!C:F,4,FALSE)</f>
        <v>#N/A</v>
      </c>
      <c r="E114" s="110"/>
      <c r="F114" s="82"/>
      <c r="G114" s="431">
        <f>VLOOKUP(F:F,GRIDS!B:C,2,FALSE)</f>
        <v>0</v>
      </c>
      <c r="H114" s="80"/>
      <c r="I114" s="433">
        <f>VLOOKUP(H:H,GRIDS!D:E,2,FALSE)</f>
        <v>7</v>
      </c>
      <c r="J114" s="80"/>
      <c r="K114" s="431">
        <f>VLOOKUP(J:J,GRIDS!F:G,2,FALSE)</f>
        <v>0</v>
      </c>
      <c r="L114" s="82"/>
      <c r="M114" s="433">
        <f>VLOOKUP(L:L,GRIDS!H:I,2,FALSE)</f>
        <v>0</v>
      </c>
      <c r="N114" s="131">
        <f t="shared" si="4"/>
        <v>0</v>
      </c>
      <c r="O114" s="205">
        <f t="shared" si="5"/>
        <v>2.3333333333333335</v>
      </c>
    </row>
    <row r="115" spans="1:15" ht="16.5" hidden="1" customHeight="1" x14ac:dyDescent="0.35">
      <c r="A115" s="130"/>
      <c r="B115" s="51">
        <v>110</v>
      </c>
      <c r="C115" s="91" t="e">
        <f>VLOOKUP(B:B,'START_LIST_JUN-ELI'!C:F,2,FALSE)</f>
        <v>#N/A</v>
      </c>
      <c r="D115" s="115" t="e">
        <f>VLOOKUP(B:B,'START_LIST_JUN-ELI'!C:F,4,FALSE)</f>
        <v>#N/A</v>
      </c>
      <c r="E115" s="111"/>
      <c r="F115" s="112"/>
      <c r="G115" s="431">
        <f>VLOOKUP(F:F,GRIDS!B:C,2,FALSE)</f>
        <v>0</v>
      </c>
      <c r="H115" s="113"/>
      <c r="I115" s="433">
        <f>VLOOKUP(H:H,GRIDS!D:E,2,FALSE)</f>
        <v>7</v>
      </c>
      <c r="J115" s="113"/>
      <c r="K115" s="431">
        <f>VLOOKUP(J:J,GRIDS!F:G,2,FALSE)</f>
        <v>0</v>
      </c>
      <c r="L115" s="112"/>
      <c r="M115" s="433">
        <f>VLOOKUP(L:L,GRIDS!H:I,2,FALSE)</f>
        <v>0</v>
      </c>
      <c r="N115" s="131">
        <f t="shared" si="4"/>
        <v>0</v>
      </c>
      <c r="O115" s="205">
        <f t="shared" si="5"/>
        <v>2.3333333333333335</v>
      </c>
    </row>
    <row r="116" spans="1:15" ht="16.5" hidden="1" customHeight="1" x14ac:dyDescent="0.35">
      <c r="A116" s="131"/>
      <c r="B116" s="51">
        <v>111</v>
      </c>
      <c r="C116" s="91" t="e">
        <f>VLOOKUP(B:B,'START_LIST_JUN-ELI'!C:F,2,FALSE)</f>
        <v>#N/A</v>
      </c>
      <c r="D116" s="115" t="e">
        <f>VLOOKUP(B:B,'START_LIST_JUN-ELI'!C:F,4,FALSE)</f>
        <v>#N/A</v>
      </c>
      <c r="E116" s="110"/>
      <c r="F116" s="82"/>
      <c r="G116" s="431">
        <f>VLOOKUP(F:F,GRIDS!B:C,2,FALSE)</f>
        <v>0</v>
      </c>
      <c r="H116" s="80"/>
      <c r="I116" s="433">
        <f>VLOOKUP(H:H,GRIDS!D:E,2,FALSE)</f>
        <v>7</v>
      </c>
      <c r="J116" s="80"/>
      <c r="K116" s="431">
        <f>VLOOKUP(J:J,GRIDS!F:G,2,FALSE)</f>
        <v>0</v>
      </c>
      <c r="L116" s="82"/>
      <c r="M116" s="433">
        <f>VLOOKUP(L:L,GRIDS!H:I,2,FALSE)</f>
        <v>0</v>
      </c>
      <c r="N116" s="131">
        <f t="shared" si="4"/>
        <v>0</v>
      </c>
      <c r="O116" s="205">
        <f t="shared" si="5"/>
        <v>2.3333333333333335</v>
      </c>
    </row>
    <row r="117" spans="1:15" ht="16.5" hidden="1" customHeight="1" x14ac:dyDescent="0.35">
      <c r="A117" s="130"/>
      <c r="B117" s="51">
        <v>112</v>
      </c>
      <c r="C117" s="91" t="e">
        <f>VLOOKUP(B:B,'START_LIST_JUN-ELI'!C:F,2,FALSE)</f>
        <v>#N/A</v>
      </c>
      <c r="D117" s="115" t="e">
        <f>VLOOKUP(B:B,'START_LIST_JUN-ELI'!C:F,4,FALSE)</f>
        <v>#N/A</v>
      </c>
      <c r="E117" s="111"/>
      <c r="F117" s="112"/>
      <c r="G117" s="431">
        <f>VLOOKUP(F:F,GRIDS!B:C,2,FALSE)</f>
        <v>0</v>
      </c>
      <c r="H117" s="113"/>
      <c r="I117" s="433">
        <f>VLOOKUP(H:H,GRIDS!D:E,2,FALSE)</f>
        <v>7</v>
      </c>
      <c r="J117" s="113"/>
      <c r="K117" s="431">
        <f>VLOOKUP(J:J,GRIDS!F:G,2,FALSE)</f>
        <v>0</v>
      </c>
      <c r="L117" s="112"/>
      <c r="M117" s="433">
        <f>VLOOKUP(L:L,GRIDS!H:I,2,FALSE)</f>
        <v>0</v>
      </c>
      <c r="N117" s="131">
        <f t="shared" si="4"/>
        <v>0</v>
      </c>
      <c r="O117" s="205">
        <f t="shared" si="5"/>
        <v>2.3333333333333335</v>
      </c>
    </row>
    <row r="118" spans="1:15" ht="16.5" hidden="1" customHeight="1" x14ac:dyDescent="0.35">
      <c r="A118" s="131"/>
      <c r="B118" s="51">
        <v>113</v>
      </c>
      <c r="C118" s="91" t="e">
        <f>VLOOKUP(B:B,'START_LIST_JUN-ELI'!C:F,2,FALSE)</f>
        <v>#N/A</v>
      </c>
      <c r="D118" s="115" t="e">
        <f>VLOOKUP(B:B,'START_LIST_JUN-ELI'!C:F,4,FALSE)</f>
        <v>#N/A</v>
      </c>
      <c r="E118" s="110"/>
      <c r="F118" s="82"/>
      <c r="G118" s="431">
        <f>VLOOKUP(F:F,GRIDS!B:C,2,FALSE)</f>
        <v>0</v>
      </c>
      <c r="H118" s="80"/>
      <c r="I118" s="433">
        <f>VLOOKUP(H:H,GRIDS!D:E,2,FALSE)</f>
        <v>7</v>
      </c>
      <c r="J118" s="80"/>
      <c r="K118" s="431">
        <f>VLOOKUP(J:J,GRIDS!F:G,2,FALSE)</f>
        <v>0</v>
      </c>
      <c r="L118" s="82"/>
      <c r="M118" s="433">
        <f>VLOOKUP(L:L,GRIDS!H:I,2,FALSE)</f>
        <v>0</v>
      </c>
      <c r="N118" s="131">
        <f t="shared" si="4"/>
        <v>0</v>
      </c>
      <c r="O118" s="205">
        <f t="shared" si="5"/>
        <v>2.3333333333333335</v>
      </c>
    </row>
    <row r="119" spans="1:15" ht="16.5" hidden="1" customHeight="1" x14ac:dyDescent="0.35">
      <c r="A119" s="130"/>
      <c r="B119" s="51">
        <v>114</v>
      </c>
      <c r="C119" s="91" t="e">
        <f>VLOOKUP(B:B,'START_LIST_JUN-ELI'!C:F,2,FALSE)</f>
        <v>#N/A</v>
      </c>
      <c r="D119" s="115" t="e">
        <f>VLOOKUP(B:B,'START_LIST_JUN-ELI'!C:F,4,FALSE)</f>
        <v>#N/A</v>
      </c>
      <c r="E119" s="111"/>
      <c r="F119" s="112"/>
      <c r="G119" s="431">
        <f>VLOOKUP(F:F,GRIDS!B:C,2,FALSE)</f>
        <v>0</v>
      </c>
      <c r="H119" s="113"/>
      <c r="I119" s="433">
        <f>VLOOKUP(H:H,GRIDS!D:E,2,FALSE)</f>
        <v>7</v>
      </c>
      <c r="J119" s="113"/>
      <c r="K119" s="431">
        <f>VLOOKUP(J:J,GRIDS!F:G,2,FALSE)</f>
        <v>0</v>
      </c>
      <c r="L119" s="112"/>
      <c r="M119" s="433">
        <f>VLOOKUP(L:L,GRIDS!H:I,2,FALSE)</f>
        <v>0</v>
      </c>
      <c r="N119" s="131">
        <f t="shared" si="4"/>
        <v>0</v>
      </c>
      <c r="O119" s="205">
        <f t="shared" si="5"/>
        <v>2.3333333333333335</v>
      </c>
    </row>
    <row r="120" spans="1:15" ht="16.5" hidden="1" customHeight="1" x14ac:dyDescent="0.35">
      <c r="A120" s="131"/>
      <c r="B120" s="51">
        <v>115</v>
      </c>
      <c r="C120" s="91" t="e">
        <f>VLOOKUP(B:B,'START_LIST_JUN-ELI'!C:F,2,FALSE)</f>
        <v>#N/A</v>
      </c>
      <c r="D120" s="115" t="e">
        <f>VLOOKUP(B:B,'START_LIST_JUN-ELI'!C:F,4,FALSE)</f>
        <v>#N/A</v>
      </c>
      <c r="E120" s="110"/>
      <c r="F120" s="82"/>
      <c r="G120" s="431">
        <f>VLOOKUP(F:F,GRIDS!B:C,2,FALSE)</f>
        <v>0</v>
      </c>
      <c r="H120" s="80"/>
      <c r="I120" s="433">
        <f>VLOOKUP(H:H,GRIDS!D:E,2,FALSE)</f>
        <v>7</v>
      </c>
      <c r="J120" s="80"/>
      <c r="K120" s="431">
        <f>VLOOKUP(J:J,GRIDS!F:G,2,FALSE)</f>
        <v>0</v>
      </c>
      <c r="L120" s="82"/>
      <c r="M120" s="433">
        <f>VLOOKUP(L:L,GRIDS!H:I,2,FALSE)</f>
        <v>0</v>
      </c>
      <c r="N120" s="131">
        <f t="shared" si="4"/>
        <v>0</v>
      </c>
      <c r="O120" s="205">
        <f t="shared" si="5"/>
        <v>2.3333333333333335</v>
      </c>
    </row>
    <row r="121" spans="1:15" ht="16.5" hidden="1" customHeight="1" x14ac:dyDescent="0.35">
      <c r="A121" s="130"/>
      <c r="B121" s="51">
        <v>116</v>
      </c>
      <c r="C121" s="91" t="e">
        <f>VLOOKUP(B:B,'START_LIST_JUN-ELI'!C:F,2,FALSE)</f>
        <v>#N/A</v>
      </c>
      <c r="D121" s="115" t="e">
        <f>VLOOKUP(B:B,'START_LIST_JUN-ELI'!C:F,4,FALSE)</f>
        <v>#N/A</v>
      </c>
      <c r="E121" s="111"/>
      <c r="F121" s="112"/>
      <c r="G121" s="431">
        <f>VLOOKUP(F:F,GRIDS!B:C,2,FALSE)</f>
        <v>0</v>
      </c>
      <c r="H121" s="113"/>
      <c r="I121" s="433">
        <f>VLOOKUP(H:H,GRIDS!D:E,2,FALSE)</f>
        <v>7</v>
      </c>
      <c r="J121" s="113"/>
      <c r="K121" s="431">
        <f>VLOOKUP(J:J,GRIDS!F:G,2,FALSE)</f>
        <v>0</v>
      </c>
      <c r="L121" s="112"/>
      <c r="M121" s="433">
        <f>VLOOKUP(L:L,GRIDS!H:I,2,FALSE)</f>
        <v>0</v>
      </c>
      <c r="N121" s="131">
        <f t="shared" si="4"/>
        <v>0</v>
      </c>
      <c r="O121" s="205">
        <f t="shared" si="5"/>
        <v>2.3333333333333335</v>
      </c>
    </row>
    <row r="122" spans="1:15" ht="16.5" hidden="1" customHeight="1" x14ac:dyDescent="0.35">
      <c r="A122" s="131"/>
      <c r="B122" s="51">
        <v>117</v>
      </c>
      <c r="C122" s="91" t="e">
        <f>VLOOKUP(B:B,'START_LIST_JUN-ELI'!C:F,2,FALSE)</f>
        <v>#N/A</v>
      </c>
      <c r="D122" s="115" t="e">
        <f>VLOOKUP(B:B,'START_LIST_JUN-ELI'!C:F,4,FALSE)</f>
        <v>#N/A</v>
      </c>
      <c r="E122" s="110"/>
      <c r="F122" s="82"/>
      <c r="G122" s="431">
        <f>VLOOKUP(F:F,GRIDS!B:C,2,FALSE)</f>
        <v>0</v>
      </c>
      <c r="H122" s="80"/>
      <c r="I122" s="433">
        <f>VLOOKUP(H:H,GRIDS!D:E,2,FALSE)</f>
        <v>7</v>
      </c>
      <c r="J122" s="80"/>
      <c r="K122" s="431">
        <f>VLOOKUP(J:J,GRIDS!F:G,2,FALSE)</f>
        <v>0</v>
      </c>
      <c r="L122" s="82"/>
      <c r="M122" s="433">
        <f>VLOOKUP(L:L,GRIDS!H:I,2,FALSE)</f>
        <v>0</v>
      </c>
      <c r="N122" s="131">
        <f t="shared" si="4"/>
        <v>0</v>
      </c>
      <c r="O122" s="205">
        <f t="shared" si="5"/>
        <v>2.3333333333333335</v>
      </c>
    </row>
    <row r="123" spans="1:15" ht="16.5" hidden="1" customHeight="1" x14ac:dyDescent="0.35">
      <c r="A123" s="130"/>
      <c r="B123" s="51">
        <v>118</v>
      </c>
      <c r="C123" s="91" t="e">
        <f>VLOOKUP(B:B,'START_LIST_JUN-ELI'!C:F,2,FALSE)</f>
        <v>#N/A</v>
      </c>
      <c r="D123" s="115" t="e">
        <f>VLOOKUP(B:B,'START_LIST_JUN-ELI'!C:F,4,FALSE)</f>
        <v>#N/A</v>
      </c>
      <c r="E123" s="111"/>
      <c r="F123" s="112"/>
      <c r="G123" s="431">
        <f>VLOOKUP(F:F,GRIDS!B:C,2,FALSE)</f>
        <v>0</v>
      </c>
      <c r="H123" s="113"/>
      <c r="I123" s="433">
        <f>VLOOKUP(H:H,GRIDS!D:E,2,FALSE)</f>
        <v>7</v>
      </c>
      <c r="J123" s="113"/>
      <c r="K123" s="431">
        <f>VLOOKUP(J:J,GRIDS!F:G,2,FALSE)</f>
        <v>0</v>
      </c>
      <c r="L123" s="112"/>
      <c r="M123" s="433">
        <f>VLOOKUP(L:L,GRIDS!H:I,2,FALSE)</f>
        <v>0</v>
      </c>
      <c r="N123" s="131">
        <f t="shared" si="4"/>
        <v>0</v>
      </c>
      <c r="O123" s="205">
        <f t="shared" si="5"/>
        <v>2.3333333333333335</v>
      </c>
    </row>
    <row r="124" spans="1:15" ht="16.5" hidden="1" customHeight="1" x14ac:dyDescent="0.35">
      <c r="A124" s="131"/>
      <c r="B124" s="51">
        <v>119</v>
      </c>
      <c r="C124" s="91" t="e">
        <f>VLOOKUP(B:B,'START_LIST_JUN-ELI'!C:F,2,FALSE)</f>
        <v>#N/A</v>
      </c>
      <c r="D124" s="115" t="e">
        <f>VLOOKUP(B:B,'START_LIST_JUN-ELI'!C:F,4,FALSE)</f>
        <v>#N/A</v>
      </c>
      <c r="E124" s="110"/>
      <c r="F124" s="82"/>
      <c r="G124" s="431">
        <f>VLOOKUP(F:F,GRIDS!B:C,2,FALSE)</f>
        <v>0</v>
      </c>
      <c r="H124" s="80"/>
      <c r="I124" s="433">
        <f>VLOOKUP(H:H,GRIDS!D:E,2,FALSE)</f>
        <v>7</v>
      </c>
      <c r="J124" s="80"/>
      <c r="K124" s="431">
        <f>VLOOKUP(J:J,GRIDS!F:G,2,FALSE)</f>
        <v>0</v>
      </c>
      <c r="L124" s="82"/>
      <c r="M124" s="433">
        <f>VLOOKUP(L:L,GRIDS!H:I,2,FALSE)</f>
        <v>0</v>
      </c>
      <c r="N124" s="131">
        <f t="shared" si="4"/>
        <v>0</v>
      </c>
      <c r="O124" s="205">
        <f t="shared" si="5"/>
        <v>2.3333333333333335</v>
      </c>
    </row>
    <row r="125" spans="1:15" ht="16.5" hidden="1" customHeight="1" x14ac:dyDescent="0.35">
      <c r="A125" s="130"/>
      <c r="B125" s="51">
        <v>120</v>
      </c>
      <c r="C125" s="91" t="e">
        <f>VLOOKUP(B:B,'START_LIST_JUN-ELI'!C:F,2,FALSE)</f>
        <v>#N/A</v>
      </c>
      <c r="D125" s="115" t="e">
        <f>VLOOKUP(B:B,'START_LIST_JUN-ELI'!C:F,4,FALSE)</f>
        <v>#N/A</v>
      </c>
      <c r="E125" s="111"/>
      <c r="F125" s="112"/>
      <c r="G125" s="431">
        <f>VLOOKUP(F:F,GRIDS!B:C,2,FALSE)</f>
        <v>0</v>
      </c>
      <c r="H125" s="113"/>
      <c r="I125" s="433">
        <f>VLOOKUP(H:H,GRIDS!D:E,2,FALSE)</f>
        <v>7</v>
      </c>
      <c r="J125" s="113"/>
      <c r="K125" s="431">
        <f>VLOOKUP(J:J,GRIDS!F:G,2,FALSE)</f>
        <v>0</v>
      </c>
      <c r="L125" s="112"/>
      <c r="M125" s="433">
        <f>VLOOKUP(L:L,GRIDS!H:I,2,FALSE)</f>
        <v>0</v>
      </c>
      <c r="N125" s="131">
        <f t="shared" si="4"/>
        <v>0</v>
      </c>
      <c r="O125" s="205">
        <f t="shared" si="5"/>
        <v>2.3333333333333335</v>
      </c>
    </row>
    <row r="126" spans="1:15" ht="16.5" hidden="1" customHeight="1" x14ac:dyDescent="0.35">
      <c r="A126" s="131"/>
      <c r="B126" s="51">
        <v>121</v>
      </c>
      <c r="C126" s="91" t="e">
        <f>VLOOKUP(B:B,'START_LIST_JUN-ELI'!C:F,2,FALSE)</f>
        <v>#N/A</v>
      </c>
      <c r="D126" s="115" t="e">
        <f>VLOOKUP(B:B,'START_LIST_JUN-ELI'!C:F,4,FALSE)</f>
        <v>#N/A</v>
      </c>
      <c r="E126" s="110"/>
      <c r="F126" s="82"/>
      <c r="G126" s="431">
        <f>VLOOKUP(F:F,GRIDS!B:C,2,FALSE)</f>
        <v>0</v>
      </c>
      <c r="H126" s="80"/>
      <c r="I126" s="433">
        <f>VLOOKUP(H:H,GRIDS!D:E,2,FALSE)</f>
        <v>7</v>
      </c>
      <c r="J126" s="80"/>
      <c r="K126" s="431">
        <f>VLOOKUP(J:J,GRIDS!F:G,2,FALSE)</f>
        <v>0</v>
      </c>
      <c r="L126" s="82"/>
      <c r="M126" s="433">
        <f>VLOOKUP(L:L,GRIDS!H:I,2,FALSE)</f>
        <v>0</v>
      </c>
      <c r="N126" s="131">
        <f t="shared" si="4"/>
        <v>0</v>
      </c>
      <c r="O126" s="205">
        <f t="shared" si="5"/>
        <v>2.3333333333333335</v>
      </c>
    </row>
    <row r="127" spans="1:15" ht="16.5" hidden="1" customHeight="1" x14ac:dyDescent="0.35">
      <c r="A127" s="130"/>
      <c r="B127" s="51">
        <v>122</v>
      </c>
      <c r="C127" s="91" t="e">
        <f>VLOOKUP(B:B,'START_LIST_JUN-ELI'!C:F,2,FALSE)</f>
        <v>#N/A</v>
      </c>
      <c r="D127" s="115" t="e">
        <f>VLOOKUP(B:B,'START_LIST_JUN-ELI'!C:F,4,FALSE)</f>
        <v>#N/A</v>
      </c>
      <c r="E127" s="111"/>
      <c r="F127" s="112"/>
      <c r="G127" s="431">
        <f>VLOOKUP(F:F,GRIDS!B:C,2,FALSE)</f>
        <v>0</v>
      </c>
      <c r="H127" s="113"/>
      <c r="I127" s="433">
        <f>VLOOKUP(H:H,GRIDS!D:E,2,FALSE)</f>
        <v>7</v>
      </c>
      <c r="J127" s="113"/>
      <c r="K127" s="431">
        <f>VLOOKUP(J:J,GRIDS!F:G,2,FALSE)</f>
        <v>0</v>
      </c>
      <c r="L127" s="112"/>
      <c r="M127" s="433">
        <f>VLOOKUP(L:L,GRIDS!H:I,2,FALSE)</f>
        <v>0</v>
      </c>
      <c r="N127" s="131">
        <f t="shared" si="4"/>
        <v>0</v>
      </c>
      <c r="O127" s="205">
        <f t="shared" si="5"/>
        <v>2.3333333333333335</v>
      </c>
    </row>
    <row r="128" spans="1:15" ht="16.5" hidden="1" customHeight="1" x14ac:dyDescent="0.35">
      <c r="A128" s="131"/>
      <c r="B128" s="51">
        <v>123</v>
      </c>
      <c r="C128" s="91" t="e">
        <f>VLOOKUP(B:B,'START_LIST_JUN-ELI'!C:F,2,FALSE)</f>
        <v>#N/A</v>
      </c>
      <c r="D128" s="115" t="e">
        <f>VLOOKUP(B:B,'START_LIST_JUN-ELI'!C:F,4,FALSE)</f>
        <v>#N/A</v>
      </c>
      <c r="E128" s="110"/>
      <c r="F128" s="82"/>
      <c r="G128" s="431">
        <f>VLOOKUP(F:F,GRIDS!B:C,2,FALSE)</f>
        <v>0</v>
      </c>
      <c r="H128" s="80"/>
      <c r="I128" s="433">
        <f>VLOOKUP(H:H,GRIDS!D:E,2,FALSE)</f>
        <v>7</v>
      </c>
      <c r="J128" s="80"/>
      <c r="K128" s="431">
        <f>VLOOKUP(J:J,GRIDS!F:G,2,FALSE)</f>
        <v>0</v>
      </c>
      <c r="L128" s="82"/>
      <c r="M128" s="433">
        <f>VLOOKUP(L:L,GRIDS!H:I,2,FALSE)</f>
        <v>0</v>
      </c>
      <c r="N128" s="131">
        <f t="shared" si="4"/>
        <v>0</v>
      </c>
      <c r="O128" s="205">
        <f t="shared" si="5"/>
        <v>2.3333333333333335</v>
      </c>
    </row>
    <row r="129" spans="1:15" ht="16.5" hidden="1" customHeight="1" x14ac:dyDescent="0.35">
      <c r="A129" s="130"/>
      <c r="B129" s="51">
        <v>124</v>
      </c>
      <c r="C129" s="91" t="e">
        <f>VLOOKUP(B:B,'START_LIST_JUN-ELI'!C:F,2,FALSE)</f>
        <v>#N/A</v>
      </c>
      <c r="D129" s="115" t="e">
        <f>VLOOKUP(B:B,'START_LIST_JUN-ELI'!C:F,4,FALSE)</f>
        <v>#N/A</v>
      </c>
      <c r="E129" s="111"/>
      <c r="F129" s="112"/>
      <c r="G129" s="431">
        <f>VLOOKUP(F:F,GRIDS!B:C,2,FALSE)</f>
        <v>0</v>
      </c>
      <c r="H129" s="113"/>
      <c r="I129" s="433">
        <f>VLOOKUP(H:H,GRIDS!D:E,2,FALSE)</f>
        <v>7</v>
      </c>
      <c r="J129" s="113"/>
      <c r="K129" s="431">
        <f>VLOOKUP(J:J,GRIDS!F:G,2,FALSE)</f>
        <v>0</v>
      </c>
      <c r="L129" s="112"/>
      <c r="M129" s="433">
        <f>VLOOKUP(L:L,GRIDS!H:I,2,FALSE)</f>
        <v>0</v>
      </c>
      <c r="N129" s="131">
        <f t="shared" si="4"/>
        <v>0</v>
      </c>
      <c r="O129" s="205">
        <f t="shared" si="5"/>
        <v>2.3333333333333335</v>
      </c>
    </row>
    <row r="130" spans="1:15" ht="16.5" hidden="1" customHeight="1" x14ac:dyDescent="0.35">
      <c r="A130" s="131"/>
      <c r="B130" s="51">
        <v>125</v>
      </c>
      <c r="C130" s="91" t="e">
        <f>VLOOKUP(B:B,'START_LIST_JUN-ELI'!C:F,2,FALSE)</f>
        <v>#N/A</v>
      </c>
      <c r="D130" s="115" t="e">
        <f>VLOOKUP(B:B,'START_LIST_JUN-ELI'!C:F,4,FALSE)</f>
        <v>#N/A</v>
      </c>
      <c r="E130" s="110"/>
      <c r="F130" s="82"/>
      <c r="G130" s="431">
        <f>VLOOKUP(F:F,GRIDS!B:C,2,FALSE)</f>
        <v>0</v>
      </c>
      <c r="H130" s="80"/>
      <c r="I130" s="433">
        <f>VLOOKUP(H:H,GRIDS!D:E,2,FALSE)</f>
        <v>7</v>
      </c>
      <c r="J130" s="80"/>
      <c r="K130" s="431">
        <f>VLOOKUP(J:J,GRIDS!F:G,2,FALSE)</f>
        <v>0</v>
      </c>
      <c r="L130" s="82"/>
      <c r="M130" s="433">
        <f>VLOOKUP(L:L,GRIDS!H:I,2,FALSE)</f>
        <v>0</v>
      </c>
      <c r="N130" s="131">
        <f t="shared" si="4"/>
        <v>0</v>
      </c>
      <c r="O130" s="205">
        <f t="shared" si="5"/>
        <v>2.3333333333333335</v>
      </c>
    </row>
    <row r="131" spans="1:15" ht="16.5" hidden="1" customHeight="1" x14ac:dyDescent="0.35">
      <c r="A131" s="130"/>
      <c r="B131" s="51">
        <v>126</v>
      </c>
      <c r="C131" s="91" t="e">
        <f>VLOOKUP(B:B,'START_LIST_JUN-ELI'!C:F,2,FALSE)</f>
        <v>#N/A</v>
      </c>
      <c r="D131" s="115" t="e">
        <f>VLOOKUP(B:B,'START_LIST_JUN-ELI'!C:F,4,FALSE)</f>
        <v>#N/A</v>
      </c>
      <c r="E131" s="111"/>
      <c r="F131" s="112"/>
      <c r="G131" s="431">
        <f>VLOOKUP(F:F,GRIDS!B:C,2,FALSE)</f>
        <v>0</v>
      </c>
      <c r="H131" s="113"/>
      <c r="I131" s="433">
        <f>VLOOKUP(H:H,GRIDS!D:E,2,FALSE)</f>
        <v>7</v>
      </c>
      <c r="J131" s="113"/>
      <c r="K131" s="431">
        <f>VLOOKUP(J:J,GRIDS!F:G,2,FALSE)</f>
        <v>0</v>
      </c>
      <c r="L131" s="112"/>
      <c r="M131" s="433">
        <f>VLOOKUP(L:L,GRIDS!H:I,2,FALSE)</f>
        <v>0</v>
      </c>
      <c r="N131" s="131">
        <f t="shared" si="4"/>
        <v>0</v>
      </c>
      <c r="O131" s="205">
        <f t="shared" si="5"/>
        <v>2.3333333333333335</v>
      </c>
    </row>
    <row r="132" spans="1:15" ht="16.5" hidden="1" customHeight="1" x14ac:dyDescent="0.35">
      <c r="A132" s="131"/>
      <c r="B132" s="51">
        <v>127</v>
      </c>
      <c r="C132" s="91" t="e">
        <f>VLOOKUP(B:B,'START_LIST_JUN-ELI'!C:F,2,FALSE)</f>
        <v>#N/A</v>
      </c>
      <c r="D132" s="115" t="e">
        <f>VLOOKUP(B:B,'START_LIST_JUN-ELI'!C:F,4,FALSE)</f>
        <v>#N/A</v>
      </c>
      <c r="E132" s="110"/>
      <c r="F132" s="82"/>
      <c r="G132" s="431">
        <f>VLOOKUP(F:F,GRIDS!B:C,2,FALSE)</f>
        <v>0</v>
      </c>
      <c r="H132" s="80"/>
      <c r="I132" s="433">
        <f>VLOOKUP(H:H,GRIDS!D:E,2,FALSE)</f>
        <v>7</v>
      </c>
      <c r="J132" s="80"/>
      <c r="K132" s="431">
        <f>VLOOKUP(J:J,GRIDS!F:G,2,FALSE)</f>
        <v>0</v>
      </c>
      <c r="L132" s="82"/>
      <c r="M132" s="433">
        <f>VLOOKUP(L:L,GRIDS!H:I,2,FALSE)</f>
        <v>0</v>
      </c>
      <c r="N132" s="131">
        <f t="shared" si="4"/>
        <v>0</v>
      </c>
      <c r="O132" s="205">
        <f t="shared" si="5"/>
        <v>2.3333333333333335</v>
      </c>
    </row>
    <row r="133" spans="1:15" ht="16.5" hidden="1" customHeight="1" x14ac:dyDescent="0.35">
      <c r="A133" s="130"/>
      <c r="B133" s="51">
        <v>128</v>
      </c>
      <c r="C133" s="91" t="e">
        <f>VLOOKUP(B:B,'START_LIST_JUN-ELI'!C:F,2,FALSE)</f>
        <v>#N/A</v>
      </c>
      <c r="D133" s="115" t="e">
        <f>VLOOKUP(B:B,'START_LIST_JUN-ELI'!C:F,4,FALSE)</f>
        <v>#N/A</v>
      </c>
      <c r="E133" s="111"/>
      <c r="F133" s="112"/>
      <c r="G133" s="431">
        <f>VLOOKUP(F:F,GRIDS!B:C,2,FALSE)</f>
        <v>0</v>
      </c>
      <c r="H133" s="113"/>
      <c r="I133" s="433">
        <f>VLOOKUP(H:H,GRIDS!D:E,2,FALSE)</f>
        <v>7</v>
      </c>
      <c r="J133" s="113"/>
      <c r="K133" s="431">
        <f>VLOOKUP(J:J,GRIDS!F:G,2,FALSE)</f>
        <v>0</v>
      </c>
      <c r="L133" s="112"/>
      <c r="M133" s="433">
        <f>VLOOKUP(L:L,GRIDS!H:I,2,FALSE)</f>
        <v>0</v>
      </c>
      <c r="N133" s="131">
        <f t="shared" si="4"/>
        <v>0</v>
      </c>
      <c r="O133" s="205">
        <f t="shared" si="5"/>
        <v>2.3333333333333335</v>
      </c>
    </row>
    <row r="134" spans="1:15" ht="16.5" hidden="1" customHeight="1" x14ac:dyDescent="0.35">
      <c r="A134" s="131"/>
      <c r="B134" s="51">
        <v>129</v>
      </c>
      <c r="C134" s="91" t="e">
        <f>VLOOKUP(B:B,'START_LIST_JUN-ELI'!C:F,2,FALSE)</f>
        <v>#N/A</v>
      </c>
      <c r="D134" s="115" t="e">
        <f>VLOOKUP(B:B,'START_LIST_JUN-ELI'!C:F,4,FALSE)</f>
        <v>#N/A</v>
      </c>
      <c r="E134" s="110"/>
      <c r="F134" s="82"/>
      <c r="G134" s="431">
        <f>VLOOKUP(F:F,GRIDS!B:C,2,FALSE)</f>
        <v>0</v>
      </c>
      <c r="H134" s="80"/>
      <c r="I134" s="433">
        <f>VLOOKUP(H:H,GRIDS!D:E,2,FALSE)</f>
        <v>7</v>
      </c>
      <c r="J134" s="80"/>
      <c r="K134" s="431">
        <f>VLOOKUP(J:J,GRIDS!F:G,2,FALSE)</f>
        <v>0</v>
      </c>
      <c r="L134" s="82"/>
      <c r="M134" s="433">
        <f>VLOOKUP(L:L,GRIDS!H:I,2,FALSE)</f>
        <v>0</v>
      </c>
      <c r="N134" s="131">
        <f t="shared" si="4"/>
        <v>0</v>
      </c>
      <c r="O134" s="205">
        <f t="shared" si="5"/>
        <v>2.3333333333333335</v>
      </c>
    </row>
    <row r="135" spans="1:15" ht="16.5" hidden="1" customHeight="1" x14ac:dyDescent="0.35">
      <c r="A135" s="130"/>
      <c r="B135" s="51">
        <v>130</v>
      </c>
      <c r="C135" s="91" t="e">
        <f>VLOOKUP(B:B,'START_LIST_JUN-ELI'!C:F,2,FALSE)</f>
        <v>#N/A</v>
      </c>
      <c r="D135" s="115" t="e">
        <f>VLOOKUP(B:B,'START_LIST_JUN-ELI'!C:F,4,FALSE)</f>
        <v>#N/A</v>
      </c>
      <c r="E135" s="111"/>
      <c r="F135" s="112"/>
      <c r="G135" s="431">
        <f>VLOOKUP(F:F,GRIDS!B:C,2,FALSE)</f>
        <v>0</v>
      </c>
      <c r="H135" s="113"/>
      <c r="I135" s="433">
        <f>VLOOKUP(H:H,GRIDS!D:E,2,FALSE)</f>
        <v>7</v>
      </c>
      <c r="J135" s="113"/>
      <c r="K135" s="431">
        <f>VLOOKUP(J:J,GRIDS!F:G,2,FALSE)</f>
        <v>0</v>
      </c>
      <c r="L135" s="112"/>
      <c r="M135" s="433">
        <f>VLOOKUP(L:L,GRIDS!H:I,2,FALSE)</f>
        <v>0</v>
      </c>
      <c r="N135" s="131">
        <f t="shared" si="4"/>
        <v>0</v>
      </c>
      <c r="O135" s="205">
        <f t="shared" si="5"/>
        <v>2.3333333333333335</v>
      </c>
    </row>
    <row r="136" spans="1:15" ht="16.5" hidden="1" customHeight="1" x14ac:dyDescent="0.35">
      <c r="A136" s="131"/>
      <c r="B136" s="51">
        <v>131</v>
      </c>
      <c r="C136" s="91" t="e">
        <f>VLOOKUP(B:B,'START_LIST_JUN-ELI'!C:F,2,FALSE)</f>
        <v>#N/A</v>
      </c>
      <c r="D136" s="115" t="e">
        <f>VLOOKUP(B:B,'START_LIST_JUN-ELI'!C:F,4,FALSE)</f>
        <v>#N/A</v>
      </c>
      <c r="E136" s="110"/>
      <c r="F136" s="82"/>
      <c r="G136" s="431">
        <f>VLOOKUP(F:F,GRIDS!B:C,2,FALSE)</f>
        <v>0</v>
      </c>
      <c r="H136" s="80"/>
      <c r="I136" s="433">
        <f>VLOOKUP(H:H,GRIDS!D:E,2,FALSE)</f>
        <v>7</v>
      </c>
      <c r="J136" s="80"/>
      <c r="K136" s="431">
        <f>VLOOKUP(J:J,GRIDS!F:G,2,FALSE)</f>
        <v>0</v>
      </c>
      <c r="L136" s="82"/>
      <c r="M136" s="433">
        <f>VLOOKUP(L:L,GRIDS!H:I,2,FALSE)</f>
        <v>0</v>
      </c>
      <c r="N136" s="131">
        <f t="shared" si="4"/>
        <v>0</v>
      </c>
      <c r="O136" s="205">
        <f t="shared" si="5"/>
        <v>2.3333333333333335</v>
      </c>
    </row>
    <row r="137" spans="1:15" ht="16.5" hidden="1" customHeight="1" x14ac:dyDescent="0.35">
      <c r="A137" s="130"/>
      <c r="B137" s="51">
        <v>132</v>
      </c>
      <c r="C137" s="91" t="e">
        <f>VLOOKUP(B:B,'START_LIST_JUN-ELI'!C:F,2,FALSE)</f>
        <v>#N/A</v>
      </c>
      <c r="D137" s="115" t="e">
        <f>VLOOKUP(B:B,'START_LIST_JUN-ELI'!C:F,4,FALSE)</f>
        <v>#N/A</v>
      </c>
      <c r="E137" s="111"/>
      <c r="F137" s="112"/>
      <c r="G137" s="431">
        <f>VLOOKUP(F:F,GRIDS!B:C,2,FALSE)</f>
        <v>0</v>
      </c>
      <c r="H137" s="113"/>
      <c r="I137" s="433">
        <f>VLOOKUP(H:H,GRIDS!D:E,2,FALSE)</f>
        <v>7</v>
      </c>
      <c r="J137" s="113"/>
      <c r="K137" s="431">
        <f>VLOOKUP(J:J,GRIDS!F:G,2,FALSE)</f>
        <v>0</v>
      </c>
      <c r="L137" s="112"/>
      <c r="M137" s="433">
        <f>VLOOKUP(L:L,GRIDS!H:I,2,FALSE)</f>
        <v>0</v>
      </c>
      <c r="N137" s="131">
        <f t="shared" si="4"/>
        <v>0</v>
      </c>
      <c r="O137" s="205">
        <f t="shared" si="5"/>
        <v>2.3333333333333335</v>
      </c>
    </row>
    <row r="138" spans="1:15" ht="16.5" hidden="1" customHeight="1" x14ac:dyDescent="0.35">
      <c r="A138" s="131"/>
      <c r="B138" s="51">
        <v>133</v>
      </c>
      <c r="C138" s="91" t="e">
        <f>VLOOKUP(B:B,'START_LIST_JUN-ELI'!C:F,2,FALSE)</f>
        <v>#N/A</v>
      </c>
      <c r="D138" s="115" t="e">
        <f>VLOOKUP(B:B,'START_LIST_JUN-ELI'!C:F,4,FALSE)</f>
        <v>#N/A</v>
      </c>
      <c r="E138" s="110"/>
      <c r="F138" s="82"/>
      <c r="G138" s="431">
        <f>VLOOKUP(F:F,GRIDS!B:C,2,FALSE)</f>
        <v>0</v>
      </c>
      <c r="H138" s="80"/>
      <c r="I138" s="433">
        <f>VLOOKUP(H:H,GRIDS!D:E,2,FALSE)</f>
        <v>7</v>
      </c>
      <c r="J138" s="80"/>
      <c r="K138" s="431">
        <f>VLOOKUP(J:J,GRIDS!F:G,2,FALSE)</f>
        <v>0</v>
      </c>
      <c r="L138" s="82"/>
      <c r="M138" s="433">
        <f>VLOOKUP(L:L,GRIDS!H:I,2,FALSE)</f>
        <v>0</v>
      </c>
      <c r="N138" s="131">
        <f t="shared" si="4"/>
        <v>0</v>
      </c>
      <c r="O138" s="205">
        <f t="shared" si="5"/>
        <v>2.3333333333333335</v>
      </c>
    </row>
    <row r="139" spans="1:15" ht="16.5" hidden="1" customHeight="1" x14ac:dyDescent="0.35">
      <c r="A139" s="130"/>
      <c r="B139" s="51">
        <v>134</v>
      </c>
      <c r="C139" s="91" t="e">
        <f>VLOOKUP(B:B,'START_LIST_JUN-ELI'!C:F,2,FALSE)</f>
        <v>#N/A</v>
      </c>
      <c r="D139" s="115" t="e">
        <f>VLOOKUP(B:B,'START_LIST_JUN-ELI'!C:F,4,FALSE)</f>
        <v>#N/A</v>
      </c>
      <c r="E139" s="111"/>
      <c r="F139" s="112"/>
      <c r="G139" s="431">
        <f>VLOOKUP(F:F,GRIDS!B:C,2,FALSE)</f>
        <v>0</v>
      </c>
      <c r="H139" s="113"/>
      <c r="I139" s="433">
        <f>VLOOKUP(H:H,GRIDS!D:E,2,FALSE)</f>
        <v>7</v>
      </c>
      <c r="J139" s="113"/>
      <c r="K139" s="431">
        <f>VLOOKUP(J:J,GRIDS!F:G,2,FALSE)</f>
        <v>0</v>
      </c>
      <c r="L139" s="112"/>
      <c r="M139" s="433">
        <f>VLOOKUP(L:L,GRIDS!H:I,2,FALSE)</f>
        <v>0</v>
      </c>
      <c r="N139" s="131">
        <f t="shared" si="4"/>
        <v>0</v>
      </c>
      <c r="O139" s="205">
        <f t="shared" si="5"/>
        <v>2.3333333333333335</v>
      </c>
    </row>
    <row r="140" spans="1:15" ht="16.5" hidden="1" customHeight="1" x14ac:dyDescent="0.35">
      <c r="A140" s="131"/>
      <c r="B140" s="51">
        <v>135</v>
      </c>
      <c r="C140" s="91" t="e">
        <f>VLOOKUP(B:B,'START_LIST_JUN-ELI'!C:F,2,FALSE)</f>
        <v>#N/A</v>
      </c>
      <c r="D140" s="115" t="e">
        <f>VLOOKUP(B:B,'START_LIST_JUN-ELI'!C:F,4,FALSE)</f>
        <v>#N/A</v>
      </c>
      <c r="E140" s="110"/>
      <c r="F140" s="82"/>
      <c r="G140" s="431">
        <f>VLOOKUP(F:F,GRIDS!B:C,2,FALSE)</f>
        <v>0</v>
      </c>
      <c r="H140" s="80"/>
      <c r="I140" s="433">
        <f>VLOOKUP(H:H,GRIDS!D:E,2,FALSE)</f>
        <v>7</v>
      </c>
      <c r="J140" s="80"/>
      <c r="K140" s="431">
        <f>VLOOKUP(J:J,GRIDS!F:G,2,FALSE)</f>
        <v>0</v>
      </c>
      <c r="L140" s="82"/>
      <c r="M140" s="433">
        <f>VLOOKUP(L:L,GRIDS!H:I,2,FALSE)</f>
        <v>0</v>
      </c>
      <c r="N140" s="131">
        <f t="shared" si="4"/>
        <v>0</v>
      </c>
      <c r="O140" s="205">
        <f t="shared" si="5"/>
        <v>2.3333333333333335</v>
      </c>
    </row>
    <row r="141" spans="1:15" ht="16.5" hidden="1" customHeight="1" x14ac:dyDescent="0.35">
      <c r="A141" s="130"/>
      <c r="B141" s="51">
        <v>136</v>
      </c>
      <c r="C141" s="91" t="e">
        <f>VLOOKUP(B:B,'START_LIST_JUN-ELI'!C:F,2,FALSE)</f>
        <v>#N/A</v>
      </c>
      <c r="D141" s="115" t="e">
        <f>VLOOKUP(B:B,'START_LIST_JUN-ELI'!C:F,4,FALSE)</f>
        <v>#N/A</v>
      </c>
      <c r="E141" s="111"/>
      <c r="F141" s="112"/>
      <c r="G141" s="431">
        <f>VLOOKUP(F:F,GRIDS!B:C,2,FALSE)</f>
        <v>0</v>
      </c>
      <c r="H141" s="113"/>
      <c r="I141" s="433">
        <f>VLOOKUP(H:H,GRIDS!D:E,2,FALSE)</f>
        <v>7</v>
      </c>
      <c r="J141" s="113"/>
      <c r="K141" s="431">
        <f>VLOOKUP(J:J,GRIDS!F:G,2,FALSE)</f>
        <v>0</v>
      </c>
      <c r="L141" s="112"/>
      <c r="M141" s="433">
        <f>VLOOKUP(L:L,GRIDS!H:I,2,FALSE)</f>
        <v>0</v>
      </c>
      <c r="N141" s="131">
        <f t="shared" si="4"/>
        <v>0</v>
      </c>
      <c r="O141" s="205">
        <f t="shared" si="5"/>
        <v>2.3333333333333335</v>
      </c>
    </row>
    <row r="142" spans="1:15" ht="16.5" hidden="1" customHeight="1" x14ac:dyDescent="0.35">
      <c r="A142" s="131"/>
      <c r="B142" s="51">
        <v>137</v>
      </c>
      <c r="C142" s="91" t="e">
        <f>VLOOKUP(B:B,'START_LIST_JUN-ELI'!C:F,2,FALSE)</f>
        <v>#N/A</v>
      </c>
      <c r="D142" s="115" t="e">
        <f>VLOOKUP(B:B,'START_LIST_JUN-ELI'!C:F,4,FALSE)</f>
        <v>#N/A</v>
      </c>
      <c r="E142" s="110"/>
      <c r="F142" s="82"/>
      <c r="G142" s="431">
        <f>VLOOKUP(F:F,GRIDS!B:C,2,FALSE)</f>
        <v>0</v>
      </c>
      <c r="H142" s="80"/>
      <c r="I142" s="433">
        <f>VLOOKUP(H:H,GRIDS!D:E,2,FALSE)</f>
        <v>7</v>
      </c>
      <c r="J142" s="80"/>
      <c r="K142" s="431">
        <f>VLOOKUP(J:J,GRIDS!F:G,2,FALSE)</f>
        <v>0</v>
      </c>
      <c r="L142" s="82"/>
      <c r="M142" s="433">
        <f>VLOOKUP(L:L,GRIDS!H:I,2,FALSE)</f>
        <v>0</v>
      </c>
      <c r="N142" s="131">
        <f t="shared" si="4"/>
        <v>0</v>
      </c>
      <c r="O142" s="205">
        <f t="shared" si="5"/>
        <v>2.3333333333333335</v>
      </c>
    </row>
    <row r="143" spans="1:15" ht="16.5" hidden="1" customHeight="1" x14ac:dyDescent="0.35">
      <c r="A143" s="130"/>
      <c r="B143" s="51">
        <v>138</v>
      </c>
      <c r="C143" s="91" t="e">
        <f>VLOOKUP(B:B,'START_LIST_JUN-ELI'!C:F,2,FALSE)</f>
        <v>#N/A</v>
      </c>
      <c r="D143" s="115" t="e">
        <f>VLOOKUP(B:B,'START_LIST_JUN-ELI'!C:F,4,FALSE)</f>
        <v>#N/A</v>
      </c>
      <c r="E143" s="111"/>
      <c r="F143" s="112"/>
      <c r="G143" s="431">
        <f>VLOOKUP(F:F,GRIDS!B:C,2,FALSE)</f>
        <v>0</v>
      </c>
      <c r="H143" s="113"/>
      <c r="I143" s="433">
        <f>VLOOKUP(H:H,GRIDS!D:E,2,FALSE)</f>
        <v>7</v>
      </c>
      <c r="J143" s="113"/>
      <c r="K143" s="431">
        <f>VLOOKUP(J:J,GRIDS!F:G,2,FALSE)</f>
        <v>0</v>
      </c>
      <c r="L143" s="112"/>
      <c r="M143" s="433">
        <f>VLOOKUP(L:L,GRIDS!H:I,2,FALSE)</f>
        <v>0</v>
      </c>
      <c r="N143" s="131">
        <f t="shared" si="4"/>
        <v>0</v>
      </c>
      <c r="O143" s="205">
        <f t="shared" si="5"/>
        <v>2.3333333333333335</v>
      </c>
    </row>
    <row r="144" spans="1:15" ht="16.5" hidden="1" customHeight="1" x14ac:dyDescent="0.35">
      <c r="A144" s="131"/>
      <c r="B144" s="51">
        <v>139</v>
      </c>
      <c r="C144" s="91" t="e">
        <f>VLOOKUP(B:B,'START_LIST_JUN-ELI'!C:F,2,FALSE)</f>
        <v>#N/A</v>
      </c>
      <c r="D144" s="115" t="e">
        <f>VLOOKUP(B:B,'START_LIST_JUN-ELI'!C:F,4,FALSE)</f>
        <v>#N/A</v>
      </c>
      <c r="E144" s="110"/>
      <c r="F144" s="82"/>
      <c r="G144" s="431">
        <f>VLOOKUP(F:F,GRIDS!B:C,2,FALSE)</f>
        <v>0</v>
      </c>
      <c r="H144" s="80"/>
      <c r="I144" s="433">
        <f>VLOOKUP(H:H,GRIDS!D:E,2,FALSE)</f>
        <v>7</v>
      </c>
      <c r="J144" s="80"/>
      <c r="K144" s="431">
        <f>VLOOKUP(J:J,GRIDS!F:G,2,FALSE)</f>
        <v>0</v>
      </c>
      <c r="L144" s="82"/>
      <c r="M144" s="433">
        <f>VLOOKUP(L:L,GRIDS!H:I,2,FALSE)</f>
        <v>0</v>
      </c>
      <c r="N144" s="131">
        <f t="shared" si="4"/>
        <v>0</v>
      </c>
      <c r="O144" s="205">
        <f t="shared" si="5"/>
        <v>2.3333333333333335</v>
      </c>
    </row>
    <row r="145" spans="1:15" ht="16.5" hidden="1" customHeight="1" x14ac:dyDescent="0.35">
      <c r="A145" s="130"/>
      <c r="B145" s="51">
        <v>140</v>
      </c>
      <c r="C145" s="91" t="e">
        <f>VLOOKUP(B:B,'START_LIST_JUN-ELI'!C:F,2,FALSE)</f>
        <v>#N/A</v>
      </c>
      <c r="D145" s="115" t="e">
        <f>VLOOKUP(B:B,'START_LIST_JUN-ELI'!C:F,4,FALSE)</f>
        <v>#N/A</v>
      </c>
      <c r="E145" s="111"/>
      <c r="F145" s="112"/>
      <c r="G145" s="431">
        <f>VLOOKUP(F:F,GRIDS!B:C,2,FALSE)</f>
        <v>0</v>
      </c>
      <c r="H145" s="113"/>
      <c r="I145" s="433">
        <f>VLOOKUP(H:H,GRIDS!D:E,2,FALSE)</f>
        <v>7</v>
      </c>
      <c r="J145" s="113"/>
      <c r="K145" s="431">
        <f>VLOOKUP(J:J,GRIDS!F:G,2,FALSE)</f>
        <v>0</v>
      </c>
      <c r="L145" s="112"/>
      <c r="M145" s="433">
        <f>VLOOKUP(L:L,GRIDS!H:I,2,FALSE)</f>
        <v>0</v>
      </c>
      <c r="N145" s="131">
        <f t="shared" si="4"/>
        <v>0</v>
      </c>
      <c r="O145" s="205">
        <f t="shared" si="5"/>
        <v>2.3333333333333335</v>
      </c>
    </row>
    <row r="146" spans="1:15" ht="16.5" hidden="1" customHeight="1" x14ac:dyDescent="0.35">
      <c r="A146" s="131"/>
      <c r="B146" s="51">
        <v>141</v>
      </c>
      <c r="C146" s="91" t="e">
        <f>VLOOKUP(B:B,'START_LIST_JUN-ELI'!C:F,2,FALSE)</f>
        <v>#N/A</v>
      </c>
      <c r="D146" s="115" t="e">
        <f>VLOOKUP(B:B,'START_LIST_JUN-ELI'!C:F,4,FALSE)</f>
        <v>#N/A</v>
      </c>
      <c r="E146" s="110"/>
      <c r="F146" s="82"/>
      <c r="G146" s="431">
        <f>VLOOKUP(F:F,GRIDS!B:C,2,FALSE)</f>
        <v>0</v>
      </c>
      <c r="H146" s="80"/>
      <c r="I146" s="433">
        <f>VLOOKUP(H:H,GRIDS!D:E,2,FALSE)</f>
        <v>7</v>
      </c>
      <c r="J146" s="80"/>
      <c r="K146" s="431">
        <f>VLOOKUP(J:J,GRIDS!F:G,2,FALSE)</f>
        <v>0</v>
      </c>
      <c r="L146" s="82"/>
      <c r="M146" s="433">
        <f>VLOOKUP(L:L,GRIDS!H:I,2,FALSE)</f>
        <v>0</v>
      </c>
      <c r="N146" s="131">
        <f t="shared" si="4"/>
        <v>0</v>
      </c>
      <c r="O146" s="205">
        <f t="shared" si="5"/>
        <v>2.3333333333333335</v>
      </c>
    </row>
    <row r="147" spans="1:15" ht="16.5" hidden="1" customHeight="1" x14ac:dyDescent="0.35">
      <c r="A147" s="130"/>
      <c r="B147" s="51">
        <v>142</v>
      </c>
      <c r="C147" s="91" t="e">
        <f>VLOOKUP(B:B,'START_LIST_JUN-ELI'!C:F,2,FALSE)</f>
        <v>#N/A</v>
      </c>
      <c r="D147" s="115" t="e">
        <f>VLOOKUP(B:B,'START_LIST_JUN-ELI'!C:F,4,FALSE)</f>
        <v>#N/A</v>
      </c>
      <c r="E147" s="111"/>
      <c r="F147" s="112"/>
      <c r="G147" s="431">
        <f>VLOOKUP(F:F,GRIDS!B:C,2,FALSE)</f>
        <v>0</v>
      </c>
      <c r="H147" s="113"/>
      <c r="I147" s="433">
        <f>VLOOKUP(H:H,GRIDS!D:E,2,FALSE)</f>
        <v>7</v>
      </c>
      <c r="J147" s="113"/>
      <c r="K147" s="431">
        <f>VLOOKUP(J:J,GRIDS!F:G,2,FALSE)</f>
        <v>0</v>
      </c>
      <c r="L147" s="112"/>
      <c r="M147" s="433">
        <f>VLOOKUP(L:L,GRIDS!H:I,2,FALSE)</f>
        <v>0</v>
      </c>
      <c r="N147" s="131">
        <f t="shared" si="4"/>
        <v>0</v>
      </c>
      <c r="O147" s="205">
        <f t="shared" si="5"/>
        <v>2.3333333333333335</v>
      </c>
    </row>
    <row r="148" spans="1:15" ht="16.5" hidden="1" customHeight="1" x14ac:dyDescent="0.35">
      <c r="A148" s="131"/>
      <c r="B148" s="51">
        <v>143</v>
      </c>
      <c r="C148" s="91" t="e">
        <f>VLOOKUP(B:B,'START_LIST_JUN-ELI'!C:F,2,FALSE)</f>
        <v>#N/A</v>
      </c>
      <c r="D148" s="115" t="e">
        <f>VLOOKUP(B:B,'START_LIST_JUN-ELI'!C:F,4,FALSE)</f>
        <v>#N/A</v>
      </c>
      <c r="E148" s="110"/>
      <c r="F148" s="82"/>
      <c r="G148" s="431">
        <f>VLOOKUP(F:F,GRIDS!B:C,2,FALSE)</f>
        <v>0</v>
      </c>
      <c r="H148" s="80"/>
      <c r="I148" s="433">
        <f>VLOOKUP(H:H,GRIDS!D:E,2,FALSE)</f>
        <v>7</v>
      </c>
      <c r="J148" s="80"/>
      <c r="K148" s="431">
        <f>VLOOKUP(J:J,GRIDS!F:G,2,FALSE)</f>
        <v>0</v>
      </c>
      <c r="L148" s="82"/>
      <c r="M148" s="433">
        <f>VLOOKUP(L:L,GRIDS!H:I,2,FALSE)</f>
        <v>0</v>
      </c>
      <c r="N148" s="131">
        <f t="shared" si="4"/>
        <v>0</v>
      </c>
      <c r="O148" s="205">
        <f t="shared" si="5"/>
        <v>2.3333333333333335</v>
      </c>
    </row>
    <row r="149" spans="1:15" ht="16.5" hidden="1" customHeight="1" x14ac:dyDescent="0.35">
      <c r="A149" s="130"/>
      <c r="B149" s="51">
        <v>144</v>
      </c>
      <c r="C149" s="91" t="e">
        <f>VLOOKUP(B:B,'START_LIST_JUN-ELI'!C:F,2,FALSE)</f>
        <v>#N/A</v>
      </c>
      <c r="D149" s="115" t="e">
        <f>VLOOKUP(B:B,'START_LIST_JUN-ELI'!C:F,4,FALSE)</f>
        <v>#N/A</v>
      </c>
      <c r="E149" s="111"/>
      <c r="F149" s="112"/>
      <c r="G149" s="431">
        <f>VLOOKUP(F:F,GRIDS!B:C,2,FALSE)</f>
        <v>0</v>
      </c>
      <c r="H149" s="113"/>
      <c r="I149" s="433">
        <f>VLOOKUP(H:H,GRIDS!D:E,2,FALSE)</f>
        <v>7</v>
      </c>
      <c r="J149" s="113"/>
      <c r="K149" s="431">
        <f>VLOOKUP(J:J,GRIDS!F:G,2,FALSE)</f>
        <v>0</v>
      </c>
      <c r="L149" s="112"/>
      <c r="M149" s="433">
        <f>VLOOKUP(L:L,GRIDS!H:I,2,FALSE)</f>
        <v>0</v>
      </c>
      <c r="N149" s="131">
        <f t="shared" si="4"/>
        <v>0</v>
      </c>
      <c r="O149" s="205">
        <f t="shared" si="5"/>
        <v>2.3333333333333335</v>
      </c>
    </row>
    <row r="150" spans="1:15" ht="16.5" hidden="1" customHeight="1" x14ac:dyDescent="0.35">
      <c r="A150" s="131"/>
      <c r="B150" s="51">
        <v>145</v>
      </c>
      <c r="C150" s="91" t="e">
        <f>VLOOKUP(B:B,'START_LIST_JUN-ELI'!C:F,2,FALSE)</f>
        <v>#N/A</v>
      </c>
      <c r="D150" s="115" t="e">
        <f>VLOOKUP(B:B,'START_LIST_JUN-ELI'!C:F,4,FALSE)</f>
        <v>#N/A</v>
      </c>
      <c r="E150" s="110"/>
      <c r="F150" s="82"/>
      <c r="G150" s="431">
        <f>VLOOKUP(F:F,GRIDS!B:C,2,FALSE)</f>
        <v>0</v>
      </c>
      <c r="H150" s="80"/>
      <c r="I150" s="433">
        <f>VLOOKUP(H:H,GRIDS!D:E,2,FALSE)</f>
        <v>7</v>
      </c>
      <c r="J150" s="80"/>
      <c r="K150" s="431">
        <f>VLOOKUP(J:J,GRIDS!F:G,2,FALSE)</f>
        <v>0</v>
      </c>
      <c r="L150" s="82"/>
      <c r="M150" s="433">
        <f>VLOOKUP(L:L,GRIDS!H:I,2,FALSE)</f>
        <v>0</v>
      </c>
      <c r="N150" s="131">
        <f t="shared" si="4"/>
        <v>0</v>
      </c>
      <c r="O150" s="205">
        <f t="shared" si="5"/>
        <v>2.3333333333333335</v>
      </c>
    </row>
    <row r="151" spans="1:15" ht="16.5" hidden="1" customHeight="1" x14ac:dyDescent="0.35">
      <c r="A151" s="130"/>
      <c r="B151" s="51">
        <v>146</v>
      </c>
      <c r="C151" s="91" t="e">
        <f>VLOOKUP(B:B,'START_LIST_JUN-ELI'!C:F,2,FALSE)</f>
        <v>#N/A</v>
      </c>
      <c r="D151" s="115" t="e">
        <f>VLOOKUP(B:B,'START_LIST_JUN-ELI'!C:F,4,FALSE)</f>
        <v>#N/A</v>
      </c>
      <c r="E151" s="111"/>
      <c r="F151" s="112"/>
      <c r="G151" s="431">
        <f>VLOOKUP(F:F,GRIDS!B:C,2,FALSE)</f>
        <v>0</v>
      </c>
      <c r="H151" s="113"/>
      <c r="I151" s="433">
        <f>VLOOKUP(H:H,GRIDS!D:E,2,FALSE)</f>
        <v>7</v>
      </c>
      <c r="J151" s="113"/>
      <c r="K151" s="431">
        <f>VLOOKUP(J:J,GRIDS!F:G,2,FALSE)</f>
        <v>0</v>
      </c>
      <c r="L151" s="112"/>
      <c r="M151" s="433">
        <f>VLOOKUP(L:L,GRIDS!H:I,2,FALSE)</f>
        <v>0</v>
      </c>
      <c r="N151" s="131">
        <f t="shared" si="4"/>
        <v>0</v>
      </c>
      <c r="O151" s="205">
        <f t="shared" si="5"/>
        <v>2.3333333333333335</v>
      </c>
    </row>
    <row r="152" spans="1:15" ht="16.5" hidden="1" customHeight="1" x14ac:dyDescent="0.35">
      <c r="A152" s="131"/>
      <c r="B152" s="51">
        <v>147</v>
      </c>
      <c r="C152" s="91" t="e">
        <f>VLOOKUP(B:B,'START_LIST_JUN-ELI'!C:F,2,FALSE)</f>
        <v>#N/A</v>
      </c>
      <c r="D152" s="115" t="e">
        <f>VLOOKUP(B:B,'START_LIST_JUN-ELI'!C:F,4,FALSE)</f>
        <v>#N/A</v>
      </c>
      <c r="E152" s="110"/>
      <c r="F152" s="82"/>
      <c r="G152" s="431">
        <f>VLOOKUP(F:F,GRIDS!B:C,2,FALSE)</f>
        <v>0</v>
      </c>
      <c r="H152" s="80"/>
      <c r="I152" s="433">
        <f>VLOOKUP(H:H,GRIDS!D:E,2,FALSE)</f>
        <v>7</v>
      </c>
      <c r="J152" s="80"/>
      <c r="K152" s="431">
        <f>VLOOKUP(J:J,GRIDS!F:G,2,FALSE)</f>
        <v>0</v>
      </c>
      <c r="L152" s="82"/>
      <c r="M152" s="433">
        <f>VLOOKUP(L:L,GRIDS!H:I,2,FALSE)</f>
        <v>0</v>
      </c>
      <c r="N152" s="131">
        <f t="shared" si="4"/>
        <v>0</v>
      </c>
      <c r="O152" s="205">
        <f t="shared" si="5"/>
        <v>2.3333333333333335</v>
      </c>
    </row>
    <row r="153" spans="1:15" ht="16.5" hidden="1" customHeight="1" x14ac:dyDescent="0.35">
      <c r="A153" s="130"/>
      <c r="B153" s="51">
        <v>148</v>
      </c>
      <c r="C153" s="91" t="e">
        <f>VLOOKUP(B:B,'START_LIST_JUN-ELI'!C:F,2,FALSE)</f>
        <v>#N/A</v>
      </c>
      <c r="D153" s="115" t="e">
        <f>VLOOKUP(B:B,'START_LIST_JUN-ELI'!C:F,4,FALSE)</f>
        <v>#N/A</v>
      </c>
      <c r="E153" s="111"/>
      <c r="F153" s="112"/>
      <c r="G153" s="431">
        <f>VLOOKUP(F:F,GRIDS!B:C,2,FALSE)</f>
        <v>0</v>
      </c>
      <c r="H153" s="113"/>
      <c r="I153" s="433">
        <f>VLOOKUP(H:H,GRIDS!D:E,2,FALSE)</f>
        <v>7</v>
      </c>
      <c r="J153" s="113"/>
      <c r="K153" s="431">
        <f>VLOOKUP(J:J,GRIDS!F:G,2,FALSE)</f>
        <v>0</v>
      </c>
      <c r="L153" s="112"/>
      <c r="M153" s="433">
        <f>VLOOKUP(L:L,GRIDS!H:I,2,FALSE)</f>
        <v>0</v>
      </c>
      <c r="N153" s="131">
        <f t="shared" si="4"/>
        <v>0</v>
      </c>
      <c r="O153" s="205">
        <f t="shared" si="5"/>
        <v>2.3333333333333335</v>
      </c>
    </row>
    <row r="154" spans="1:15" ht="16.5" hidden="1" customHeight="1" x14ac:dyDescent="0.35">
      <c r="A154" s="131"/>
      <c r="B154" s="51">
        <v>149</v>
      </c>
      <c r="C154" s="91" t="e">
        <f>VLOOKUP(B:B,'START_LIST_JUN-ELI'!C:F,2,FALSE)</f>
        <v>#N/A</v>
      </c>
      <c r="D154" s="115" t="e">
        <f>VLOOKUP(B:B,'START_LIST_JUN-ELI'!C:F,4,FALSE)</f>
        <v>#N/A</v>
      </c>
      <c r="E154" s="110"/>
      <c r="F154" s="82"/>
      <c r="G154" s="431">
        <f>VLOOKUP(F:F,GRIDS!B:C,2,FALSE)</f>
        <v>0</v>
      </c>
      <c r="H154" s="80"/>
      <c r="I154" s="433">
        <f>VLOOKUP(H:H,GRIDS!D:E,2,FALSE)</f>
        <v>7</v>
      </c>
      <c r="J154" s="80"/>
      <c r="K154" s="431">
        <f>VLOOKUP(J:J,GRIDS!F:G,2,FALSE)</f>
        <v>0</v>
      </c>
      <c r="L154" s="82"/>
      <c r="M154" s="433">
        <f>VLOOKUP(L:L,GRIDS!H:I,2,FALSE)</f>
        <v>0</v>
      </c>
      <c r="N154" s="131">
        <f t="shared" si="4"/>
        <v>0</v>
      </c>
      <c r="O154" s="205">
        <f t="shared" si="5"/>
        <v>2.3333333333333335</v>
      </c>
    </row>
  </sheetData>
  <sheetProtection algorithmName="SHA-512" hashValue="DPYuh0veUmL8+uvafMXPmknQQA3vHHCXt332W66Ts0zvjqfpIFsYOwcsbMRfOJZs5zJ16ikKNeWF+U0AfwyXTQ==" saltValue="/QIlO7j7eyFVJi8w7e2kXw==" spinCount="100000" sheet="1" objects="1" scenarios="1"/>
  <autoFilter ref="B5:O90" xr:uid="{A9D72994-F29E-4954-9360-66F36F8B9786}"/>
  <mergeCells count="10">
    <mergeCell ref="C4:C5"/>
    <mergeCell ref="A4:A5"/>
    <mergeCell ref="J4:K4"/>
    <mergeCell ref="L4:M4"/>
    <mergeCell ref="H3:M3"/>
    <mergeCell ref="E3:G3"/>
    <mergeCell ref="B4:B5"/>
    <mergeCell ref="F4:G4"/>
    <mergeCell ref="D4:D5"/>
    <mergeCell ref="H4:I4"/>
  </mergeCells>
  <conditionalFormatting sqref="C6:D154">
    <cfRule type="expression" dxfId="13" priority="1">
      <formula>$H6="x"</formula>
    </cfRule>
  </conditionalFormatting>
  <pageMargins left="0.25" right="0.25" top="0.75" bottom="0.75" header="0.3" footer="0.3"/>
  <pageSetup paperSize="9" scale="6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4ED0D-3F0A-4917-96A0-EA139325153B}">
  <sheetPr>
    <tabColor rgb="FFFF00FF"/>
    <pageSetUpPr fitToPage="1"/>
  </sheetPr>
  <dimension ref="A1:I155"/>
  <sheetViews>
    <sheetView workbookViewId="0">
      <pane ySplit="5" topLeftCell="A6" activePane="bottomLeft" state="frozen"/>
      <selection pane="bottomLeft" activeCell="E3" sqref="E3:G3"/>
    </sheetView>
  </sheetViews>
  <sheetFormatPr baseColWidth="10" defaultColWidth="11.453125" defaultRowHeight="14" x14ac:dyDescent="0.35"/>
  <cols>
    <col min="1" max="2" width="6.7265625" style="26" customWidth="1"/>
    <col min="3" max="3" width="26.1796875" style="45" customWidth="1"/>
    <col min="4" max="4" width="8.453125" style="45" customWidth="1"/>
    <col min="5" max="5" width="15.7265625" style="46" customWidth="1"/>
    <col min="6" max="7" width="15.7265625" style="106" customWidth="1"/>
    <col min="8" max="8" width="16.54296875" style="61" customWidth="1"/>
    <col min="9" max="16384" width="11.453125" style="45"/>
  </cols>
  <sheetData>
    <row r="1" spans="1:8" s="3" customFormat="1" ht="20" x14ac:dyDescent="0.35">
      <c r="B1" s="696" t="s">
        <v>339</v>
      </c>
      <c r="C1" s="696"/>
      <c r="D1" s="696"/>
      <c r="E1" s="696"/>
      <c r="F1" s="696"/>
      <c r="G1" s="695"/>
      <c r="H1" s="695"/>
    </row>
    <row r="2" spans="1:8" ht="18.5" thickBot="1" x14ac:dyDescent="0.4">
      <c r="A2" s="105"/>
      <c r="C2" s="685"/>
    </row>
    <row r="3" spans="1:8" s="171" customFormat="1" ht="18.5" thickBot="1" x14ac:dyDescent="0.4">
      <c r="A3" s="160"/>
      <c r="E3" s="781" t="s">
        <v>133</v>
      </c>
      <c r="F3" s="782"/>
      <c r="G3" s="783"/>
      <c r="H3" s="220"/>
    </row>
    <row r="4" spans="1:8" s="172" customFormat="1" ht="16.5" customHeight="1" x14ac:dyDescent="0.35">
      <c r="A4" s="768" t="s">
        <v>0</v>
      </c>
      <c r="B4" s="777" t="s">
        <v>10</v>
      </c>
      <c r="C4" s="766" t="s">
        <v>1</v>
      </c>
      <c r="D4" s="779" t="s">
        <v>2</v>
      </c>
      <c r="E4" s="221" t="s">
        <v>134</v>
      </c>
      <c r="F4" s="222" t="s">
        <v>135</v>
      </c>
      <c r="G4" s="222" t="s">
        <v>136</v>
      </c>
      <c r="H4" s="223" t="s">
        <v>133</v>
      </c>
    </row>
    <row r="5" spans="1:8" s="172" customFormat="1" ht="15" customHeight="1" thickBot="1" x14ac:dyDescent="0.4">
      <c r="A5" s="769"/>
      <c r="B5" s="778"/>
      <c r="C5" s="767"/>
      <c r="D5" s="780"/>
      <c r="E5" s="224" t="s">
        <v>35</v>
      </c>
      <c r="F5" s="225" t="s">
        <v>35</v>
      </c>
      <c r="G5" s="225" t="s">
        <v>35</v>
      </c>
      <c r="H5" s="226" t="s">
        <v>36</v>
      </c>
    </row>
    <row r="6" spans="1:8" ht="17.5" customHeight="1" x14ac:dyDescent="0.35">
      <c r="A6" s="130"/>
      <c r="B6" s="76">
        <v>1</v>
      </c>
      <c r="C6" s="142" t="str">
        <f>VLOOKUP(B:B,'START_LIST_JUN-ELI'!C:F,2,FALSE)</f>
        <v>BLASER Nélia</v>
      </c>
      <c r="D6" s="89" t="str">
        <f>VLOOKUP(B:B,'START_LIST_JUN-ELI'!C:F,4,FALSE)</f>
        <v>GN1885</v>
      </c>
      <c r="E6" s="99">
        <v>8</v>
      </c>
      <c r="F6" s="166">
        <v>8</v>
      </c>
      <c r="G6" s="167">
        <v>10</v>
      </c>
      <c r="H6" s="205">
        <f>IFERROR(AVERAGE(E6:G6)," ")</f>
        <v>8.6666666666666661</v>
      </c>
    </row>
    <row r="7" spans="1:8" x14ac:dyDescent="0.35">
      <c r="A7" s="130"/>
      <c r="B7" s="51">
        <v>2</v>
      </c>
      <c r="C7" s="91" t="str">
        <f>VLOOKUP(B:B,'START_LIST_JUN-ELI'!C:F,2,FALSE)</f>
        <v>REULET Letizia</v>
      </c>
      <c r="D7" s="115" t="str">
        <f>VLOOKUP(B:B,'START_LIST_JUN-ELI'!C:F,4,FALSE)</f>
        <v>MORG</v>
      </c>
      <c r="E7" s="80">
        <v>6</v>
      </c>
      <c r="F7" s="168">
        <v>0</v>
      </c>
      <c r="G7" s="169">
        <v>10</v>
      </c>
      <c r="H7" s="205">
        <f>IFERROR(AVERAGE(E7:G7)," ")</f>
        <v>5.333333333333333</v>
      </c>
    </row>
    <row r="8" spans="1:8" x14ac:dyDescent="0.35">
      <c r="A8" s="130"/>
      <c r="B8" s="51">
        <v>3</v>
      </c>
      <c r="C8" s="91" t="str">
        <f>VLOOKUP(B:B,'START_LIST_JUN-ELI'!C:F,2,FALSE)</f>
        <v>ROULLIER Eva</v>
      </c>
      <c r="D8" s="115" t="str">
        <f>VLOOKUP(B:B,'START_LIST_JUN-ELI'!C:F,4,FALSE)</f>
        <v>GN1885</v>
      </c>
      <c r="E8" s="80">
        <v>8</v>
      </c>
      <c r="F8" s="168">
        <v>0</v>
      </c>
      <c r="G8" s="169">
        <v>0</v>
      </c>
      <c r="H8" s="205">
        <f t="shared" ref="H8:H71" si="0">IFERROR(AVERAGE(E8:G8)," ")</f>
        <v>2.6666666666666665</v>
      </c>
    </row>
    <row r="9" spans="1:8" x14ac:dyDescent="0.35">
      <c r="A9" s="130"/>
      <c r="B9" s="51">
        <v>4</v>
      </c>
      <c r="C9" s="91" t="str">
        <f>VLOOKUP(B:B,'START_LIST_JUN-ELI'!C:F,2,FALSE)</f>
        <v>SCHENK Lilou</v>
      </c>
      <c r="D9" s="115" t="str">
        <f>VLOOKUP(B:B,'START_LIST_JUN-ELI'!C:F,4,FALSE)</f>
        <v>MORG</v>
      </c>
      <c r="E9" s="80">
        <v>10</v>
      </c>
      <c r="F9" s="168">
        <v>10</v>
      </c>
      <c r="G9" s="169">
        <v>10</v>
      </c>
      <c r="H9" s="205">
        <f t="shared" si="0"/>
        <v>10</v>
      </c>
    </row>
    <row r="10" spans="1:8" x14ac:dyDescent="0.35">
      <c r="A10" s="130"/>
      <c r="B10" s="51">
        <v>5</v>
      </c>
      <c r="C10" s="91" t="str">
        <f>VLOOKUP(B:B,'START_LIST_JUN-ELI'!C:F,2,FALSE)</f>
        <v>RÜEGG Lena</v>
      </c>
      <c r="D10" s="115" t="str">
        <f>VLOOKUP(B:B,'START_LIST_JUN-ELI'!C:F,4,FALSE)</f>
        <v>ASB</v>
      </c>
      <c r="E10" s="80">
        <v>8</v>
      </c>
      <c r="F10" s="168">
        <v>8</v>
      </c>
      <c r="G10" s="169">
        <v>8</v>
      </c>
      <c r="H10" s="205">
        <f t="shared" si="0"/>
        <v>8</v>
      </c>
    </row>
    <row r="11" spans="1:8" x14ac:dyDescent="0.35">
      <c r="A11" s="130"/>
      <c r="B11" s="51">
        <v>6</v>
      </c>
      <c r="C11" s="91" t="str">
        <f>VLOOKUP(B:B,'START_LIST_JUN-ELI'!C:F,2,FALSE)</f>
        <v>DUDNIK Nelli</v>
      </c>
      <c r="D11" s="115" t="str">
        <f>VLOOKUP(B:B,'START_LIST_JUN-ELI'!C:F,4,FALSE)</f>
        <v>ASB</v>
      </c>
      <c r="E11" s="80">
        <v>4</v>
      </c>
      <c r="F11" s="168">
        <v>4</v>
      </c>
      <c r="G11" s="169">
        <v>10</v>
      </c>
      <c r="H11" s="205">
        <f t="shared" si="0"/>
        <v>6</v>
      </c>
    </row>
    <row r="12" spans="1:8" ht="19.5" customHeight="1" x14ac:dyDescent="0.35">
      <c r="A12" s="130"/>
      <c r="B12" s="51">
        <v>7</v>
      </c>
      <c r="C12" s="91" t="str">
        <f>VLOOKUP(B:B,'START_LIST_JUN-ELI'!C:F,2,FALSE)</f>
        <v>AESCHBACHER Anna-Sophia</v>
      </c>
      <c r="D12" s="115" t="str">
        <f>VLOOKUP(B:B,'START_LIST_JUN-ELI'!C:F,4,FALSE)</f>
        <v>ASB</v>
      </c>
      <c r="E12" s="80">
        <v>8</v>
      </c>
      <c r="F12" s="168">
        <v>0</v>
      </c>
      <c r="G12" s="169">
        <v>10</v>
      </c>
      <c r="H12" s="205">
        <f t="shared" si="0"/>
        <v>6</v>
      </c>
    </row>
    <row r="13" spans="1:8" x14ac:dyDescent="0.35">
      <c r="A13" s="130"/>
      <c r="B13" s="51">
        <v>8</v>
      </c>
      <c r="C13" s="91" t="str">
        <f>VLOOKUP(B:B,'START_LIST_JUN-ELI'!C:F,2,FALSE)</f>
        <v>CASATI Greta</v>
      </c>
      <c r="D13" s="115" t="str">
        <f>VLOOKUP(B:B,'START_LIST_JUN-ELI'!C:F,4,FALSE)</f>
        <v>LUG</v>
      </c>
      <c r="E13" s="80">
        <v>8</v>
      </c>
      <c r="F13" s="168">
        <v>6</v>
      </c>
      <c r="G13" s="169">
        <v>10</v>
      </c>
      <c r="H13" s="205">
        <f t="shared" si="0"/>
        <v>8</v>
      </c>
    </row>
    <row r="14" spans="1:8" x14ac:dyDescent="0.35">
      <c r="A14" s="130"/>
      <c r="B14" s="51">
        <v>9</v>
      </c>
      <c r="C14" s="91" t="str">
        <f>VLOOKUP(B:B,'START_LIST_JUN-ELI'!C:F,2,FALSE)</f>
        <v>ZUCCHETTO Chiara</v>
      </c>
      <c r="D14" s="115" t="str">
        <f>VLOOKUP(B:B,'START_LIST_JUN-ELI'!C:F,4,FALSE)</f>
        <v>GN1885</v>
      </c>
      <c r="E14" s="80">
        <v>8</v>
      </c>
      <c r="F14" s="168">
        <v>10</v>
      </c>
      <c r="G14" s="169">
        <v>10</v>
      </c>
      <c r="H14" s="205">
        <f t="shared" si="0"/>
        <v>9.3333333333333339</v>
      </c>
    </row>
    <row r="15" spans="1:8" x14ac:dyDescent="0.35">
      <c r="A15" s="130"/>
      <c r="B15" s="51">
        <v>10</v>
      </c>
      <c r="C15" s="91" t="str">
        <f>VLOOKUP(B:B,'START_LIST_JUN-ELI'!C:F,2,FALSE)</f>
        <v>HASLER Yael</v>
      </c>
      <c r="D15" s="115" t="str">
        <f>VLOOKUP(B:B,'START_LIST_JUN-ELI'!C:F,4,FALSE)</f>
        <v>ASB</v>
      </c>
      <c r="E15" s="80">
        <v>0</v>
      </c>
      <c r="F15" s="168">
        <v>10</v>
      </c>
      <c r="G15" s="169">
        <v>10</v>
      </c>
      <c r="H15" s="205">
        <f t="shared" si="0"/>
        <v>6.666666666666667</v>
      </c>
    </row>
    <row r="16" spans="1:8" x14ac:dyDescent="0.35">
      <c r="A16" s="130"/>
      <c r="B16" s="51">
        <v>11</v>
      </c>
      <c r="C16" s="91" t="str">
        <f>VLOOKUP(B:B,'START_LIST_JUN-ELI'!C:F,2,FALSE)</f>
        <v>MICHEL Aimée</v>
      </c>
      <c r="D16" s="115" t="str">
        <f>VLOOKUP(B:B,'START_LIST_JUN-ELI'!C:F,4,FALSE)</f>
        <v>ASB</v>
      </c>
      <c r="E16" s="80">
        <v>8</v>
      </c>
      <c r="F16" s="168">
        <v>8</v>
      </c>
      <c r="G16" s="169">
        <v>10</v>
      </c>
      <c r="H16" s="205">
        <f t="shared" si="0"/>
        <v>8.6666666666666661</v>
      </c>
    </row>
    <row r="17" spans="1:8" x14ac:dyDescent="0.35">
      <c r="A17" s="130"/>
      <c r="B17" s="51">
        <v>12</v>
      </c>
      <c r="C17" s="91" t="str">
        <f>VLOOKUP(B:B,'START_LIST_JUN-ELI'!C:F,2,FALSE)</f>
        <v>NAKOURI Sofia</v>
      </c>
      <c r="D17" s="115" t="str">
        <f>VLOOKUP(B:B,'START_LIST_JUN-ELI'!C:F,4,FALSE)</f>
        <v>VA</v>
      </c>
      <c r="E17" s="80">
        <v>8</v>
      </c>
      <c r="F17" s="168">
        <v>6</v>
      </c>
      <c r="G17" s="169">
        <v>0</v>
      </c>
      <c r="H17" s="205">
        <f t="shared" si="0"/>
        <v>4.666666666666667</v>
      </c>
    </row>
    <row r="18" spans="1:8" x14ac:dyDescent="0.35">
      <c r="A18" s="130"/>
      <c r="B18" s="51">
        <v>13</v>
      </c>
      <c r="C18" s="91" t="str">
        <f>VLOOKUP(B:B,'START_LIST_JUN-ELI'!C:F,2,FALSE)</f>
        <v>PÄFFGEN Siri Charlotte</v>
      </c>
      <c r="D18" s="115" t="str">
        <f>VLOOKUP(B:B,'START_LIST_JUN-ELI'!C:F,4,FALSE)</f>
        <v>ASB</v>
      </c>
      <c r="E18" s="80">
        <v>6</v>
      </c>
      <c r="F18" s="168">
        <v>0</v>
      </c>
      <c r="G18" s="169">
        <v>0</v>
      </c>
      <c r="H18" s="205">
        <f t="shared" si="0"/>
        <v>2</v>
      </c>
    </row>
    <row r="19" spans="1:8" x14ac:dyDescent="0.35">
      <c r="A19" s="130"/>
      <c r="B19" s="51">
        <v>14</v>
      </c>
      <c r="C19" s="91" t="str">
        <f>VLOOKUP(B:B,'START_LIST_JUN-ELI'!C:F,2,FALSE)</f>
        <v>MARCLAY Iris</v>
      </c>
      <c r="D19" s="115" t="str">
        <f>VLOOKUP(B:B,'START_LIST_JUN-ELI'!C:F,4,FALSE)</f>
        <v>GN1885</v>
      </c>
      <c r="E19" s="80">
        <v>8</v>
      </c>
      <c r="F19" s="168">
        <v>8</v>
      </c>
      <c r="G19" s="169">
        <v>10</v>
      </c>
      <c r="H19" s="205">
        <f t="shared" si="0"/>
        <v>8.6666666666666661</v>
      </c>
    </row>
    <row r="20" spans="1:8" x14ac:dyDescent="0.35">
      <c r="A20" s="130"/>
      <c r="B20" s="51">
        <v>15</v>
      </c>
      <c r="C20" s="91" t="str">
        <f>VLOOKUP(B:B,'START_LIST_JUN-ELI'!C:F,2,FALSE)</f>
        <v>HEIZMANN Lana</v>
      </c>
      <c r="D20" s="115" t="str">
        <f>VLOOKUP(B:B,'START_LIST_JUN-ELI'!C:F,4,FALSE)</f>
        <v>MORG</v>
      </c>
      <c r="E20" s="80">
        <v>10</v>
      </c>
      <c r="F20" s="168">
        <v>8</v>
      </c>
      <c r="G20" s="169">
        <v>10</v>
      </c>
      <c r="H20" s="205">
        <f t="shared" si="0"/>
        <v>9.3333333333333339</v>
      </c>
    </row>
    <row r="21" spans="1:8" x14ac:dyDescent="0.35">
      <c r="A21" s="130"/>
      <c r="B21" s="51">
        <v>16</v>
      </c>
      <c r="C21" s="91" t="str">
        <f>VLOOKUP(B:B,'START_LIST_JUN-ELI'!C:F,2,FALSE)</f>
        <v>KRONAUER Daria</v>
      </c>
      <c r="D21" s="115" t="str">
        <f>VLOOKUP(B:B,'START_LIST_JUN-ELI'!C:F,4,FALSE)</f>
        <v>LNZ</v>
      </c>
      <c r="E21" s="80">
        <v>8</v>
      </c>
      <c r="F21" s="168">
        <v>8</v>
      </c>
      <c r="G21" s="169">
        <v>10</v>
      </c>
      <c r="H21" s="205">
        <f t="shared" si="0"/>
        <v>8.6666666666666661</v>
      </c>
    </row>
    <row r="22" spans="1:8" x14ac:dyDescent="0.35">
      <c r="A22" s="130"/>
      <c r="B22" s="51">
        <v>17</v>
      </c>
      <c r="C22" s="91" t="str">
        <f>VLOOKUP(B:B,'START_LIST_JUN-ELI'!C:F,2,FALSE)</f>
        <v>HÖNER Ixchel</v>
      </c>
      <c r="D22" s="115" t="str">
        <f>VLOOKUP(B:B,'START_LIST_JUN-ELI'!C:F,4,FALSE)</f>
        <v>SVB</v>
      </c>
      <c r="E22" s="80">
        <v>8</v>
      </c>
      <c r="F22" s="168">
        <v>8</v>
      </c>
      <c r="G22" s="169">
        <v>10</v>
      </c>
      <c r="H22" s="205">
        <f t="shared" si="0"/>
        <v>8.6666666666666661</v>
      </c>
    </row>
    <row r="23" spans="1:8" x14ac:dyDescent="0.35">
      <c r="A23" s="130"/>
      <c r="B23" s="51">
        <v>18</v>
      </c>
      <c r="C23" s="91" t="str">
        <f>VLOOKUP(B:B,'START_LIST_JUN-ELI'!C:F,2,FALSE)</f>
        <v>TALLERI Samantha</v>
      </c>
      <c r="D23" s="115" t="str">
        <f>VLOOKUP(B:B,'START_LIST_JUN-ELI'!C:F,4,FALSE)</f>
        <v>LUG</v>
      </c>
      <c r="E23" s="80">
        <v>8</v>
      </c>
      <c r="F23" s="168">
        <v>10</v>
      </c>
      <c r="G23" s="169">
        <v>10</v>
      </c>
      <c r="H23" s="205">
        <f t="shared" si="0"/>
        <v>9.3333333333333339</v>
      </c>
    </row>
    <row r="24" spans="1:8" x14ac:dyDescent="0.35">
      <c r="A24" s="130"/>
      <c r="B24" s="51">
        <v>19</v>
      </c>
      <c r="C24" s="91" t="str">
        <f>VLOOKUP(B:B,'START_LIST_JUN-ELI'!C:F,2,FALSE)</f>
        <v>MARAI Anaïs</v>
      </c>
      <c r="D24" s="115" t="str">
        <f>VLOOKUP(B:B,'START_LIST_JUN-ELI'!C:F,4,FALSE)</f>
        <v>ASB</v>
      </c>
      <c r="E24" s="80">
        <v>8</v>
      </c>
      <c r="F24" s="168">
        <v>6</v>
      </c>
      <c r="G24" s="169">
        <v>8</v>
      </c>
      <c r="H24" s="205">
        <f t="shared" si="0"/>
        <v>7.333333333333333</v>
      </c>
    </row>
    <row r="25" spans="1:8" x14ac:dyDescent="0.35">
      <c r="A25" s="130"/>
      <c r="B25" s="51">
        <v>20</v>
      </c>
      <c r="C25" s="91" t="str">
        <f>VLOOKUP(B:B,'START_LIST_JUN-ELI'!C:F,2,FALSE)</f>
        <v>WILLIMANN Léni</v>
      </c>
      <c r="D25" s="115" t="str">
        <f>VLOOKUP(B:B,'START_LIST_JUN-ELI'!C:F,4,FALSE)</f>
        <v>GN1885</v>
      </c>
      <c r="E25" s="80">
        <v>8</v>
      </c>
      <c r="F25" s="168">
        <v>8</v>
      </c>
      <c r="G25" s="169">
        <v>10</v>
      </c>
      <c r="H25" s="205">
        <f t="shared" si="0"/>
        <v>8.6666666666666661</v>
      </c>
    </row>
    <row r="26" spans="1:8" x14ac:dyDescent="0.35">
      <c r="A26" s="130"/>
      <c r="B26" s="51">
        <v>21</v>
      </c>
      <c r="C26" s="91" t="str">
        <f>VLOOKUP(B:B,'START_LIST_JUN-ELI'!C:F,2,FALSE)</f>
        <v>FILIPOVIC Liliana</v>
      </c>
      <c r="D26" s="115" t="str">
        <f>VLOOKUP(B:B,'START_LIST_JUN-ELI'!C:F,4,FALSE)</f>
        <v>VA</v>
      </c>
      <c r="E26" s="80">
        <v>0</v>
      </c>
      <c r="F26" s="168">
        <v>10</v>
      </c>
      <c r="G26" s="169">
        <v>10</v>
      </c>
      <c r="H26" s="205">
        <f t="shared" si="0"/>
        <v>6.666666666666667</v>
      </c>
    </row>
    <row r="27" spans="1:8" x14ac:dyDescent="0.35">
      <c r="A27" s="130"/>
      <c r="B27" s="51">
        <v>22</v>
      </c>
      <c r="C27" s="91" t="str">
        <f>VLOOKUP(B:B,'START_LIST_JUN-ELI'!C:F,2,FALSE)</f>
        <v>CARNOVALE Sabrina</v>
      </c>
      <c r="D27" s="115" t="str">
        <f>VLOOKUP(B:B,'START_LIST_JUN-ELI'!C:F,4,FALSE)</f>
        <v>LUG</v>
      </c>
      <c r="E27" s="80">
        <v>0</v>
      </c>
      <c r="F27" s="168">
        <v>6</v>
      </c>
      <c r="G27" s="169">
        <v>10</v>
      </c>
      <c r="H27" s="205">
        <f t="shared" si="0"/>
        <v>5.333333333333333</v>
      </c>
    </row>
    <row r="28" spans="1:8" x14ac:dyDescent="0.35">
      <c r="A28" s="130"/>
      <c r="B28" s="628">
        <v>23</v>
      </c>
      <c r="C28" s="629" t="str">
        <f>VLOOKUP(B:B,'START_LIST_JUN-ELI'!C:F,2,FALSE)</f>
        <v>EMCH Nadja</v>
      </c>
      <c r="D28" s="630" t="str">
        <f>VLOOKUP(B:B,'START_LIST_JUN-ELI'!C:F,4,FALSE)</f>
        <v>ASB</v>
      </c>
      <c r="E28" s="80"/>
      <c r="F28" s="168"/>
      <c r="G28" s="169"/>
      <c r="H28" s="205" t="str">
        <f t="shared" si="0"/>
        <v xml:space="preserve"> </v>
      </c>
    </row>
    <row r="29" spans="1:8" x14ac:dyDescent="0.35">
      <c r="A29" s="130"/>
      <c r="B29" s="51">
        <v>24</v>
      </c>
      <c r="C29" s="91" t="str">
        <f>VLOOKUP(B:B,'START_LIST_JUN-ELI'!C:F,2,FALSE)</f>
        <v>KREBS Sima</v>
      </c>
      <c r="D29" s="115" t="str">
        <f>VLOOKUP(B:B,'START_LIST_JUN-ELI'!C:F,4,FALSE)</f>
        <v>LNZ</v>
      </c>
      <c r="E29" s="80">
        <v>8</v>
      </c>
      <c r="F29" s="168">
        <v>8</v>
      </c>
      <c r="G29" s="169">
        <v>10</v>
      </c>
      <c r="H29" s="205">
        <f t="shared" si="0"/>
        <v>8.6666666666666661</v>
      </c>
    </row>
    <row r="30" spans="1:8" ht="18" customHeight="1" x14ac:dyDescent="0.35">
      <c r="A30" s="130"/>
      <c r="B30" s="51">
        <v>25</v>
      </c>
      <c r="C30" s="91" t="str">
        <f>VLOOKUP(B:B,'START_LIST_JUN-ELI'!C:F,2,FALSE)</f>
        <v>PISCITELLO Zélie</v>
      </c>
      <c r="D30" s="115" t="str">
        <f>VLOOKUP(B:B,'START_LIST_JUN-ELI'!C:F,4,FALSE)</f>
        <v>MORG</v>
      </c>
      <c r="E30" s="80">
        <v>8</v>
      </c>
      <c r="F30" s="168">
        <v>6</v>
      </c>
      <c r="G30" s="169">
        <v>0</v>
      </c>
      <c r="H30" s="205">
        <f t="shared" si="0"/>
        <v>4.666666666666667</v>
      </c>
    </row>
    <row r="31" spans="1:8" ht="15.75" customHeight="1" x14ac:dyDescent="0.35">
      <c r="A31" s="130"/>
      <c r="B31" s="51">
        <v>26</v>
      </c>
      <c r="C31" s="91" t="str">
        <f>VLOOKUP(B:B,'START_LIST_JUN-ELI'!C:F,2,FALSE)</f>
        <v>ZAHND Shirley</v>
      </c>
      <c r="D31" s="115" t="str">
        <f>VLOOKUP(B:B,'START_LIST_JUN-ELI'!C:F,4,FALSE)</f>
        <v>ASB</v>
      </c>
      <c r="E31" s="80">
        <v>8</v>
      </c>
      <c r="F31" s="168">
        <v>10</v>
      </c>
      <c r="G31" s="169">
        <v>10</v>
      </c>
      <c r="H31" s="205">
        <f t="shared" si="0"/>
        <v>9.3333333333333339</v>
      </c>
    </row>
    <row r="32" spans="1:8" x14ac:dyDescent="0.35">
      <c r="A32" s="130"/>
      <c r="B32" s="51">
        <v>27</v>
      </c>
      <c r="C32" s="91" t="str">
        <f>VLOOKUP(B:B,'START_LIST_JUN-ELI'!C:F,2,FALSE)</f>
        <v>SCHLEICH Sarah</v>
      </c>
      <c r="D32" s="115" t="str">
        <f>VLOOKUP(B:B,'START_LIST_JUN-ELI'!C:F,4,FALSE)</f>
        <v>LNZ</v>
      </c>
      <c r="E32" s="80">
        <v>8</v>
      </c>
      <c r="F32" s="168">
        <v>10</v>
      </c>
      <c r="G32" s="169">
        <v>10</v>
      </c>
      <c r="H32" s="205">
        <f t="shared" si="0"/>
        <v>9.3333333333333339</v>
      </c>
    </row>
    <row r="33" spans="1:9" ht="15" customHeight="1" x14ac:dyDescent="0.35">
      <c r="A33" s="130"/>
      <c r="B33" s="51">
        <v>28</v>
      </c>
      <c r="C33" s="91" t="str">
        <f>VLOOKUP(B:B,'START_LIST_JUN-ELI'!C:F,2,FALSE)</f>
        <v>CESAR Suany</v>
      </c>
      <c r="D33" s="115" t="str">
        <f>VLOOKUP(B:B,'START_LIST_JUN-ELI'!C:F,4,FALSE)</f>
        <v>SRSO</v>
      </c>
      <c r="E33" s="80">
        <v>6</v>
      </c>
      <c r="F33" s="168">
        <v>6</v>
      </c>
      <c r="G33" s="169">
        <v>10</v>
      </c>
      <c r="H33" s="205">
        <f t="shared" si="0"/>
        <v>7.333333333333333</v>
      </c>
    </row>
    <row r="34" spans="1:9" x14ac:dyDescent="0.35">
      <c r="A34" s="130"/>
      <c r="B34" s="51">
        <v>29</v>
      </c>
      <c r="C34" s="91" t="str">
        <f>VLOOKUP(B:B,'START_LIST_JUN-ELI'!C:F,2,FALSE)</f>
        <v>PRINCE Polly</v>
      </c>
      <c r="D34" s="115" t="str">
        <f>VLOOKUP(B:B,'START_LIST_JUN-ELI'!C:F,4,FALSE)</f>
        <v>ASB</v>
      </c>
      <c r="E34" s="80">
        <v>4</v>
      </c>
      <c r="F34" s="168">
        <v>6</v>
      </c>
      <c r="G34" s="169">
        <v>0</v>
      </c>
      <c r="H34" s="205">
        <f t="shared" si="0"/>
        <v>3.3333333333333335</v>
      </c>
    </row>
    <row r="35" spans="1:9" ht="16.5" customHeight="1" x14ac:dyDescent="0.35">
      <c r="A35" s="130"/>
      <c r="B35" s="51">
        <v>30</v>
      </c>
      <c r="C35" s="91" t="str">
        <f>VLOOKUP(B:B,'START_LIST_JUN-ELI'!C:F,2,FALSE)</f>
        <v>ROBERT Kelia</v>
      </c>
      <c r="D35" s="115" t="str">
        <f>VLOOKUP(B:B,'START_LIST_JUN-ELI'!C:F,4,FALSE)</f>
        <v>VA</v>
      </c>
      <c r="E35" s="80">
        <v>8</v>
      </c>
      <c r="F35" s="168">
        <v>8</v>
      </c>
      <c r="G35" s="169">
        <v>10</v>
      </c>
      <c r="H35" s="205">
        <f t="shared" si="0"/>
        <v>8.6666666666666661</v>
      </c>
    </row>
    <row r="36" spans="1:9" x14ac:dyDescent="0.35">
      <c r="A36" s="130"/>
      <c r="B36" s="628">
        <v>31</v>
      </c>
      <c r="C36" s="629" t="str">
        <f>VLOOKUP(B:B,'START_LIST_JUN-ELI'!C:F,2,FALSE)</f>
        <v>D'AGOSTINO Laura</v>
      </c>
      <c r="D36" s="630" t="str">
        <f>VLOOKUP(B:B,'START_LIST_JUN-ELI'!C:F,4,FALSE)</f>
        <v>MORG</v>
      </c>
      <c r="E36" s="80"/>
      <c r="F36" s="168"/>
      <c r="G36" s="169"/>
      <c r="H36" s="205" t="str">
        <f t="shared" si="0"/>
        <v xml:space="preserve"> </v>
      </c>
    </row>
    <row r="37" spans="1:9" x14ac:dyDescent="0.35">
      <c r="A37" s="130"/>
      <c r="B37" s="51">
        <v>32</v>
      </c>
      <c r="C37" s="91" t="str">
        <f>VLOOKUP(B:B,'START_LIST_JUN-ELI'!C:F,2,FALSE)</f>
        <v>DERY Mia</v>
      </c>
      <c r="D37" s="115" t="str">
        <f>VLOOKUP(B:B,'START_LIST_JUN-ELI'!C:F,4,FALSE)</f>
        <v>GN1885</v>
      </c>
      <c r="E37" s="80">
        <v>6</v>
      </c>
      <c r="F37" s="168">
        <v>6</v>
      </c>
      <c r="G37" s="169">
        <v>10</v>
      </c>
      <c r="H37" s="205">
        <f t="shared" si="0"/>
        <v>7.333333333333333</v>
      </c>
    </row>
    <row r="38" spans="1:9" x14ac:dyDescent="0.35">
      <c r="A38" s="130"/>
      <c r="B38" s="51">
        <v>33</v>
      </c>
      <c r="C38" s="91" t="str">
        <f>VLOOKUP(B:B,'START_LIST_JUN-ELI'!C:F,2,FALSE)</f>
        <v>START Daphné</v>
      </c>
      <c r="D38" s="115" t="str">
        <f>VLOOKUP(B:B,'START_LIST_JUN-ELI'!C:F,4,FALSE)</f>
        <v>GN1885</v>
      </c>
      <c r="E38" s="80">
        <v>8</v>
      </c>
      <c r="F38" s="168">
        <v>8</v>
      </c>
      <c r="G38" s="169">
        <v>10</v>
      </c>
      <c r="H38" s="205">
        <f t="shared" si="0"/>
        <v>8.6666666666666661</v>
      </c>
    </row>
    <row r="39" spans="1:9" x14ac:dyDescent="0.35">
      <c r="A39" s="130"/>
      <c r="B39" s="51">
        <v>34</v>
      </c>
      <c r="C39" s="91" t="str">
        <f>VLOOKUP(B:B,'START_LIST_JUN-ELI'!C:F,2,FALSE)</f>
        <v>BORNAY Luna</v>
      </c>
      <c r="D39" s="115" t="str">
        <f>VLOOKUP(B:B,'START_LIST_JUN-ELI'!C:F,4,FALSE)</f>
        <v>MORG</v>
      </c>
      <c r="E39" s="80">
        <v>0</v>
      </c>
      <c r="F39" s="168">
        <v>8</v>
      </c>
      <c r="G39" s="169">
        <v>10</v>
      </c>
      <c r="H39" s="205">
        <f t="shared" si="0"/>
        <v>6</v>
      </c>
      <c r="I39" s="170"/>
    </row>
    <row r="40" spans="1:9" x14ac:dyDescent="0.35">
      <c r="A40" s="130"/>
      <c r="B40" s="51">
        <v>35</v>
      </c>
      <c r="C40" s="91" t="str">
        <f>VLOOKUP(B:B,'START_LIST_JUN-ELI'!C:F,2,FALSE)</f>
        <v>PIETROPAOLO Luciana</v>
      </c>
      <c r="D40" s="115" t="str">
        <f>VLOOKUP(B:B,'START_LIST_JUN-ELI'!C:F,4,FALSE)</f>
        <v>ASB</v>
      </c>
      <c r="E40" s="80">
        <v>8</v>
      </c>
      <c r="F40" s="168">
        <v>8</v>
      </c>
      <c r="G40" s="169">
        <v>10</v>
      </c>
      <c r="H40" s="205">
        <f t="shared" si="0"/>
        <v>8.6666666666666661</v>
      </c>
    </row>
    <row r="41" spans="1:9" x14ac:dyDescent="0.35">
      <c r="A41" s="130"/>
      <c r="B41" s="51">
        <v>36</v>
      </c>
      <c r="C41" s="91" t="str">
        <f>VLOOKUP(B:B,'START_LIST_JUN-ELI'!C:F,2,FALSE)</f>
        <v>REGARD Juliette</v>
      </c>
      <c r="D41" s="115" t="str">
        <f>VLOOKUP(B:B,'START_LIST_JUN-ELI'!C:F,4,FALSE)</f>
        <v>MORG</v>
      </c>
      <c r="E41" s="80">
        <v>10</v>
      </c>
      <c r="F41" s="168">
        <v>8</v>
      </c>
      <c r="G41" s="169">
        <v>10</v>
      </c>
      <c r="H41" s="205">
        <f t="shared" si="0"/>
        <v>9.3333333333333339</v>
      </c>
    </row>
    <row r="42" spans="1:9" x14ac:dyDescent="0.35">
      <c r="A42" s="130"/>
      <c r="B42" s="51">
        <v>37</v>
      </c>
      <c r="C42" s="91" t="str">
        <f>VLOOKUP(B:B,'START_LIST_JUN-ELI'!C:F,2,FALSE)</f>
        <v>AMBROGI Sofia</v>
      </c>
      <c r="D42" s="115" t="str">
        <f>VLOOKUP(B:B,'START_LIST_JUN-ELI'!C:F,4,FALSE)</f>
        <v>LUG</v>
      </c>
      <c r="E42" s="80">
        <v>8</v>
      </c>
      <c r="F42" s="168">
        <v>10</v>
      </c>
      <c r="G42" s="169">
        <v>10</v>
      </c>
      <c r="H42" s="205">
        <f t="shared" si="0"/>
        <v>9.3333333333333339</v>
      </c>
      <c r="I42" s="170"/>
    </row>
    <row r="43" spans="1:9" x14ac:dyDescent="0.35">
      <c r="A43" s="130"/>
      <c r="B43" s="51">
        <v>38</v>
      </c>
      <c r="C43" s="91" t="str">
        <f>VLOOKUP(B:B,'START_LIST_JUN-ELI'!C:F,2,FALSE)</f>
        <v>PANAIT Amira Natalia</v>
      </c>
      <c r="D43" s="115" t="str">
        <f>VLOOKUP(B:B,'START_LIST_JUN-ELI'!C:F,4,FALSE)</f>
        <v>ASB</v>
      </c>
      <c r="E43" s="80">
        <v>8</v>
      </c>
      <c r="F43" s="168">
        <v>10</v>
      </c>
      <c r="G43" s="169">
        <v>0</v>
      </c>
      <c r="H43" s="205">
        <f t="shared" si="0"/>
        <v>6</v>
      </c>
      <c r="I43" s="170"/>
    </row>
    <row r="44" spans="1:9" x14ac:dyDescent="0.35">
      <c r="A44" s="130"/>
      <c r="B44" s="628">
        <v>39</v>
      </c>
      <c r="C44" s="629" t="str">
        <f>VLOOKUP(B:B,'START_LIST_JUN-ELI'!C:F,2,FALSE)</f>
        <v>VILBERT Maeva</v>
      </c>
      <c r="D44" s="630" t="str">
        <f>VLOOKUP(B:B,'START_LIST_JUN-ELI'!C:F,4,FALSE)</f>
        <v>GN1885</v>
      </c>
      <c r="E44" s="80"/>
      <c r="F44" s="168"/>
      <c r="G44" s="169"/>
      <c r="H44" s="205" t="str">
        <f t="shared" si="0"/>
        <v xml:space="preserve"> </v>
      </c>
      <c r="I44" s="170"/>
    </row>
    <row r="45" spans="1:9" x14ac:dyDescent="0.35">
      <c r="A45" s="130"/>
      <c r="B45" s="51">
        <v>40</v>
      </c>
      <c r="C45" s="91" t="str">
        <f>VLOOKUP(B:B,'START_LIST_JUN-ELI'!C:F,2,FALSE)</f>
        <v>AMATO Lilou</v>
      </c>
      <c r="D45" s="115" t="str">
        <f>VLOOKUP(B:B,'START_LIST_JUN-ELI'!C:F,4,FALSE)</f>
        <v>ASB</v>
      </c>
      <c r="E45" s="80">
        <v>8</v>
      </c>
      <c r="F45" s="168">
        <v>6</v>
      </c>
      <c r="G45" s="169">
        <v>0</v>
      </c>
      <c r="H45" s="205">
        <f t="shared" si="0"/>
        <v>4.666666666666667</v>
      </c>
      <c r="I45" s="170"/>
    </row>
    <row r="46" spans="1:9" x14ac:dyDescent="0.35">
      <c r="A46" s="130"/>
      <c r="B46" s="51">
        <v>41</v>
      </c>
      <c r="C46" s="91" t="str">
        <f>VLOOKUP(B:B,'START_LIST_JUN-ELI'!C:F,2,FALSE)</f>
        <v>HÄUPTLI Emma</v>
      </c>
      <c r="D46" s="115" t="str">
        <f>VLOOKUP(B:B,'START_LIST_JUN-ELI'!C:F,4,FALSE)</f>
        <v>LNZ</v>
      </c>
      <c r="E46" s="80">
        <v>8</v>
      </c>
      <c r="F46" s="168">
        <v>10</v>
      </c>
      <c r="G46" s="169">
        <v>0</v>
      </c>
      <c r="H46" s="205">
        <f t="shared" si="0"/>
        <v>6</v>
      </c>
      <c r="I46" s="170"/>
    </row>
    <row r="47" spans="1:9" x14ac:dyDescent="0.35">
      <c r="A47" s="130"/>
      <c r="B47" s="51">
        <v>42</v>
      </c>
      <c r="C47" s="91" t="str">
        <f>VLOOKUP(B:B,'START_LIST_JUN-ELI'!C:F,2,FALSE)</f>
        <v>BIZZOZERO Victoria</v>
      </c>
      <c r="D47" s="115" t="str">
        <f>VLOOKUP(B:B,'START_LIST_JUN-ELI'!C:F,4,FALSE)</f>
        <v>LUG</v>
      </c>
      <c r="E47" s="80">
        <v>8</v>
      </c>
      <c r="F47" s="168">
        <v>6</v>
      </c>
      <c r="G47" s="169">
        <v>10</v>
      </c>
      <c r="H47" s="205">
        <f t="shared" si="0"/>
        <v>8</v>
      </c>
      <c r="I47" s="170"/>
    </row>
    <row r="48" spans="1:9" x14ac:dyDescent="0.35">
      <c r="A48" s="130"/>
      <c r="B48" s="51">
        <v>43</v>
      </c>
      <c r="C48" s="91" t="str">
        <f>VLOOKUP(B:B,'START_LIST_JUN-ELI'!C:F,2,FALSE)</f>
        <v>EHRISMANN Aylin</v>
      </c>
      <c r="D48" s="115" t="str">
        <f>VLOOKUP(B:B,'START_LIST_JUN-ELI'!C:F,4,FALSE)</f>
        <v>LNZ</v>
      </c>
      <c r="E48" s="80">
        <v>8</v>
      </c>
      <c r="F48" s="168">
        <v>8</v>
      </c>
      <c r="G48" s="169">
        <v>10</v>
      </c>
      <c r="H48" s="205">
        <f t="shared" si="0"/>
        <v>8.6666666666666661</v>
      </c>
      <c r="I48" s="170"/>
    </row>
    <row r="49" spans="1:9" x14ac:dyDescent="0.35">
      <c r="A49" s="130"/>
      <c r="B49" s="51">
        <v>44</v>
      </c>
      <c r="C49" s="91" t="str">
        <f>VLOOKUP(B:B,'START_LIST_JUN-ELI'!C:F,2,FALSE)</f>
        <v>PANZA Leila</v>
      </c>
      <c r="D49" s="115" t="str">
        <f>VLOOKUP(B:B,'START_LIST_JUN-ELI'!C:F,4,FALSE)</f>
        <v>GN1885</v>
      </c>
      <c r="E49" s="80">
        <v>8</v>
      </c>
      <c r="F49" s="168">
        <v>4</v>
      </c>
      <c r="G49" s="169">
        <v>0</v>
      </c>
      <c r="H49" s="205">
        <f t="shared" si="0"/>
        <v>4</v>
      </c>
      <c r="I49" s="170"/>
    </row>
    <row r="50" spans="1:9" x14ac:dyDescent="0.35">
      <c r="A50" s="130"/>
      <c r="B50" s="51">
        <v>45</v>
      </c>
      <c r="C50" s="91" t="str">
        <f>VLOOKUP(B:B,'START_LIST_JUN-ELI'!C:F,2,FALSE)</f>
        <v>HALBEISEN Melody</v>
      </c>
      <c r="D50" s="115" t="str">
        <f>VLOOKUP(B:B,'START_LIST_JUN-ELI'!C:F,4,FALSE)</f>
        <v>ASB</v>
      </c>
      <c r="E50" s="80">
        <v>8</v>
      </c>
      <c r="F50" s="168">
        <v>8</v>
      </c>
      <c r="G50" s="169">
        <v>10</v>
      </c>
      <c r="H50" s="205">
        <f t="shared" si="0"/>
        <v>8.6666666666666661</v>
      </c>
      <c r="I50" s="170"/>
    </row>
    <row r="51" spans="1:9" x14ac:dyDescent="0.35">
      <c r="A51" s="130"/>
      <c r="B51" s="51">
        <v>46</v>
      </c>
      <c r="C51" s="91" t="str">
        <f>VLOOKUP(B:B,'START_LIST_JUN-ELI'!C:F,2,FALSE)</f>
        <v>HAK Anastasia</v>
      </c>
      <c r="D51" s="115" t="str">
        <f>VLOOKUP(B:B,'START_LIST_JUN-ELI'!C:F,4,FALSE)</f>
        <v>LNZ</v>
      </c>
      <c r="E51" s="80">
        <v>8</v>
      </c>
      <c r="F51" s="168">
        <v>10</v>
      </c>
      <c r="G51" s="169">
        <v>10</v>
      </c>
      <c r="H51" s="205">
        <f t="shared" si="0"/>
        <v>9.3333333333333339</v>
      </c>
      <c r="I51" s="170"/>
    </row>
    <row r="52" spans="1:9" x14ac:dyDescent="0.35">
      <c r="A52" s="130"/>
      <c r="B52" s="51">
        <v>47</v>
      </c>
      <c r="C52" s="91" t="str">
        <f>VLOOKUP(B:B,'START_LIST_JUN-ELI'!C:F,2,FALSE)</f>
        <v>ARTIFONI Clara</v>
      </c>
      <c r="D52" s="115" t="str">
        <f>VLOOKUP(B:B,'START_LIST_JUN-ELI'!C:F,4,FALSE)</f>
        <v>LA</v>
      </c>
      <c r="E52" s="80">
        <v>6</v>
      </c>
      <c r="F52" s="168">
        <v>2</v>
      </c>
      <c r="G52" s="169">
        <v>10</v>
      </c>
      <c r="H52" s="205">
        <f t="shared" si="0"/>
        <v>6</v>
      </c>
      <c r="I52" s="170"/>
    </row>
    <row r="53" spans="1:9" x14ac:dyDescent="0.35">
      <c r="A53" s="130"/>
      <c r="B53" s="51">
        <v>48</v>
      </c>
      <c r="C53" s="91" t="str">
        <f>VLOOKUP(B:B,'START_LIST_JUN-ELI'!C:F,2,FALSE)</f>
        <v>GUGGISBERG Allegra</v>
      </c>
      <c r="D53" s="115" t="str">
        <f>VLOOKUP(B:B,'START_LIST_JUN-ELI'!C:F,4,FALSE)</f>
        <v>ASB</v>
      </c>
      <c r="E53" s="80">
        <v>6</v>
      </c>
      <c r="F53" s="168">
        <v>8</v>
      </c>
      <c r="G53" s="169">
        <v>0</v>
      </c>
      <c r="H53" s="205">
        <f t="shared" si="0"/>
        <v>4.666666666666667</v>
      </c>
      <c r="I53" s="170"/>
    </row>
    <row r="54" spans="1:9" x14ac:dyDescent="0.35">
      <c r="A54" s="130"/>
      <c r="B54" s="51">
        <v>49</v>
      </c>
      <c r="C54" s="91" t="str">
        <f>VLOOKUP(B:B,'START_LIST_JUN-ELI'!C:F,2,FALSE)</f>
        <v>BATTILANA Jacinthe</v>
      </c>
      <c r="D54" s="115" t="str">
        <f>VLOOKUP(B:B,'START_LIST_JUN-ELI'!C:F,4,FALSE)</f>
        <v>MORG</v>
      </c>
      <c r="E54" s="80">
        <v>10</v>
      </c>
      <c r="F54" s="168">
        <v>8</v>
      </c>
      <c r="G54" s="169">
        <v>10</v>
      </c>
      <c r="H54" s="205">
        <f t="shared" si="0"/>
        <v>9.3333333333333339</v>
      </c>
      <c r="I54" s="170"/>
    </row>
    <row r="55" spans="1:9" x14ac:dyDescent="0.35">
      <c r="A55" s="130"/>
      <c r="B55" s="51">
        <v>50</v>
      </c>
      <c r="C55" s="91" t="str">
        <f>VLOOKUP(B:B,'START_LIST_JUN-ELI'!C:F,2,FALSE)</f>
        <v>LYSYUK Martina</v>
      </c>
      <c r="D55" s="115" t="str">
        <f>VLOOKUP(B:B,'START_LIST_JUN-ELI'!C:F,4,FALSE)</f>
        <v>CNM</v>
      </c>
      <c r="E55" s="80">
        <v>8</v>
      </c>
      <c r="F55" s="168">
        <v>4</v>
      </c>
      <c r="G55" s="169">
        <v>10</v>
      </c>
      <c r="H55" s="205">
        <f t="shared" si="0"/>
        <v>7.333333333333333</v>
      </c>
      <c r="I55" s="170"/>
    </row>
    <row r="56" spans="1:9" x14ac:dyDescent="0.35">
      <c r="A56" s="130"/>
      <c r="B56" s="51">
        <v>51</v>
      </c>
      <c r="C56" s="91" t="str">
        <f>VLOOKUP(B:B,'START_LIST_JUN-ELI'!C:F,2,FALSE)</f>
        <v>LEONARD Capucine</v>
      </c>
      <c r="D56" s="115" t="str">
        <f>VLOOKUP(B:B,'START_LIST_JUN-ELI'!C:F,4,FALSE)</f>
        <v>ASB</v>
      </c>
      <c r="E56" s="80">
        <v>8</v>
      </c>
      <c r="F56" s="168">
        <v>0</v>
      </c>
      <c r="G56" s="169">
        <v>10</v>
      </c>
      <c r="H56" s="205">
        <f t="shared" si="0"/>
        <v>6</v>
      </c>
      <c r="I56" s="170"/>
    </row>
    <row r="57" spans="1:9" x14ac:dyDescent="0.35">
      <c r="A57" s="130"/>
      <c r="B57" s="51">
        <v>52</v>
      </c>
      <c r="C57" s="91" t="str">
        <f>VLOOKUP(B:B,'START_LIST_JUN-ELI'!C:F,2,FALSE)</f>
        <v>BAUER Liliane</v>
      </c>
      <c r="D57" s="115" t="str">
        <f>VLOOKUP(B:B,'START_LIST_JUN-ELI'!C:F,4,FALSE)</f>
        <v>ASB</v>
      </c>
      <c r="E57" s="80">
        <v>0</v>
      </c>
      <c r="F57" s="168">
        <v>4</v>
      </c>
      <c r="G57" s="169">
        <v>10</v>
      </c>
      <c r="H57" s="205">
        <f t="shared" si="0"/>
        <v>4.666666666666667</v>
      </c>
      <c r="I57" s="170"/>
    </row>
    <row r="58" spans="1:9" x14ac:dyDescent="0.35">
      <c r="A58" s="130"/>
      <c r="B58" s="51">
        <v>53</v>
      </c>
      <c r="C58" s="91" t="str">
        <f>VLOOKUP(B:B,'START_LIST_JUN-ELI'!C:F,2,FALSE)</f>
        <v>DERY Nili</v>
      </c>
      <c r="D58" s="115" t="str">
        <f>VLOOKUP(B:B,'START_LIST_JUN-ELI'!C:F,4,FALSE)</f>
        <v>GN1885</v>
      </c>
      <c r="E58" s="80">
        <v>6</v>
      </c>
      <c r="F58" s="168">
        <v>8</v>
      </c>
      <c r="G58" s="169">
        <v>0</v>
      </c>
      <c r="H58" s="205">
        <f t="shared" si="0"/>
        <v>4.666666666666667</v>
      </c>
      <c r="I58" s="170"/>
    </row>
    <row r="59" spans="1:9" x14ac:dyDescent="0.35">
      <c r="A59" s="130"/>
      <c r="B59" s="51">
        <v>54</v>
      </c>
      <c r="C59" s="91" t="str">
        <f>VLOOKUP(B:B,'START_LIST_JUN-ELI'!C:F,2,FALSE)</f>
        <v>TOBERER Anna-Lisa</v>
      </c>
      <c r="D59" s="115" t="str">
        <f>VLOOKUP(B:B,'START_LIST_JUN-ELI'!C:F,4,FALSE)</f>
        <v>LNZ</v>
      </c>
      <c r="E59" s="80">
        <v>8</v>
      </c>
      <c r="F59" s="168">
        <v>8</v>
      </c>
      <c r="G59" s="169">
        <v>10</v>
      </c>
      <c r="H59" s="205">
        <f t="shared" si="0"/>
        <v>8.6666666666666661</v>
      </c>
      <c r="I59" s="170"/>
    </row>
    <row r="60" spans="1:9" x14ac:dyDescent="0.35">
      <c r="A60" s="130"/>
      <c r="B60" s="51">
        <v>55</v>
      </c>
      <c r="C60" s="91" t="str">
        <f>VLOOKUP(B:B,'START_LIST_JUN-ELI'!C:F,2,FALSE)</f>
        <v>PORTIER-MARET Noemi</v>
      </c>
      <c r="D60" s="115" t="str">
        <f>VLOOKUP(B:B,'START_LIST_JUN-ELI'!C:F,4,FALSE)</f>
        <v>MN</v>
      </c>
      <c r="E60" s="80">
        <v>6</v>
      </c>
      <c r="F60" s="168">
        <v>0</v>
      </c>
      <c r="G60" s="169">
        <v>10</v>
      </c>
      <c r="H60" s="205">
        <f t="shared" si="0"/>
        <v>5.333333333333333</v>
      </c>
      <c r="I60" s="170"/>
    </row>
    <row r="61" spans="1:9" x14ac:dyDescent="0.35">
      <c r="A61" s="130"/>
      <c r="B61" s="51">
        <v>56</v>
      </c>
      <c r="C61" s="91" t="str">
        <f>VLOOKUP(B:B,'START_LIST_JUN-ELI'!C:F,2,FALSE)</f>
        <v>CUENI Anna</v>
      </c>
      <c r="D61" s="115" t="str">
        <f>VLOOKUP(B:B,'START_LIST_JUN-ELI'!C:F,4,FALSE)</f>
        <v>MORG</v>
      </c>
      <c r="E61" s="80">
        <v>8</v>
      </c>
      <c r="F61" s="168">
        <v>10</v>
      </c>
      <c r="G61" s="169">
        <v>10</v>
      </c>
      <c r="H61" s="205">
        <f t="shared" si="0"/>
        <v>9.3333333333333339</v>
      </c>
      <c r="I61" s="170"/>
    </row>
    <row r="62" spans="1:9" x14ac:dyDescent="0.35">
      <c r="A62" s="130"/>
      <c r="B62" s="51">
        <v>57</v>
      </c>
      <c r="C62" s="91" t="str">
        <f>VLOOKUP(B:B,'START_LIST_JUN-ELI'!C:F,2,FALSE)</f>
        <v>CAREAU Annabelle</v>
      </c>
      <c r="D62" s="115" t="str">
        <f>VLOOKUP(B:B,'START_LIST_JUN-ELI'!C:F,4,FALSE)</f>
        <v>SVB</v>
      </c>
      <c r="E62" s="80">
        <v>8</v>
      </c>
      <c r="F62" s="168">
        <v>8</v>
      </c>
      <c r="G62" s="169">
        <v>0</v>
      </c>
      <c r="H62" s="205">
        <f t="shared" si="0"/>
        <v>5.333333333333333</v>
      </c>
      <c r="I62" s="170"/>
    </row>
    <row r="63" spans="1:9" x14ac:dyDescent="0.35">
      <c r="A63" s="130"/>
      <c r="B63" s="51">
        <v>58</v>
      </c>
      <c r="C63" s="91" t="str">
        <f>VLOOKUP(B:B,'START_LIST_JUN-ELI'!C:F,2,FALSE)</f>
        <v>WEBER Mélya</v>
      </c>
      <c r="D63" s="115" t="str">
        <f>VLOOKUP(B:B,'START_LIST_JUN-ELI'!C:F,4,FALSE)</f>
        <v>CNM</v>
      </c>
      <c r="E63" s="80">
        <v>8</v>
      </c>
      <c r="F63" s="168">
        <v>8</v>
      </c>
      <c r="G63" s="169">
        <v>10</v>
      </c>
      <c r="H63" s="205">
        <f t="shared" si="0"/>
        <v>8.6666666666666661</v>
      </c>
      <c r="I63" s="170"/>
    </row>
    <row r="64" spans="1:9" x14ac:dyDescent="0.35">
      <c r="A64" s="130"/>
      <c r="B64" s="51">
        <v>59</v>
      </c>
      <c r="C64" s="91" t="str">
        <f>VLOOKUP(B:B,'START_LIST_JUN-ELI'!C:F,2,FALSE)</f>
        <v>LLERENA HIDALGO Oceane</v>
      </c>
      <c r="D64" s="115" t="str">
        <f>VLOOKUP(B:B,'START_LIST_JUN-ELI'!C:F,4,FALSE)</f>
        <v>MORG</v>
      </c>
      <c r="E64" s="80">
        <v>8</v>
      </c>
      <c r="F64" s="168">
        <v>8</v>
      </c>
      <c r="G64" s="169">
        <v>0</v>
      </c>
      <c r="H64" s="205">
        <f t="shared" si="0"/>
        <v>5.333333333333333</v>
      </c>
      <c r="I64" s="170"/>
    </row>
    <row r="65" spans="1:9" x14ac:dyDescent="0.35">
      <c r="A65" s="130"/>
      <c r="B65" s="51">
        <v>60</v>
      </c>
      <c r="C65" s="91" t="str">
        <f>VLOOKUP(B:B,'START_LIST_JUN-ELI'!C:F,2,FALSE)</f>
        <v>ISLER Meret</v>
      </c>
      <c r="D65" s="115" t="str">
        <f>VLOOKUP(B:B,'START_LIST_JUN-ELI'!C:F,4,FALSE)</f>
        <v>SVB</v>
      </c>
      <c r="E65" s="80">
        <v>10</v>
      </c>
      <c r="F65" s="168">
        <v>0</v>
      </c>
      <c r="G65" s="169">
        <v>10</v>
      </c>
      <c r="H65" s="205">
        <f t="shared" si="0"/>
        <v>6.666666666666667</v>
      </c>
      <c r="I65" s="170"/>
    </row>
    <row r="66" spans="1:9" x14ac:dyDescent="0.35">
      <c r="A66" s="130"/>
      <c r="B66" s="51">
        <v>61</v>
      </c>
      <c r="C66" s="91" t="str">
        <f>VLOOKUP(B:B,'START_LIST_JUN-ELI'!C:F,2,FALSE)</f>
        <v>URSPRUNG Svea</v>
      </c>
      <c r="D66" s="115" t="str">
        <f>VLOOKUP(B:B,'START_LIST_JUN-ELI'!C:F,4,FALSE)</f>
        <v>MORG</v>
      </c>
      <c r="E66" s="80">
        <v>8</v>
      </c>
      <c r="F66" s="168">
        <v>10</v>
      </c>
      <c r="G66" s="169">
        <v>10</v>
      </c>
      <c r="H66" s="205">
        <f t="shared" si="0"/>
        <v>9.3333333333333339</v>
      </c>
      <c r="I66" s="170"/>
    </row>
    <row r="67" spans="1:9" x14ac:dyDescent="0.35">
      <c r="A67" s="130"/>
      <c r="B67" s="51">
        <v>62</v>
      </c>
      <c r="C67" s="91" t="str">
        <f>VLOOKUP(B:B,'START_LIST_JUN-ELI'!C:F,2,FALSE)</f>
        <v>RADAELLI Giulia</v>
      </c>
      <c r="D67" s="115" t="str">
        <f>VLOOKUP(B:B,'START_LIST_JUN-ELI'!C:F,4,FALSE)</f>
        <v>LUG</v>
      </c>
      <c r="E67" s="80">
        <v>8</v>
      </c>
      <c r="F67" s="168">
        <v>8</v>
      </c>
      <c r="G67" s="169">
        <v>10</v>
      </c>
      <c r="H67" s="205">
        <f t="shared" si="0"/>
        <v>8.6666666666666661</v>
      </c>
      <c r="I67" s="170"/>
    </row>
    <row r="68" spans="1:9" x14ac:dyDescent="0.35">
      <c r="A68" s="130"/>
      <c r="B68" s="51">
        <v>63</v>
      </c>
      <c r="C68" s="91" t="str">
        <f>VLOOKUP(B:B,'START_LIST_JUN-ELI'!C:F,2,FALSE)</f>
        <v>COSENTINO Francesco</v>
      </c>
      <c r="D68" s="115" t="str">
        <f>VLOOKUP(B:B,'START_LIST_JUN-ELI'!C:F,4,FALSE)</f>
        <v>SVB</v>
      </c>
      <c r="E68" s="80">
        <v>0</v>
      </c>
      <c r="F68" s="168">
        <v>0</v>
      </c>
      <c r="G68" s="169">
        <v>0</v>
      </c>
      <c r="H68" s="205">
        <f t="shared" si="0"/>
        <v>0</v>
      </c>
      <c r="I68" s="170"/>
    </row>
    <row r="69" spans="1:9" hidden="1" x14ac:dyDescent="0.35">
      <c r="A69" s="130"/>
      <c r="B69" s="51">
        <v>64</v>
      </c>
      <c r="C69" s="91" t="e">
        <f>VLOOKUP(B:B,'START_LIST_JUN-ELI'!C:F,2,FALSE)</f>
        <v>#N/A</v>
      </c>
      <c r="D69" s="115" t="e">
        <f>VLOOKUP(B:B,'START_LIST_JUN-ELI'!C:F,4,FALSE)</f>
        <v>#N/A</v>
      </c>
      <c r="E69" s="80"/>
      <c r="F69" s="168"/>
      <c r="G69" s="169"/>
      <c r="H69" s="205" t="str">
        <f t="shared" si="0"/>
        <v xml:space="preserve"> </v>
      </c>
      <c r="I69" s="170"/>
    </row>
    <row r="70" spans="1:9" hidden="1" x14ac:dyDescent="0.35">
      <c r="A70" s="130"/>
      <c r="B70" s="51">
        <v>65</v>
      </c>
      <c r="C70" s="91" t="e">
        <f>VLOOKUP(B:B,'START_LIST_JUN-ELI'!C:F,2,FALSE)</f>
        <v>#N/A</v>
      </c>
      <c r="D70" s="115" t="e">
        <f>VLOOKUP(B:B,'START_LIST_JUN-ELI'!C:F,4,FALSE)</f>
        <v>#N/A</v>
      </c>
      <c r="E70" s="80"/>
      <c r="F70" s="168"/>
      <c r="G70" s="169"/>
      <c r="H70" s="205" t="str">
        <f t="shared" si="0"/>
        <v xml:space="preserve"> </v>
      </c>
      <c r="I70" s="170"/>
    </row>
    <row r="71" spans="1:9" hidden="1" x14ac:dyDescent="0.35">
      <c r="A71" s="130"/>
      <c r="B71" s="51">
        <v>66</v>
      </c>
      <c r="C71" s="91" t="e">
        <f>VLOOKUP(B:B,'START_LIST_JUN-ELI'!C:F,2,FALSE)</f>
        <v>#N/A</v>
      </c>
      <c r="D71" s="115" t="e">
        <f>VLOOKUP(B:B,'START_LIST_JUN-ELI'!C:F,4,FALSE)</f>
        <v>#N/A</v>
      </c>
      <c r="E71" s="80"/>
      <c r="F71" s="168"/>
      <c r="G71" s="169"/>
      <c r="H71" s="205" t="str">
        <f t="shared" si="0"/>
        <v xml:space="preserve"> </v>
      </c>
      <c r="I71" s="170"/>
    </row>
    <row r="72" spans="1:9" hidden="1" x14ac:dyDescent="0.35">
      <c r="A72" s="130"/>
      <c r="B72" s="51">
        <v>67</v>
      </c>
      <c r="C72" s="91" t="e">
        <f>VLOOKUP(B:B,'START_LIST_JUN-ELI'!C:F,2,FALSE)</f>
        <v>#N/A</v>
      </c>
      <c r="D72" s="115" t="e">
        <f>VLOOKUP(B:B,'START_LIST_JUN-ELI'!C:F,4,FALSE)</f>
        <v>#N/A</v>
      </c>
      <c r="E72" s="80"/>
      <c r="F72" s="168"/>
      <c r="G72" s="169"/>
      <c r="H72" s="205" t="str">
        <f t="shared" ref="H72:H135" si="1">IFERROR(AVERAGE(E72:G72)," ")</f>
        <v xml:space="preserve"> </v>
      </c>
      <c r="I72" s="170"/>
    </row>
    <row r="73" spans="1:9" hidden="1" x14ac:dyDescent="0.35">
      <c r="A73" s="130"/>
      <c r="B73" s="51">
        <v>68</v>
      </c>
      <c r="C73" s="91" t="e">
        <f>VLOOKUP(B:B,'START_LIST_JUN-ELI'!C:F,2,FALSE)</f>
        <v>#N/A</v>
      </c>
      <c r="D73" s="115" t="e">
        <f>VLOOKUP(B:B,'START_LIST_JUN-ELI'!C:F,4,FALSE)</f>
        <v>#N/A</v>
      </c>
      <c r="E73" s="80"/>
      <c r="F73" s="168"/>
      <c r="G73" s="169"/>
      <c r="H73" s="205" t="str">
        <f t="shared" si="1"/>
        <v xml:space="preserve"> </v>
      </c>
      <c r="I73" s="170"/>
    </row>
    <row r="74" spans="1:9" hidden="1" x14ac:dyDescent="0.35">
      <c r="A74" s="130"/>
      <c r="B74" s="51">
        <v>69</v>
      </c>
      <c r="C74" s="91" t="e">
        <f>VLOOKUP(B:B,'START_LIST_JUN-ELI'!C:F,2,FALSE)</f>
        <v>#N/A</v>
      </c>
      <c r="D74" s="115" t="e">
        <f>VLOOKUP(B:B,'START_LIST_JUN-ELI'!C:F,4,FALSE)</f>
        <v>#N/A</v>
      </c>
      <c r="E74" s="80"/>
      <c r="F74" s="168"/>
      <c r="G74" s="169"/>
      <c r="H74" s="205" t="str">
        <f t="shared" si="1"/>
        <v xml:space="preserve"> </v>
      </c>
      <c r="I74" s="170"/>
    </row>
    <row r="75" spans="1:9" hidden="1" x14ac:dyDescent="0.35">
      <c r="A75" s="130"/>
      <c r="B75" s="51">
        <v>70</v>
      </c>
      <c r="C75" s="91" t="e">
        <f>VLOOKUP(B:B,'START_LIST_JUN-ELI'!C:F,2,FALSE)</f>
        <v>#N/A</v>
      </c>
      <c r="D75" s="115" t="e">
        <f>VLOOKUP(B:B,'START_LIST_JUN-ELI'!C:F,4,FALSE)</f>
        <v>#N/A</v>
      </c>
      <c r="E75" s="80"/>
      <c r="F75" s="168"/>
      <c r="G75" s="169"/>
      <c r="H75" s="205" t="str">
        <f t="shared" si="1"/>
        <v xml:space="preserve"> </v>
      </c>
      <c r="I75" s="170"/>
    </row>
    <row r="76" spans="1:9" hidden="1" x14ac:dyDescent="0.35">
      <c r="A76" s="130"/>
      <c r="B76" s="51">
        <v>71</v>
      </c>
      <c r="C76" s="91" t="e">
        <f>VLOOKUP(B:B,'START_LIST_JUN-ELI'!C:F,2,FALSE)</f>
        <v>#N/A</v>
      </c>
      <c r="D76" s="115" t="e">
        <f>VLOOKUP(B:B,'START_LIST_JUN-ELI'!C:F,4,FALSE)</f>
        <v>#N/A</v>
      </c>
      <c r="E76" s="80"/>
      <c r="F76" s="168"/>
      <c r="G76" s="169"/>
      <c r="H76" s="205" t="str">
        <f t="shared" si="1"/>
        <v xml:space="preserve"> </v>
      </c>
      <c r="I76" s="170"/>
    </row>
    <row r="77" spans="1:9" hidden="1" x14ac:dyDescent="0.35">
      <c r="A77" s="130"/>
      <c r="B77" s="51">
        <v>72</v>
      </c>
      <c r="C77" s="91" t="e">
        <f>VLOOKUP(B:B,'START_LIST_JUN-ELI'!C:F,2,FALSE)</f>
        <v>#N/A</v>
      </c>
      <c r="D77" s="115" t="e">
        <f>VLOOKUP(B:B,'START_LIST_JUN-ELI'!C:F,4,FALSE)</f>
        <v>#N/A</v>
      </c>
      <c r="E77" s="80"/>
      <c r="F77" s="168"/>
      <c r="G77" s="169"/>
      <c r="H77" s="205" t="str">
        <f t="shared" si="1"/>
        <v xml:space="preserve"> </v>
      </c>
      <c r="I77" s="170"/>
    </row>
    <row r="78" spans="1:9" hidden="1" x14ac:dyDescent="0.35">
      <c r="A78" s="130"/>
      <c r="B78" s="51">
        <v>73</v>
      </c>
      <c r="C78" s="91" t="e">
        <f>VLOOKUP(B:B,'START_LIST_JUN-ELI'!C:F,2,FALSE)</f>
        <v>#N/A</v>
      </c>
      <c r="D78" s="115" t="e">
        <f>VLOOKUP(B:B,'START_LIST_JUN-ELI'!C:F,4,FALSE)</f>
        <v>#N/A</v>
      </c>
      <c r="E78" s="80"/>
      <c r="F78" s="168"/>
      <c r="G78" s="169"/>
      <c r="H78" s="205" t="str">
        <f t="shared" si="1"/>
        <v xml:space="preserve"> </v>
      </c>
      <c r="I78" s="170"/>
    </row>
    <row r="79" spans="1:9" hidden="1" x14ac:dyDescent="0.35">
      <c r="A79" s="130"/>
      <c r="B79" s="51">
        <v>74</v>
      </c>
      <c r="C79" s="91" t="e">
        <f>VLOOKUP(B:B,'START_LIST_JUN-ELI'!C:F,2,FALSE)</f>
        <v>#N/A</v>
      </c>
      <c r="D79" s="115" t="e">
        <f>VLOOKUP(B:B,'START_LIST_JUN-ELI'!C:F,4,FALSE)</f>
        <v>#N/A</v>
      </c>
      <c r="E79" s="80"/>
      <c r="F79" s="168"/>
      <c r="G79" s="169"/>
      <c r="H79" s="205" t="str">
        <f t="shared" si="1"/>
        <v xml:space="preserve"> </v>
      </c>
      <c r="I79" s="170"/>
    </row>
    <row r="80" spans="1:9" hidden="1" x14ac:dyDescent="0.35">
      <c r="A80" s="130"/>
      <c r="B80" s="51">
        <v>75</v>
      </c>
      <c r="C80" s="91" t="e">
        <f>VLOOKUP(B:B,'START_LIST_JUN-ELI'!C:F,2,FALSE)</f>
        <v>#N/A</v>
      </c>
      <c r="D80" s="115" t="e">
        <f>VLOOKUP(B:B,'START_LIST_JUN-ELI'!C:F,4,FALSE)</f>
        <v>#N/A</v>
      </c>
      <c r="E80" s="80"/>
      <c r="F80" s="168"/>
      <c r="G80" s="169"/>
      <c r="H80" s="205" t="str">
        <f t="shared" si="1"/>
        <v xml:space="preserve"> </v>
      </c>
      <c r="I80" s="170"/>
    </row>
    <row r="81" spans="1:9" hidden="1" x14ac:dyDescent="0.35">
      <c r="A81" s="130"/>
      <c r="B81" s="51">
        <v>76</v>
      </c>
      <c r="C81" s="91" t="e">
        <f>VLOOKUP(B:B,'START_LIST_JUN-ELI'!C:F,2,FALSE)</f>
        <v>#N/A</v>
      </c>
      <c r="D81" s="115" t="e">
        <f>VLOOKUP(B:B,'START_LIST_JUN-ELI'!C:F,4,FALSE)</f>
        <v>#N/A</v>
      </c>
      <c r="E81" s="80"/>
      <c r="F81" s="168"/>
      <c r="G81" s="169"/>
      <c r="H81" s="205" t="str">
        <f t="shared" si="1"/>
        <v xml:space="preserve"> </v>
      </c>
      <c r="I81" s="170"/>
    </row>
    <row r="82" spans="1:9" hidden="1" x14ac:dyDescent="0.35">
      <c r="A82" s="130"/>
      <c r="B82" s="51">
        <v>77</v>
      </c>
      <c r="C82" s="91" t="e">
        <f>VLOOKUP(B:B,'START_LIST_JUN-ELI'!C:F,2,FALSE)</f>
        <v>#N/A</v>
      </c>
      <c r="D82" s="115" t="e">
        <f>VLOOKUP(B:B,'START_LIST_JUN-ELI'!C:F,4,FALSE)</f>
        <v>#N/A</v>
      </c>
      <c r="E82" s="80"/>
      <c r="F82" s="168"/>
      <c r="G82" s="169"/>
      <c r="H82" s="205" t="str">
        <f t="shared" si="1"/>
        <v xml:space="preserve"> </v>
      </c>
      <c r="I82" s="170"/>
    </row>
    <row r="83" spans="1:9" hidden="1" x14ac:dyDescent="0.35">
      <c r="A83" s="130"/>
      <c r="B83" s="51">
        <v>78</v>
      </c>
      <c r="C83" s="91" t="e">
        <f>VLOOKUP(B:B,'START_LIST_JUN-ELI'!C:F,2,FALSE)</f>
        <v>#N/A</v>
      </c>
      <c r="D83" s="115" t="e">
        <f>VLOOKUP(B:B,'START_LIST_JUN-ELI'!C:F,4,FALSE)</f>
        <v>#N/A</v>
      </c>
      <c r="E83" s="80"/>
      <c r="F83" s="168"/>
      <c r="G83" s="169"/>
      <c r="H83" s="205" t="str">
        <f t="shared" si="1"/>
        <v xml:space="preserve"> </v>
      </c>
      <c r="I83" s="170"/>
    </row>
    <row r="84" spans="1:9" hidden="1" x14ac:dyDescent="0.35">
      <c r="A84" s="130"/>
      <c r="B84" s="51">
        <v>79</v>
      </c>
      <c r="C84" s="91" t="e">
        <f>VLOOKUP(B:B,'START_LIST_JUN-ELI'!C:F,2,FALSE)</f>
        <v>#N/A</v>
      </c>
      <c r="D84" s="115" t="e">
        <f>VLOOKUP(B:B,'START_LIST_JUN-ELI'!C:F,4,FALSE)</f>
        <v>#N/A</v>
      </c>
      <c r="E84" s="80"/>
      <c r="F84" s="168"/>
      <c r="G84" s="169"/>
      <c r="H84" s="205" t="str">
        <f t="shared" si="1"/>
        <v xml:space="preserve"> </v>
      </c>
      <c r="I84" s="170"/>
    </row>
    <row r="85" spans="1:9" hidden="1" x14ac:dyDescent="0.35">
      <c r="A85" s="130"/>
      <c r="B85" s="51">
        <v>80</v>
      </c>
      <c r="C85" s="91" t="e">
        <f>VLOOKUP(B:B,'START_LIST_JUN-ELI'!C:F,2,FALSE)</f>
        <v>#N/A</v>
      </c>
      <c r="D85" s="115" t="e">
        <f>VLOOKUP(B:B,'START_LIST_JUN-ELI'!C:F,4,FALSE)</f>
        <v>#N/A</v>
      </c>
      <c r="E85" s="80"/>
      <c r="F85" s="168"/>
      <c r="G85" s="169"/>
      <c r="H85" s="205" t="str">
        <f t="shared" si="1"/>
        <v xml:space="preserve"> </v>
      </c>
      <c r="I85" s="170"/>
    </row>
    <row r="86" spans="1:9" hidden="1" x14ac:dyDescent="0.35">
      <c r="A86" s="130"/>
      <c r="B86" s="51">
        <v>81</v>
      </c>
      <c r="C86" s="91" t="e">
        <f>VLOOKUP(B:B,'START_LIST_JUN-ELI'!C:F,2,FALSE)</f>
        <v>#N/A</v>
      </c>
      <c r="D86" s="115" t="e">
        <f>VLOOKUP(B:B,'START_LIST_JUN-ELI'!C:F,4,FALSE)</f>
        <v>#N/A</v>
      </c>
      <c r="E86" s="80"/>
      <c r="F86" s="168"/>
      <c r="G86" s="169"/>
      <c r="H86" s="205" t="str">
        <f t="shared" si="1"/>
        <v xml:space="preserve"> </v>
      </c>
      <c r="I86" s="170"/>
    </row>
    <row r="87" spans="1:9" hidden="1" x14ac:dyDescent="0.35">
      <c r="A87" s="130"/>
      <c r="B87" s="51">
        <v>82</v>
      </c>
      <c r="C87" s="91" t="e">
        <f>VLOOKUP(B:B,'START_LIST_JUN-ELI'!C:F,2,FALSE)</f>
        <v>#N/A</v>
      </c>
      <c r="D87" s="115" t="e">
        <f>VLOOKUP(B:B,'START_LIST_JUN-ELI'!C:F,4,FALSE)</f>
        <v>#N/A</v>
      </c>
      <c r="E87" s="80"/>
      <c r="F87" s="168"/>
      <c r="G87" s="169"/>
      <c r="H87" s="205" t="str">
        <f t="shared" si="1"/>
        <v xml:space="preserve"> </v>
      </c>
      <c r="I87" s="170"/>
    </row>
    <row r="88" spans="1:9" hidden="1" x14ac:dyDescent="0.35">
      <c r="A88" s="130"/>
      <c r="B88" s="51">
        <v>83</v>
      </c>
      <c r="C88" s="91" t="e">
        <f>VLOOKUP(B:B,'START_LIST_JUN-ELI'!C:F,2,FALSE)</f>
        <v>#N/A</v>
      </c>
      <c r="D88" s="115" t="e">
        <f>VLOOKUP(B:B,'START_LIST_JUN-ELI'!C:F,4,FALSE)</f>
        <v>#N/A</v>
      </c>
      <c r="E88" s="80"/>
      <c r="F88" s="168"/>
      <c r="G88" s="169"/>
      <c r="H88" s="205" t="str">
        <f t="shared" si="1"/>
        <v xml:space="preserve"> </v>
      </c>
      <c r="I88" s="170"/>
    </row>
    <row r="89" spans="1:9" hidden="1" x14ac:dyDescent="0.35">
      <c r="A89" s="130"/>
      <c r="B89" s="51">
        <v>84</v>
      </c>
      <c r="C89" s="91" t="e">
        <f>VLOOKUP(B:B,'START_LIST_JUN-ELI'!C:F,2,FALSE)</f>
        <v>#N/A</v>
      </c>
      <c r="D89" s="115" t="e">
        <f>VLOOKUP(B:B,'START_LIST_JUN-ELI'!C:F,4,FALSE)</f>
        <v>#N/A</v>
      </c>
      <c r="E89" s="80"/>
      <c r="F89" s="168"/>
      <c r="G89" s="169"/>
      <c r="H89" s="205" t="str">
        <f t="shared" si="1"/>
        <v xml:space="preserve"> </v>
      </c>
      <c r="I89" s="170"/>
    </row>
    <row r="90" spans="1:9" hidden="1" x14ac:dyDescent="0.35">
      <c r="A90" s="131"/>
      <c r="B90" s="51">
        <v>85</v>
      </c>
      <c r="C90" s="91" t="e">
        <f>VLOOKUP(B:B,'START_LIST_JUN-ELI'!C:F,2,FALSE)</f>
        <v>#N/A</v>
      </c>
      <c r="D90" s="115" t="e">
        <f>VLOOKUP(B:B,'START_LIST_JUN-ELI'!C:F,4,FALSE)</f>
        <v>#N/A</v>
      </c>
      <c r="E90" s="80"/>
      <c r="F90" s="168"/>
      <c r="G90" s="169"/>
      <c r="H90" s="205" t="str">
        <f t="shared" si="1"/>
        <v xml:space="preserve"> </v>
      </c>
      <c r="I90" s="170"/>
    </row>
    <row r="91" spans="1:9" hidden="1" x14ac:dyDescent="0.35">
      <c r="A91" s="130"/>
      <c r="B91" s="51">
        <v>86</v>
      </c>
      <c r="C91" s="91" t="e">
        <f>VLOOKUP(B:B,'START_LIST_JUN-ELI'!C:F,2,FALSE)</f>
        <v>#N/A</v>
      </c>
      <c r="D91" s="115" t="e">
        <f>VLOOKUP(B:B,'START_LIST_JUN-ELI'!C:F,4,FALSE)</f>
        <v>#N/A</v>
      </c>
      <c r="E91" s="80"/>
      <c r="F91" s="168"/>
      <c r="G91" s="169"/>
      <c r="H91" s="205" t="str">
        <f t="shared" si="1"/>
        <v xml:space="preserve"> </v>
      </c>
      <c r="I91" s="170"/>
    </row>
    <row r="92" spans="1:9" hidden="1" x14ac:dyDescent="0.35">
      <c r="A92" s="131"/>
      <c r="B92" s="51">
        <v>87</v>
      </c>
      <c r="C92" s="91" t="e">
        <f>VLOOKUP(B:B,'START_LIST_JUN-ELI'!C:F,2,FALSE)</f>
        <v>#N/A</v>
      </c>
      <c r="D92" s="115" t="e">
        <f>VLOOKUP(B:B,'START_LIST_JUN-ELI'!C:F,4,FALSE)</f>
        <v>#N/A</v>
      </c>
      <c r="E92" s="80"/>
      <c r="F92" s="168"/>
      <c r="G92" s="169"/>
      <c r="H92" s="205" t="str">
        <f t="shared" si="1"/>
        <v xml:space="preserve"> </v>
      </c>
      <c r="I92" s="170"/>
    </row>
    <row r="93" spans="1:9" hidden="1" x14ac:dyDescent="0.35">
      <c r="A93" s="130"/>
      <c r="B93" s="51">
        <v>88</v>
      </c>
      <c r="C93" s="91" t="e">
        <f>VLOOKUP(B:B,'START_LIST_JUN-ELI'!C:F,2,FALSE)</f>
        <v>#N/A</v>
      </c>
      <c r="D93" s="115" t="e">
        <f>VLOOKUP(B:B,'START_LIST_JUN-ELI'!C:F,4,FALSE)</f>
        <v>#N/A</v>
      </c>
      <c r="E93" s="80"/>
      <c r="F93" s="168"/>
      <c r="G93" s="169"/>
      <c r="H93" s="205" t="str">
        <f t="shared" si="1"/>
        <v xml:space="preserve"> </v>
      </c>
      <c r="I93" s="170"/>
    </row>
    <row r="94" spans="1:9" hidden="1" x14ac:dyDescent="0.35">
      <c r="A94" s="131"/>
      <c r="B94" s="51">
        <v>89</v>
      </c>
      <c r="C94" s="91" t="e">
        <f>VLOOKUP(B:B,'START_LIST_JUN-ELI'!C:F,2,FALSE)</f>
        <v>#N/A</v>
      </c>
      <c r="D94" s="115" t="e">
        <f>VLOOKUP(B:B,'START_LIST_JUN-ELI'!C:F,4,FALSE)</f>
        <v>#N/A</v>
      </c>
      <c r="E94" s="80"/>
      <c r="F94" s="168"/>
      <c r="G94" s="169"/>
      <c r="H94" s="205" t="str">
        <f t="shared" si="1"/>
        <v xml:space="preserve"> </v>
      </c>
      <c r="I94" s="170"/>
    </row>
    <row r="95" spans="1:9" hidden="1" x14ac:dyDescent="0.35">
      <c r="A95" s="130"/>
      <c r="B95" s="51">
        <v>90</v>
      </c>
      <c r="C95" s="91" t="e">
        <f>VLOOKUP(B:B,'START_LIST_JUN-ELI'!C:F,2,FALSE)</f>
        <v>#N/A</v>
      </c>
      <c r="D95" s="115" t="e">
        <f>VLOOKUP(B:B,'START_LIST_JUN-ELI'!C:F,4,FALSE)</f>
        <v>#N/A</v>
      </c>
      <c r="E95" s="80"/>
      <c r="F95" s="168"/>
      <c r="G95" s="169"/>
      <c r="H95" s="205" t="str">
        <f t="shared" si="1"/>
        <v xml:space="preserve"> </v>
      </c>
      <c r="I95" s="170"/>
    </row>
    <row r="96" spans="1:9" hidden="1" x14ac:dyDescent="0.35">
      <c r="A96" s="131"/>
      <c r="B96" s="51">
        <v>91</v>
      </c>
      <c r="C96" s="91" t="e">
        <f>VLOOKUP(B:B,'START_LIST_JUN-ELI'!C:F,2,FALSE)</f>
        <v>#N/A</v>
      </c>
      <c r="D96" s="115" t="e">
        <f>VLOOKUP(B:B,'START_LIST_JUN-ELI'!C:F,4,FALSE)</f>
        <v>#N/A</v>
      </c>
      <c r="E96" s="80"/>
      <c r="F96" s="168"/>
      <c r="G96" s="169"/>
      <c r="H96" s="205" t="str">
        <f t="shared" si="1"/>
        <v xml:space="preserve"> </v>
      </c>
      <c r="I96" s="170"/>
    </row>
    <row r="97" spans="1:9" hidden="1" x14ac:dyDescent="0.35">
      <c r="A97" s="130"/>
      <c r="B97" s="51">
        <v>92</v>
      </c>
      <c r="C97" s="91" t="e">
        <f>VLOOKUP(B:B,'START_LIST_JUN-ELI'!C:F,2,FALSE)</f>
        <v>#N/A</v>
      </c>
      <c r="D97" s="115" t="e">
        <f>VLOOKUP(B:B,'START_LIST_JUN-ELI'!C:F,4,FALSE)</f>
        <v>#N/A</v>
      </c>
      <c r="E97" s="80"/>
      <c r="F97" s="168"/>
      <c r="G97" s="169"/>
      <c r="H97" s="205" t="str">
        <f t="shared" si="1"/>
        <v xml:space="preserve"> </v>
      </c>
      <c r="I97" s="170"/>
    </row>
    <row r="98" spans="1:9" hidden="1" x14ac:dyDescent="0.35">
      <c r="A98" s="131"/>
      <c r="B98" s="51">
        <v>93</v>
      </c>
      <c r="C98" s="91" t="e">
        <f>VLOOKUP(B:B,'START_LIST_JUN-ELI'!C:F,2,FALSE)</f>
        <v>#N/A</v>
      </c>
      <c r="D98" s="115" t="e">
        <f>VLOOKUP(B:B,'START_LIST_JUN-ELI'!C:F,4,FALSE)</f>
        <v>#N/A</v>
      </c>
      <c r="E98" s="80"/>
      <c r="F98" s="168"/>
      <c r="G98" s="169"/>
      <c r="H98" s="205" t="str">
        <f t="shared" si="1"/>
        <v xml:space="preserve"> </v>
      </c>
      <c r="I98" s="170"/>
    </row>
    <row r="99" spans="1:9" hidden="1" x14ac:dyDescent="0.35">
      <c r="A99" s="130"/>
      <c r="B99" s="51">
        <v>94</v>
      </c>
      <c r="C99" s="91" t="e">
        <f>VLOOKUP(B:B,'START_LIST_JUN-ELI'!C:F,2,FALSE)</f>
        <v>#N/A</v>
      </c>
      <c r="D99" s="115" t="e">
        <f>VLOOKUP(B:B,'START_LIST_JUN-ELI'!C:F,4,FALSE)</f>
        <v>#N/A</v>
      </c>
      <c r="E99" s="80"/>
      <c r="F99" s="168"/>
      <c r="G99" s="169"/>
      <c r="H99" s="205" t="str">
        <f t="shared" si="1"/>
        <v xml:space="preserve"> </v>
      </c>
      <c r="I99" s="170"/>
    </row>
    <row r="100" spans="1:9" hidden="1" x14ac:dyDescent="0.35">
      <c r="A100" s="131"/>
      <c r="B100" s="51">
        <v>95</v>
      </c>
      <c r="C100" s="91" t="e">
        <f>VLOOKUP(B:B,'START_LIST_JUN-ELI'!C:F,2,FALSE)</f>
        <v>#N/A</v>
      </c>
      <c r="D100" s="115" t="e">
        <f>VLOOKUP(B:B,'START_LIST_JUN-ELI'!C:F,4,FALSE)</f>
        <v>#N/A</v>
      </c>
      <c r="E100" s="80"/>
      <c r="F100" s="168"/>
      <c r="G100" s="169"/>
      <c r="H100" s="205" t="str">
        <f t="shared" si="1"/>
        <v xml:space="preserve"> </v>
      </c>
      <c r="I100" s="170"/>
    </row>
    <row r="101" spans="1:9" hidden="1" x14ac:dyDescent="0.35">
      <c r="A101" s="130"/>
      <c r="B101" s="51">
        <v>96</v>
      </c>
      <c r="C101" s="91" t="e">
        <f>VLOOKUP(B:B,'START_LIST_JUN-ELI'!C:F,2,FALSE)</f>
        <v>#N/A</v>
      </c>
      <c r="D101" s="115" t="e">
        <f>VLOOKUP(B:B,'START_LIST_JUN-ELI'!C:F,4,FALSE)</f>
        <v>#N/A</v>
      </c>
      <c r="E101" s="80"/>
      <c r="F101" s="168"/>
      <c r="G101" s="169"/>
      <c r="H101" s="205" t="str">
        <f t="shared" si="1"/>
        <v xml:space="preserve"> </v>
      </c>
      <c r="I101" s="170"/>
    </row>
    <row r="102" spans="1:9" hidden="1" x14ac:dyDescent="0.35">
      <c r="A102" s="131"/>
      <c r="B102" s="51">
        <v>97</v>
      </c>
      <c r="C102" s="91" t="e">
        <f>VLOOKUP(B:B,'START_LIST_JUN-ELI'!C:F,2,FALSE)</f>
        <v>#N/A</v>
      </c>
      <c r="D102" s="115" t="e">
        <f>VLOOKUP(B:B,'START_LIST_JUN-ELI'!C:F,4,FALSE)</f>
        <v>#N/A</v>
      </c>
      <c r="E102" s="80"/>
      <c r="F102" s="168"/>
      <c r="G102" s="169"/>
      <c r="H102" s="205" t="str">
        <f t="shared" si="1"/>
        <v xml:space="preserve"> </v>
      </c>
      <c r="I102" s="170"/>
    </row>
    <row r="103" spans="1:9" hidden="1" x14ac:dyDescent="0.35">
      <c r="A103" s="130"/>
      <c r="B103" s="51">
        <v>98</v>
      </c>
      <c r="C103" s="91" t="e">
        <f>VLOOKUP(B:B,'START_LIST_JUN-ELI'!C:F,2,FALSE)</f>
        <v>#N/A</v>
      </c>
      <c r="D103" s="115" t="e">
        <f>VLOOKUP(B:B,'START_LIST_JUN-ELI'!C:F,4,FALSE)</f>
        <v>#N/A</v>
      </c>
      <c r="E103" s="80"/>
      <c r="F103" s="168"/>
      <c r="G103" s="169"/>
      <c r="H103" s="205" t="str">
        <f t="shared" si="1"/>
        <v xml:space="preserve"> </v>
      </c>
      <c r="I103" s="170"/>
    </row>
    <row r="104" spans="1:9" hidden="1" x14ac:dyDescent="0.35">
      <c r="A104" s="131"/>
      <c r="B104" s="51">
        <v>99</v>
      </c>
      <c r="C104" s="91" t="e">
        <f>VLOOKUP(B:B,'START_LIST_JUN-ELI'!C:F,2,FALSE)</f>
        <v>#N/A</v>
      </c>
      <c r="D104" s="115" t="e">
        <f>VLOOKUP(B:B,'START_LIST_JUN-ELI'!C:F,4,FALSE)</f>
        <v>#N/A</v>
      </c>
      <c r="E104" s="80"/>
      <c r="F104" s="168"/>
      <c r="G104" s="169"/>
      <c r="H104" s="205" t="str">
        <f t="shared" si="1"/>
        <v xml:space="preserve"> </v>
      </c>
      <c r="I104" s="170"/>
    </row>
    <row r="105" spans="1:9" hidden="1" x14ac:dyDescent="0.35">
      <c r="A105" s="130"/>
      <c r="B105" s="51">
        <v>100</v>
      </c>
      <c r="C105" s="91" t="e">
        <f>VLOOKUP(B:B,'START_LIST_JUN-ELI'!C:F,2,FALSE)</f>
        <v>#N/A</v>
      </c>
      <c r="D105" s="115" t="e">
        <f>VLOOKUP(B:B,'START_LIST_JUN-ELI'!C:F,4,FALSE)</f>
        <v>#N/A</v>
      </c>
      <c r="E105" s="80"/>
      <c r="F105" s="168"/>
      <c r="G105" s="169"/>
      <c r="H105" s="205" t="str">
        <f t="shared" si="1"/>
        <v xml:space="preserve"> </v>
      </c>
      <c r="I105" s="170"/>
    </row>
    <row r="106" spans="1:9" hidden="1" x14ac:dyDescent="0.35">
      <c r="A106" s="131"/>
      <c r="B106" s="51">
        <v>101</v>
      </c>
      <c r="C106" s="91" t="e">
        <f>VLOOKUP(B:B,'START_LIST_JUN-ELI'!C:F,2,FALSE)</f>
        <v>#N/A</v>
      </c>
      <c r="D106" s="115" t="e">
        <f>VLOOKUP(B:B,'START_LIST_JUN-ELI'!C:F,4,FALSE)</f>
        <v>#N/A</v>
      </c>
      <c r="E106" s="80"/>
      <c r="F106" s="168"/>
      <c r="G106" s="169"/>
      <c r="H106" s="205" t="str">
        <f t="shared" si="1"/>
        <v xml:space="preserve"> </v>
      </c>
      <c r="I106" s="170"/>
    </row>
    <row r="107" spans="1:9" hidden="1" x14ac:dyDescent="0.35">
      <c r="A107" s="130"/>
      <c r="B107" s="51">
        <v>102</v>
      </c>
      <c r="C107" s="91" t="e">
        <f>VLOOKUP(B:B,'START_LIST_JUN-ELI'!C:F,2,FALSE)</f>
        <v>#N/A</v>
      </c>
      <c r="D107" s="115" t="e">
        <f>VLOOKUP(B:B,'START_LIST_JUN-ELI'!C:F,4,FALSE)</f>
        <v>#N/A</v>
      </c>
      <c r="E107" s="80"/>
      <c r="F107" s="168"/>
      <c r="G107" s="169"/>
      <c r="H107" s="205" t="str">
        <f t="shared" si="1"/>
        <v xml:space="preserve"> </v>
      </c>
      <c r="I107" s="170"/>
    </row>
    <row r="108" spans="1:9" hidden="1" x14ac:dyDescent="0.35">
      <c r="A108" s="131"/>
      <c r="B108" s="51">
        <v>103</v>
      </c>
      <c r="C108" s="91" t="e">
        <f>VLOOKUP(B:B,'START_LIST_JUN-ELI'!C:F,2,FALSE)</f>
        <v>#N/A</v>
      </c>
      <c r="D108" s="115" t="e">
        <f>VLOOKUP(B:B,'START_LIST_JUN-ELI'!C:F,4,FALSE)</f>
        <v>#N/A</v>
      </c>
      <c r="E108" s="80"/>
      <c r="F108" s="168"/>
      <c r="G108" s="169"/>
      <c r="H108" s="205" t="str">
        <f t="shared" si="1"/>
        <v xml:space="preserve"> </v>
      </c>
      <c r="I108" s="170"/>
    </row>
    <row r="109" spans="1:9" hidden="1" x14ac:dyDescent="0.35">
      <c r="A109" s="130"/>
      <c r="B109" s="51">
        <v>104</v>
      </c>
      <c r="C109" s="91" t="e">
        <f>VLOOKUP(B:B,'START_LIST_JUN-ELI'!C:F,2,FALSE)</f>
        <v>#N/A</v>
      </c>
      <c r="D109" s="115" t="e">
        <f>VLOOKUP(B:B,'START_LIST_JUN-ELI'!C:F,4,FALSE)</f>
        <v>#N/A</v>
      </c>
      <c r="E109" s="80"/>
      <c r="F109" s="168"/>
      <c r="G109" s="169"/>
      <c r="H109" s="205" t="str">
        <f t="shared" si="1"/>
        <v xml:space="preserve"> </v>
      </c>
      <c r="I109" s="170"/>
    </row>
    <row r="110" spans="1:9" hidden="1" x14ac:dyDescent="0.35">
      <c r="A110" s="131"/>
      <c r="B110" s="51">
        <v>105</v>
      </c>
      <c r="C110" s="91" t="e">
        <f>VLOOKUP(B:B,'START_LIST_JUN-ELI'!C:F,2,FALSE)</f>
        <v>#N/A</v>
      </c>
      <c r="D110" s="115" t="e">
        <f>VLOOKUP(B:B,'START_LIST_JUN-ELI'!C:F,4,FALSE)</f>
        <v>#N/A</v>
      </c>
      <c r="E110" s="80"/>
      <c r="F110" s="168"/>
      <c r="G110" s="169"/>
      <c r="H110" s="205" t="str">
        <f t="shared" si="1"/>
        <v xml:space="preserve"> </v>
      </c>
      <c r="I110" s="170"/>
    </row>
    <row r="111" spans="1:9" hidden="1" x14ac:dyDescent="0.35">
      <c r="A111" s="130"/>
      <c r="B111" s="51">
        <v>106</v>
      </c>
      <c r="C111" s="91" t="e">
        <f>VLOOKUP(B:B,'START_LIST_JUN-ELI'!C:F,2,FALSE)</f>
        <v>#N/A</v>
      </c>
      <c r="D111" s="115" t="e">
        <f>VLOOKUP(B:B,'START_LIST_JUN-ELI'!C:F,4,FALSE)</f>
        <v>#N/A</v>
      </c>
      <c r="E111" s="80"/>
      <c r="F111" s="168"/>
      <c r="G111" s="169"/>
      <c r="H111" s="205" t="str">
        <f t="shared" si="1"/>
        <v xml:space="preserve"> </v>
      </c>
      <c r="I111" s="170"/>
    </row>
    <row r="112" spans="1:9" hidden="1" x14ac:dyDescent="0.35">
      <c r="A112" s="131"/>
      <c r="B112" s="51">
        <v>107</v>
      </c>
      <c r="C112" s="91" t="e">
        <f>VLOOKUP(B:B,'START_LIST_JUN-ELI'!C:F,2,FALSE)</f>
        <v>#N/A</v>
      </c>
      <c r="D112" s="115" t="e">
        <f>VLOOKUP(B:B,'START_LIST_JUN-ELI'!C:F,4,FALSE)</f>
        <v>#N/A</v>
      </c>
      <c r="E112" s="80"/>
      <c r="F112" s="168"/>
      <c r="G112" s="169"/>
      <c r="H112" s="205" t="str">
        <f t="shared" si="1"/>
        <v xml:space="preserve"> </v>
      </c>
      <c r="I112" s="170"/>
    </row>
    <row r="113" spans="1:9" hidden="1" x14ac:dyDescent="0.35">
      <c r="A113" s="130"/>
      <c r="B113" s="51">
        <v>108</v>
      </c>
      <c r="C113" s="91" t="e">
        <f>VLOOKUP(B:B,'START_LIST_JUN-ELI'!C:F,2,FALSE)</f>
        <v>#N/A</v>
      </c>
      <c r="D113" s="115" t="e">
        <f>VLOOKUP(B:B,'START_LIST_JUN-ELI'!C:F,4,FALSE)</f>
        <v>#N/A</v>
      </c>
      <c r="E113" s="80"/>
      <c r="F113" s="168"/>
      <c r="G113" s="169"/>
      <c r="H113" s="205" t="str">
        <f t="shared" si="1"/>
        <v xml:space="preserve"> </v>
      </c>
      <c r="I113" s="170"/>
    </row>
    <row r="114" spans="1:9" hidden="1" x14ac:dyDescent="0.35">
      <c r="A114" s="131"/>
      <c r="B114" s="51">
        <v>109</v>
      </c>
      <c r="C114" s="91" t="e">
        <f>VLOOKUP(B:B,'START_LIST_JUN-ELI'!C:F,2,FALSE)</f>
        <v>#N/A</v>
      </c>
      <c r="D114" s="115" t="e">
        <f>VLOOKUP(B:B,'START_LIST_JUN-ELI'!C:F,4,FALSE)</f>
        <v>#N/A</v>
      </c>
      <c r="E114" s="80"/>
      <c r="F114" s="168"/>
      <c r="G114" s="169"/>
      <c r="H114" s="205" t="str">
        <f t="shared" si="1"/>
        <v xml:space="preserve"> </v>
      </c>
      <c r="I114" s="170"/>
    </row>
    <row r="115" spans="1:9" hidden="1" x14ac:dyDescent="0.35">
      <c r="A115" s="130"/>
      <c r="B115" s="51">
        <v>110</v>
      </c>
      <c r="C115" s="91" t="e">
        <f>VLOOKUP(B:B,'START_LIST_JUN-ELI'!C:F,2,FALSE)</f>
        <v>#N/A</v>
      </c>
      <c r="D115" s="115" t="e">
        <f>VLOOKUP(B:B,'START_LIST_JUN-ELI'!C:F,4,FALSE)</f>
        <v>#N/A</v>
      </c>
      <c r="E115" s="80"/>
      <c r="F115" s="168"/>
      <c r="G115" s="169"/>
      <c r="H115" s="205" t="str">
        <f t="shared" si="1"/>
        <v xml:space="preserve"> </v>
      </c>
      <c r="I115" s="170"/>
    </row>
    <row r="116" spans="1:9" hidden="1" x14ac:dyDescent="0.35">
      <c r="A116" s="131"/>
      <c r="B116" s="51">
        <v>111</v>
      </c>
      <c r="C116" s="91" t="e">
        <f>VLOOKUP(B:B,'START_LIST_JUN-ELI'!C:F,2,FALSE)</f>
        <v>#N/A</v>
      </c>
      <c r="D116" s="115" t="e">
        <f>VLOOKUP(B:B,'START_LIST_JUN-ELI'!C:F,4,FALSE)</f>
        <v>#N/A</v>
      </c>
      <c r="E116" s="80"/>
      <c r="F116" s="168"/>
      <c r="G116" s="169"/>
      <c r="H116" s="205" t="str">
        <f t="shared" si="1"/>
        <v xml:space="preserve"> </v>
      </c>
      <c r="I116" s="170"/>
    </row>
    <row r="117" spans="1:9" hidden="1" x14ac:dyDescent="0.35">
      <c r="A117" s="130"/>
      <c r="B117" s="51">
        <v>112</v>
      </c>
      <c r="C117" s="91" t="e">
        <f>VLOOKUP(B:B,'START_LIST_JUN-ELI'!C:F,2,FALSE)</f>
        <v>#N/A</v>
      </c>
      <c r="D117" s="115" t="e">
        <f>VLOOKUP(B:B,'START_LIST_JUN-ELI'!C:F,4,FALSE)</f>
        <v>#N/A</v>
      </c>
      <c r="E117" s="80"/>
      <c r="F117" s="168"/>
      <c r="G117" s="169"/>
      <c r="H117" s="205" t="str">
        <f t="shared" si="1"/>
        <v xml:space="preserve"> </v>
      </c>
      <c r="I117" s="170"/>
    </row>
    <row r="118" spans="1:9" hidden="1" x14ac:dyDescent="0.35">
      <c r="A118" s="131"/>
      <c r="B118" s="51">
        <v>113</v>
      </c>
      <c r="C118" s="91" t="e">
        <f>VLOOKUP(B:B,'START_LIST_JUN-ELI'!C:F,2,FALSE)</f>
        <v>#N/A</v>
      </c>
      <c r="D118" s="115" t="e">
        <f>VLOOKUP(B:B,'START_LIST_JUN-ELI'!C:F,4,FALSE)</f>
        <v>#N/A</v>
      </c>
      <c r="E118" s="80"/>
      <c r="F118" s="168"/>
      <c r="G118" s="169"/>
      <c r="H118" s="205" t="str">
        <f t="shared" si="1"/>
        <v xml:space="preserve"> </v>
      </c>
      <c r="I118" s="170"/>
    </row>
    <row r="119" spans="1:9" hidden="1" x14ac:dyDescent="0.35">
      <c r="A119" s="130"/>
      <c r="B119" s="51">
        <v>114</v>
      </c>
      <c r="C119" s="91" t="e">
        <f>VLOOKUP(B:B,'START_LIST_JUN-ELI'!C:F,2,FALSE)</f>
        <v>#N/A</v>
      </c>
      <c r="D119" s="115" t="e">
        <f>VLOOKUP(B:B,'START_LIST_JUN-ELI'!C:F,4,FALSE)</f>
        <v>#N/A</v>
      </c>
      <c r="E119" s="80"/>
      <c r="F119" s="168"/>
      <c r="G119" s="169"/>
      <c r="H119" s="205" t="str">
        <f t="shared" si="1"/>
        <v xml:space="preserve"> </v>
      </c>
      <c r="I119" s="170"/>
    </row>
    <row r="120" spans="1:9" hidden="1" x14ac:dyDescent="0.35">
      <c r="A120" s="131"/>
      <c r="B120" s="51">
        <v>115</v>
      </c>
      <c r="C120" s="91" t="e">
        <f>VLOOKUP(B:B,'START_LIST_JUN-ELI'!C:F,2,FALSE)</f>
        <v>#N/A</v>
      </c>
      <c r="D120" s="115" t="e">
        <f>VLOOKUP(B:B,'START_LIST_JUN-ELI'!C:F,4,FALSE)</f>
        <v>#N/A</v>
      </c>
      <c r="E120" s="80"/>
      <c r="F120" s="168"/>
      <c r="G120" s="169"/>
      <c r="H120" s="205" t="str">
        <f t="shared" si="1"/>
        <v xml:space="preserve"> </v>
      </c>
      <c r="I120" s="170"/>
    </row>
    <row r="121" spans="1:9" hidden="1" x14ac:dyDescent="0.35">
      <c r="A121" s="130"/>
      <c r="B121" s="51">
        <v>116</v>
      </c>
      <c r="C121" s="91" t="e">
        <f>VLOOKUP(B:B,'START_LIST_JUN-ELI'!C:F,2,FALSE)</f>
        <v>#N/A</v>
      </c>
      <c r="D121" s="115" t="e">
        <f>VLOOKUP(B:B,'START_LIST_JUN-ELI'!C:F,4,FALSE)</f>
        <v>#N/A</v>
      </c>
      <c r="E121" s="80"/>
      <c r="F121" s="168"/>
      <c r="G121" s="169"/>
      <c r="H121" s="205" t="str">
        <f t="shared" si="1"/>
        <v xml:space="preserve"> </v>
      </c>
      <c r="I121" s="170"/>
    </row>
    <row r="122" spans="1:9" hidden="1" x14ac:dyDescent="0.35">
      <c r="A122" s="131"/>
      <c r="B122" s="51">
        <v>117</v>
      </c>
      <c r="C122" s="91" t="e">
        <f>VLOOKUP(B:B,'START_LIST_JUN-ELI'!C:F,2,FALSE)</f>
        <v>#N/A</v>
      </c>
      <c r="D122" s="115" t="e">
        <f>VLOOKUP(B:B,'START_LIST_JUN-ELI'!C:F,4,FALSE)</f>
        <v>#N/A</v>
      </c>
      <c r="E122" s="80"/>
      <c r="F122" s="168"/>
      <c r="G122" s="169"/>
      <c r="H122" s="205" t="str">
        <f t="shared" si="1"/>
        <v xml:space="preserve"> </v>
      </c>
      <c r="I122" s="170"/>
    </row>
    <row r="123" spans="1:9" hidden="1" x14ac:dyDescent="0.35">
      <c r="A123" s="130"/>
      <c r="B123" s="51">
        <v>118</v>
      </c>
      <c r="C123" s="91" t="e">
        <f>VLOOKUP(B:B,'START_LIST_JUN-ELI'!C:F,2,FALSE)</f>
        <v>#N/A</v>
      </c>
      <c r="D123" s="115" t="e">
        <f>VLOOKUP(B:B,'START_LIST_JUN-ELI'!C:F,4,FALSE)</f>
        <v>#N/A</v>
      </c>
      <c r="E123" s="80"/>
      <c r="F123" s="168"/>
      <c r="G123" s="169"/>
      <c r="H123" s="205" t="str">
        <f t="shared" si="1"/>
        <v xml:space="preserve"> </v>
      </c>
      <c r="I123" s="170"/>
    </row>
    <row r="124" spans="1:9" hidden="1" x14ac:dyDescent="0.35">
      <c r="A124" s="131"/>
      <c r="B124" s="51">
        <v>119</v>
      </c>
      <c r="C124" s="91" t="e">
        <f>VLOOKUP(B:B,'START_LIST_JUN-ELI'!C:F,2,FALSE)</f>
        <v>#N/A</v>
      </c>
      <c r="D124" s="115" t="e">
        <f>VLOOKUP(B:B,'START_LIST_JUN-ELI'!C:F,4,FALSE)</f>
        <v>#N/A</v>
      </c>
      <c r="E124" s="80"/>
      <c r="F124" s="168"/>
      <c r="G124" s="169"/>
      <c r="H124" s="205" t="str">
        <f t="shared" si="1"/>
        <v xml:space="preserve"> </v>
      </c>
      <c r="I124" s="170"/>
    </row>
    <row r="125" spans="1:9" hidden="1" x14ac:dyDescent="0.35">
      <c r="A125" s="130"/>
      <c r="B125" s="51">
        <v>120</v>
      </c>
      <c r="C125" s="91" t="e">
        <f>VLOOKUP(B:B,'START_LIST_JUN-ELI'!C:F,2,FALSE)</f>
        <v>#N/A</v>
      </c>
      <c r="D125" s="115" t="e">
        <f>VLOOKUP(B:B,'START_LIST_JUN-ELI'!C:F,4,FALSE)</f>
        <v>#N/A</v>
      </c>
      <c r="E125" s="80"/>
      <c r="F125" s="168"/>
      <c r="G125" s="169"/>
      <c r="H125" s="205" t="str">
        <f t="shared" si="1"/>
        <v xml:space="preserve"> </v>
      </c>
      <c r="I125" s="170"/>
    </row>
    <row r="126" spans="1:9" hidden="1" x14ac:dyDescent="0.35">
      <c r="A126" s="131"/>
      <c r="B126" s="51">
        <v>121</v>
      </c>
      <c r="C126" s="91" t="e">
        <f>VLOOKUP(B:B,'START_LIST_JUN-ELI'!C:F,2,FALSE)</f>
        <v>#N/A</v>
      </c>
      <c r="D126" s="115" t="e">
        <f>VLOOKUP(B:B,'START_LIST_JUN-ELI'!C:F,4,FALSE)</f>
        <v>#N/A</v>
      </c>
      <c r="E126" s="80"/>
      <c r="F126" s="168"/>
      <c r="G126" s="169"/>
      <c r="H126" s="205" t="str">
        <f t="shared" si="1"/>
        <v xml:space="preserve"> </v>
      </c>
      <c r="I126" s="170"/>
    </row>
    <row r="127" spans="1:9" hidden="1" x14ac:dyDescent="0.35">
      <c r="A127" s="130"/>
      <c r="B127" s="51">
        <v>122</v>
      </c>
      <c r="C127" s="91" t="e">
        <f>VLOOKUP(B:B,'START_LIST_JUN-ELI'!C:F,2,FALSE)</f>
        <v>#N/A</v>
      </c>
      <c r="D127" s="115" t="e">
        <f>VLOOKUP(B:B,'START_LIST_JUN-ELI'!C:F,4,FALSE)</f>
        <v>#N/A</v>
      </c>
      <c r="E127" s="80"/>
      <c r="F127" s="168"/>
      <c r="G127" s="169"/>
      <c r="H127" s="205" t="str">
        <f t="shared" si="1"/>
        <v xml:space="preserve"> </v>
      </c>
      <c r="I127" s="170"/>
    </row>
    <row r="128" spans="1:9" hidden="1" x14ac:dyDescent="0.35">
      <c r="A128" s="131"/>
      <c r="B128" s="51">
        <v>123</v>
      </c>
      <c r="C128" s="91" t="e">
        <f>VLOOKUP(B:B,'START_LIST_JUN-ELI'!C:F,2,FALSE)</f>
        <v>#N/A</v>
      </c>
      <c r="D128" s="115" t="e">
        <f>VLOOKUP(B:B,'START_LIST_JUN-ELI'!C:F,4,FALSE)</f>
        <v>#N/A</v>
      </c>
      <c r="E128" s="80"/>
      <c r="F128" s="168"/>
      <c r="G128" s="169"/>
      <c r="H128" s="205" t="str">
        <f t="shared" si="1"/>
        <v xml:space="preserve"> </v>
      </c>
      <c r="I128" s="170"/>
    </row>
    <row r="129" spans="1:9" hidden="1" x14ac:dyDescent="0.35">
      <c r="A129" s="130"/>
      <c r="B129" s="51">
        <v>124</v>
      </c>
      <c r="C129" s="91" t="e">
        <f>VLOOKUP(B:B,'START_LIST_JUN-ELI'!C:F,2,FALSE)</f>
        <v>#N/A</v>
      </c>
      <c r="D129" s="115" t="e">
        <f>VLOOKUP(B:B,'START_LIST_JUN-ELI'!C:F,4,FALSE)</f>
        <v>#N/A</v>
      </c>
      <c r="E129" s="80"/>
      <c r="F129" s="168"/>
      <c r="G129" s="169"/>
      <c r="H129" s="205" t="str">
        <f t="shared" si="1"/>
        <v xml:space="preserve"> </v>
      </c>
      <c r="I129" s="170"/>
    </row>
    <row r="130" spans="1:9" hidden="1" x14ac:dyDescent="0.35">
      <c r="A130" s="131"/>
      <c r="B130" s="51">
        <v>125</v>
      </c>
      <c r="C130" s="91" t="e">
        <f>VLOOKUP(B:B,'START_LIST_JUN-ELI'!C:F,2,FALSE)</f>
        <v>#N/A</v>
      </c>
      <c r="D130" s="115" t="e">
        <f>VLOOKUP(B:B,'START_LIST_JUN-ELI'!C:F,4,FALSE)</f>
        <v>#N/A</v>
      </c>
      <c r="E130" s="80"/>
      <c r="F130" s="168"/>
      <c r="G130" s="169"/>
      <c r="H130" s="205" t="str">
        <f t="shared" si="1"/>
        <v xml:space="preserve"> </v>
      </c>
      <c r="I130" s="170"/>
    </row>
    <row r="131" spans="1:9" hidden="1" x14ac:dyDescent="0.35">
      <c r="A131" s="130"/>
      <c r="B131" s="51">
        <v>126</v>
      </c>
      <c r="C131" s="91" t="e">
        <f>VLOOKUP(B:B,'START_LIST_JUN-ELI'!C:F,2,FALSE)</f>
        <v>#N/A</v>
      </c>
      <c r="D131" s="115" t="e">
        <f>VLOOKUP(B:B,'START_LIST_JUN-ELI'!C:F,4,FALSE)</f>
        <v>#N/A</v>
      </c>
      <c r="E131" s="80"/>
      <c r="F131" s="168"/>
      <c r="G131" s="169"/>
      <c r="H131" s="205" t="str">
        <f t="shared" si="1"/>
        <v xml:space="preserve"> </v>
      </c>
      <c r="I131" s="170"/>
    </row>
    <row r="132" spans="1:9" hidden="1" x14ac:dyDescent="0.35">
      <c r="A132" s="131"/>
      <c r="B132" s="51">
        <v>127</v>
      </c>
      <c r="C132" s="91" t="e">
        <f>VLOOKUP(B:B,'START_LIST_JUN-ELI'!C:F,2,FALSE)</f>
        <v>#N/A</v>
      </c>
      <c r="D132" s="115" t="e">
        <f>VLOOKUP(B:B,'START_LIST_JUN-ELI'!C:F,4,FALSE)</f>
        <v>#N/A</v>
      </c>
      <c r="E132" s="80"/>
      <c r="F132" s="168"/>
      <c r="G132" s="169"/>
      <c r="H132" s="205" t="str">
        <f t="shared" si="1"/>
        <v xml:space="preserve"> </v>
      </c>
      <c r="I132" s="170"/>
    </row>
    <row r="133" spans="1:9" hidden="1" x14ac:dyDescent="0.35">
      <c r="A133" s="130"/>
      <c r="B133" s="51">
        <v>128</v>
      </c>
      <c r="C133" s="91" t="e">
        <f>VLOOKUP(B:B,'START_LIST_JUN-ELI'!C:F,2,FALSE)</f>
        <v>#N/A</v>
      </c>
      <c r="D133" s="115" t="e">
        <f>VLOOKUP(B:B,'START_LIST_JUN-ELI'!C:F,4,FALSE)</f>
        <v>#N/A</v>
      </c>
      <c r="E133" s="80"/>
      <c r="F133" s="168"/>
      <c r="G133" s="169"/>
      <c r="H133" s="205" t="str">
        <f t="shared" si="1"/>
        <v xml:space="preserve"> </v>
      </c>
      <c r="I133" s="170"/>
    </row>
    <row r="134" spans="1:9" hidden="1" x14ac:dyDescent="0.35">
      <c r="A134" s="131"/>
      <c r="B134" s="51">
        <v>129</v>
      </c>
      <c r="C134" s="91" t="e">
        <f>VLOOKUP(B:B,'START_LIST_JUN-ELI'!C:F,2,FALSE)</f>
        <v>#N/A</v>
      </c>
      <c r="D134" s="115" t="e">
        <f>VLOOKUP(B:B,'START_LIST_JUN-ELI'!C:F,4,FALSE)</f>
        <v>#N/A</v>
      </c>
      <c r="E134" s="80"/>
      <c r="F134" s="168"/>
      <c r="G134" s="169"/>
      <c r="H134" s="205" t="str">
        <f t="shared" si="1"/>
        <v xml:space="preserve"> </v>
      </c>
      <c r="I134" s="170"/>
    </row>
    <row r="135" spans="1:9" hidden="1" x14ac:dyDescent="0.35">
      <c r="A135" s="130"/>
      <c r="B135" s="51">
        <v>130</v>
      </c>
      <c r="C135" s="91" t="e">
        <f>VLOOKUP(B:B,'START_LIST_JUN-ELI'!C:F,2,FALSE)</f>
        <v>#N/A</v>
      </c>
      <c r="D135" s="115" t="e">
        <f>VLOOKUP(B:B,'START_LIST_JUN-ELI'!C:F,4,FALSE)</f>
        <v>#N/A</v>
      </c>
      <c r="E135" s="80"/>
      <c r="F135" s="168"/>
      <c r="G135" s="169"/>
      <c r="H135" s="205" t="str">
        <f t="shared" si="1"/>
        <v xml:space="preserve"> </v>
      </c>
      <c r="I135" s="170"/>
    </row>
    <row r="136" spans="1:9" hidden="1" x14ac:dyDescent="0.35">
      <c r="A136" s="131"/>
      <c r="B136" s="51">
        <v>131</v>
      </c>
      <c r="C136" s="91" t="e">
        <f>VLOOKUP(B:B,'START_LIST_JUN-ELI'!C:F,2,FALSE)</f>
        <v>#N/A</v>
      </c>
      <c r="D136" s="115" t="e">
        <f>VLOOKUP(B:B,'START_LIST_JUN-ELI'!C:F,4,FALSE)</f>
        <v>#N/A</v>
      </c>
      <c r="E136" s="80"/>
      <c r="F136" s="168"/>
      <c r="G136" s="169"/>
      <c r="H136" s="205" t="str">
        <f t="shared" ref="H136:H154" si="2">IFERROR(AVERAGE(E136:G136)," ")</f>
        <v xml:space="preserve"> </v>
      </c>
      <c r="I136" s="170"/>
    </row>
    <row r="137" spans="1:9" hidden="1" x14ac:dyDescent="0.35">
      <c r="A137" s="130"/>
      <c r="B137" s="51">
        <v>132</v>
      </c>
      <c r="C137" s="91" t="e">
        <f>VLOOKUP(B:B,'START_LIST_JUN-ELI'!C:F,2,FALSE)</f>
        <v>#N/A</v>
      </c>
      <c r="D137" s="115" t="e">
        <f>VLOOKUP(B:B,'START_LIST_JUN-ELI'!C:F,4,FALSE)</f>
        <v>#N/A</v>
      </c>
      <c r="E137" s="80"/>
      <c r="F137" s="168"/>
      <c r="G137" s="169"/>
      <c r="H137" s="205" t="str">
        <f t="shared" si="2"/>
        <v xml:space="preserve"> </v>
      </c>
      <c r="I137" s="170"/>
    </row>
    <row r="138" spans="1:9" hidden="1" x14ac:dyDescent="0.35">
      <c r="A138" s="131"/>
      <c r="B138" s="51">
        <v>133</v>
      </c>
      <c r="C138" s="91" t="e">
        <f>VLOOKUP(B:B,'START_LIST_JUN-ELI'!C:F,2,FALSE)</f>
        <v>#N/A</v>
      </c>
      <c r="D138" s="115" t="e">
        <f>VLOOKUP(B:B,'START_LIST_JUN-ELI'!C:F,4,FALSE)</f>
        <v>#N/A</v>
      </c>
      <c r="E138" s="80"/>
      <c r="F138" s="168"/>
      <c r="G138" s="169"/>
      <c r="H138" s="205" t="str">
        <f t="shared" si="2"/>
        <v xml:space="preserve"> </v>
      </c>
      <c r="I138" s="170"/>
    </row>
    <row r="139" spans="1:9" hidden="1" x14ac:dyDescent="0.35">
      <c r="A139" s="130"/>
      <c r="B139" s="51">
        <v>134</v>
      </c>
      <c r="C139" s="91" t="e">
        <f>VLOOKUP(B:B,'START_LIST_JUN-ELI'!C:F,2,FALSE)</f>
        <v>#N/A</v>
      </c>
      <c r="D139" s="115" t="e">
        <f>VLOOKUP(B:B,'START_LIST_JUN-ELI'!C:F,4,FALSE)</f>
        <v>#N/A</v>
      </c>
      <c r="E139" s="80"/>
      <c r="F139" s="168"/>
      <c r="G139" s="169"/>
      <c r="H139" s="205" t="str">
        <f t="shared" si="2"/>
        <v xml:space="preserve"> </v>
      </c>
      <c r="I139" s="170"/>
    </row>
    <row r="140" spans="1:9" hidden="1" x14ac:dyDescent="0.35">
      <c r="A140" s="131"/>
      <c r="B140" s="51">
        <v>135</v>
      </c>
      <c r="C140" s="91" t="e">
        <f>VLOOKUP(B:B,'START_LIST_JUN-ELI'!C:F,2,FALSE)</f>
        <v>#N/A</v>
      </c>
      <c r="D140" s="115" t="e">
        <f>VLOOKUP(B:B,'START_LIST_JUN-ELI'!C:F,4,FALSE)</f>
        <v>#N/A</v>
      </c>
      <c r="E140" s="80"/>
      <c r="F140" s="168"/>
      <c r="G140" s="169"/>
      <c r="H140" s="205" t="str">
        <f t="shared" si="2"/>
        <v xml:space="preserve"> </v>
      </c>
      <c r="I140" s="170"/>
    </row>
    <row r="141" spans="1:9" hidden="1" x14ac:dyDescent="0.35">
      <c r="A141" s="130"/>
      <c r="B141" s="51">
        <v>136</v>
      </c>
      <c r="C141" s="91" t="e">
        <f>VLOOKUP(B:B,'START_LIST_JUN-ELI'!C:F,2,FALSE)</f>
        <v>#N/A</v>
      </c>
      <c r="D141" s="115" t="e">
        <f>VLOOKUP(B:B,'START_LIST_JUN-ELI'!C:F,4,FALSE)</f>
        <v>#N/A</v>
      </c>
      <c r="E141" s="80"/>
      <c r="F141" s="168"/>
      <c r="G141" s="169"/>
      <c r="H141" s="205" t="str">
        <f t="shared" si="2"/>
        <v xml:space="preserve"> </v>
      </c>
      <c r="I141" s="170"/>
    </row>
    <row r="142" spans="1:9" hidden="1" x14ac:dyDescent="0.35">
      <c r="A142" s="131"/>
      <c r="B142" s="51">
        <v>137</v>
      </c>
      <c r="C142" s="91" t="e">
        <f>VLOOKUP(B:B,'START_LIST_JUN-ELI'!C:F,2,FALSE)</f>
        <v>#N/A</v>
      </c>
      <c r="D142" s="115" t="e">
        <f>VLOOKUP(B:B,'START_LIST_JUN-ELI'!C:F,4,FALSE)</f>
        <v>#N/A</v>
      </c>
      <c r="E142" s="80"/>
      <c r="F142" s="168"/>
      <c r="G142" s="169"/>
      <c r="H142" s="205" t="str">
        <f t="shared" si="2"/>
        <v xml:space="preserve"> </v>
      </c>
      <c r="I142" s="170"/>
    </row>
    <row r="143" spans="1:9" hidden="1" x14ac:dyDescent="0.35">
      <c r="A143" s="130"/>
      <c r="B143" s="51">
        <v>138</v>
      </c>
      <c r="C143" s="91" t="e">
        <f>VLOOKUP(B:B,'START_LIST_JUN-ELI'!C:F,2,FALSE)</f>
        <v>#N/A</v>
      </c>
      <c r="D143" s="115" t="e">
        <f>VLOOKUP(B:B,'START_LIST_JUN-ELI'!C:F,4,FALSE)</f>
        <v>#N/A</v>
      </c>
      <c r="E143" s="80"/>
      <c r="F143" s="168"/>
      <c r="G143" s="169"/>
      <c r="H143" s="205" t="str">
        <f t="shared" si="2"/>
        <v xml:space="preserve"> </v>
      </c>
      <c r="I143" s="170"/>
    </row>
    <row r="144" spans="1:9" hidden="1" x14ac:dyDescent="0.35">
      <c r="A144" s="131"/>
      <c r="B144" s="51">
        <v>139</v>
      </c>
      <c r="C144" s="91" t="e">
        <f>VLOOKUP(B:B,'START_LIST_JUN-ELI'!C:F,2,FALSE)</f>
        <v>#N/A</v>
      </c>
      <c r="D144" s="115" t="e">
        <f>VLOOKUP(B:B,'START_LIST_JUN-ELI'!C:F,4,FALSE)</f>
        <v>#N/A</v>
      </c>
      <c r="E144" s="80"/>
      <c r="F144" s="168"/>
      <c r="G144" s="169"/>
      <c r="H144" s="205" t="str">
        <f t="shared" si="2"/>
        <v xml:space="preserve"> </v>
      </c>
      <c r="I144" s="170"/>
    </row>
    <row r="145" spans="1:9" hidden="1" x14ac:dyDescent="0.35">
      <c r="A145" s="130"/>
      <c r="B145" s="51">
        <v>140</v>
      </c>
      <c r="C145" s="91" t="e">
        <f>VLOOKUP(B:B,'START_LIST_JUN-ELI'!C:F,2,FALSE)</f>
        <v>#N/A</v>
      </c>
      <c r="D145" s="115" t="e">
        <f>VLOOKUP(B:B,'START_LIST_JUN-ELI'!C:F,4,FALSE)</f>
        <v>#N/A</v>
      </c>
      <c r="E145" s="80"/>
      <c r="F145" s="168"/>
      <c r="G145" s="169"/>
      <c r="H145" s="205" t="str">
        <f t="shared" si="2"/>
        <v xml:space="preserve"> </v>
      </c>
      <c r="I145" s="170"/>
    </row>
    <row r="146" spans="1:9" hidden="1" x14ac:dyDescent="0.35">
      <c r="A146" s="131"/>
      <c r="B146" s="51">
        <v>141</v>
      </c>
      <c r="C146" s="91" t="e">
        <f>VLOOKUP(B:B,'START_LIST_JUN-ELI'!C:F,2,FALSE)</f>
        <v>#N/A</v>
      </c>
      <c r="D146" s="115" t="e">
        <f>VLOOKUP(B:B,'START_LIST_JUN-ELI'!C:F,4,FALSE)</f>
        <v>#N/A</v>
      </c>
      <c r="E146" s="80"/>
      <c r="F146" s="168"/>
      <c r="G146" s="169"/>
      <c r="H146" s="205" t="str">
        <f t="shared" si="2"/>
        <v xml:space="preserve"> </v>
      </c>
      <c r="I146" s="170"/>
    </row>
    <row r="147" spans="1:9" hidden="1" x14ac:dyDescent="0.35">
      <c r="A147" s="130"/>
      <c r="B147" s="51">
        <v>142</v>
      </c>
      <c r="C147" s="91" t="e">
        <f>VLOOKUP(B:B,'START_LIST_JUN-ELI'!C:F,2,FALSE)</f>
        <v>#N/A</v>
      </c>
      <c r="D147" s="115" t="e">
        <f>VLOOKUP(B:B,'START_LIST_JUN-ELI'!C:F,4,FALSE)</f>
        <v>#N/A</v>
      </c>
      <c r="E147" s="80"/>
      <c r="F147" s="168"/>
      <c r="G147" s="169"/>
      <c r="H147" s="205" t="str">
        <f t="shared" si="2"/>
        <v xml:space="preserve"> </v>
      </c>
      <c r="I147" s="170"/>
    </row>
    <row r="148" spans="1:9" hidden="1" x14ac:dyDescent="0.35">
      <c r="A148" s="131"/>
      <c r="B148" s="51">
        <v>143</v>
      </c>
      <c r="C148" s="91" t="e">
        <f>VLOOKUP(B:B,'START_LIST_JUN-ELI'!C:F,2,FALSE)</f>
        <v>#N/A</v>
      </c>
      <c r="D148" s="115" t="e">
        <f>VLOOKUP(B:B,'START_LIST_JUN-ELI'!C:F,4,FALSE)</f>
        <v>#N/A</v>
      </c>
      <c r="E148" s="80"/>
      <c r="F148" s="168"/>
      <c r="G148" s="169"/>
      <c r="H148" s="205" t="str">
        <f t="shared" si="2"/>
        <v xml:space="preserve"> </v>
      </c>
      <c r="I148" s="170"/>
    </row>
    <row r="149" spans="1:9" hidden="1" x14ac:dyDescent="0.35">
      <c r="A149" s="130"/>
      <c r="B149" s="51">
        <v>144</v>
      </c>
      <c r="C149" s="91" t="e">
        <f>VLOOKUP(B:B,'START_LIST_JUN-ELI'!C:F,2,FALSE)</f>
        <v>#N/A</v>
      </c>
      <c r="D149" s="115" t="e">
        <f>VLOOKUP(B:B,'START_LIST_JUN-ELI'!C:F,4,FALSE)</f>
        <v>#N/A</v>
      </c>
      <c r="E149" s="80"/>
      <c r="F149" s="168"/>
      <c r="G149" s="169"/>
      <c r="H149" s="205" t="str">
        <f t="shared" si="2"/>
        <v xml:space="preserve"> </v>
      </c>
      <c r="I149" s="170"/>
    </row>
    <row r="150" spans="1:9" hidden="1" x14ac:dyDescent="0.35">
      <c r="A150" s="131"/>
      <c r="B150" s="51">
        <v>145</v>
      </c>
      <c r="C150" s="91" t="e">
        <f>VLOOKUP(B:B,'START_LIST_JUN-ELI'!C:F,2,FALSE)</f>
        <v>#N/A</v>
      </c>
      <c r="D150" s="115" t="e">
        <f>VLOOKUP(B:B,'START_LIST_JUN-ELI'!C:F,4,FALSE)</f>
        <v>#N/A</v>
      </c>
      <c r="E150" s="80"/>
      <c r="F150" s="168"/>
      <c r="G150" s="169"/>
      <c r="H150" s="205" t="str">
        <f t="shared" si="2"/>
        <v xml:space="preserve"> </v>
      </c>
      <c r="I150" s="170"/>
    </row>
    <row r="151" spans="1:9" hidden="1" x14ac:dyDescent="0.35">
      <c r="A151" s="130"/>
      <c r="B151" s="51">
        <v>146</v>
      </c>
      <c r="C151" s="91" t="e">
        <f>VLOOKUP(B:B,'START_LIST_JUN-ELI'!C:F,2,FALSE)</f>
        <v>#N/A</v>
      </c>
      <c r="D151" s="115" t="e">
        <f>VLOOKUP(B:B,'START_LIST_JUN-ELI'!C:F,4,FALSE)</f>
        <v>#N/A</v>
      </c>
      <c r="E151" s="80"/>
      <c r="F151" s="168"/>
      <c r="G151" s="169"/>
      <c r="H151" s="205" t="str">
        <f t="shared" si="2"/>
        <v xml:space="preserve"> </v>
      </c>
      <c r="I151" s="170"/>
    </row>
    <row r="152" spans="1:9" hidden="1" x14ac:dyDescent="0.35">
      <c r="A152" s="131"/>
      <c r="B152" s="51">
        <v>147</v>
      </c>
      <c r="C152" s="91" t="e">
        <f>VLOOKUP(B:B,'START_LIST_JUN-ELI'!C:F,2,FALSE)</f>
        <v>#N/A</v>
      </c>
      <c r="D152" s="115" t="e">
        <f>VLOOKUP(B:B,'START_LIST_JUN-ELI'!C:F,4,FALSE)</f>
        <v>#N/A</v>
      </c>
      <c r="E152" s="80"/>
      <c r="F152" s="168"/>
      <c r="G152" s="169"/>
      <c r="H152" s="205" t="str">
        <f t="shared" si="2"/>
        <v xml:space="preserve"> </v>
      </c>
      <c r="I152" s="170"/>
    </row>
    <row r="153" spans="1:9" hidden="1" x14ac:dyDescent="0.35">
      <c r="A153" s="130"/>
      <c r="B153" s="51">
        <v>148</v>
      </c>
      <c r="C153" s="91" t="e">
        <f>VLOOKUP(B:B,'START_LIST_JUN-ELI'!C:F,2,FALSE)</f>
        <v>#N/A</v>
      </c>
      <c r="D153" s="115" t="e">
        <f>VLOOKUP(B:B,'START_LIST_JUN-ELI'!C:F,4,FALSE)</f>
        <v>#N/A</v>
      </c>
      <c r="E153" s="80"/>
      <c r="F153" s="168"/>
      <c r="G153" s="169"/>
      <c r="H153" s="205" t="str">
        <f t="shared" si="2"/>
        <v xml:space="preserve"> </v>
      </c>
      <c r="I153" s="170"/>
    </row>
    <row r="154" spans="1:9" hidden="1" x14ac:dyDescent="0.35">
      <c r="A154" s="131"/>
      <c r="B154" s="51">
        <v>149</v>
      </c>
      <c r="C154" s="91" t="e">
        <f>VLOOKUP(B:B,'START_LIST_JUN-ELI'!C:F,2,FALSE)</f>
        <v>#N/A</v>
      </c>
      <c r="D154" s="115" t="e">
        <f>VLOOKUP(B:B,'START_LIST_JUN-ELI'!C:F,4,FALSE)</f>
        <v>#N/A</v>
      </c>
      <c r="E154" s="80"/>
      <c r="F154" s="168"/>
      <c r="G154" s="169"/>
      <c r="H154" s="205" t="str">
        <f t="shared" si="2"/>
        <v xml:space="preserve"> </v>
      </c>
      <c r="I154" s="170"/>
    </row>
    <row r="155" spans="1:9" x14ac:dyDescent="0.35">
      <c r="E155" s="97"/>
      <c r="F155" s="97"/>
      <c r="G155" s="97"/>
    </row>
  </sheetData>
  <sheetProtection algorithmName="SHA-512" hashValue="DpkPZP6cjZJS4JJLsQG8TUrUCkhqb5IZ6hR+J5JwI13q4R8VlGc0FiQSeg02Udoojjb19OqWjKkMbB0uILC1Sw==" saltValue="CD3cjnv2zGZ6lN8jJii6Kg==" spinCount="100000" sheet="1" objects="1" scenarios="1"/>
  <mergeCells count="5">
    <mergeCell ref="A4:A5"/>
    <mergeCell ref="E3:G3"/>
    <mergeCell ref="B4:B5"/>
    <mergeCell ref="C4:C5"/>
    <mergeCell ref="D4:D5"/>
  </mergeCells>
  <conditionalFormatting sqref="C6:D154">
    <cfRule type="expression" dxfId="12" priority="1">
      <formula>$H6="x"</formula>
    </cfRule>
  </conditionalFormatting>
  <pageMargins left="0.7" right="0.7" top="0.78740157499999996" bottom="0.78740157499999996" header="0.3" footer="0.3"/>
  <pageSetup paperSize="9" scale="78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BF68B-BF32-45CF-B32F-EFF61A95A3AF}">
  <sheetPr codeName="Sheet5">
    <tabColor rgb="FFFF0000"/>
    <pageSetUpPr fitToPage="1"/>
  </sheetPr>
  <dimension ref="A1:T155"/>
  <sheetViews>
    <sheetView zoomScale="82" zoomScaleNormal="82" workbookViewId="0">
      <pane ySplit="5" topLeftCell="A6" activePane="bottomLeft" state="frozen"/>
      <selection pane="bottomLeft" activeCell="M32" sqref="M32"/>
    </sheetView>
  </sheetViews>
  <sheetFormatPr baseColWidth="10" defaultColWidth="11.54296875" defaultRowHeight="14" x14ac:dyDescent="0.35"/>
  <cols>
    <col min="1" max="1" width="6.7265625" style="26" hidden="1" customWidth="1"/>
    <col min="2" max="2" width="6.7265625" style="45" customWidth="1"/>
    <col min="3" max="3" width="24.81640625" style="45" customWidth="1"/>
    <col min="4" max="4" width="8.453125" style="45" customWidth="1"/>
    <col min="5" max="5" width="10.7265625" style="46" customWidth="1"/>
    <col min="6" max="6" width="9.7265625" style="173" customWidth="1"/>
    <col min="7" max="7" width="10.7265625" style="176" customWidth="1"/>
    <col min="8" max="8" width="9.7265625" style="173" customWidth="1"/>
    <col min="9" max="9" width="6.7265625" style="106" hidden="1" customWidth="1"/>
    <col min="10" max="10" width="9.7265625" style="173" hidden="1" customWidth="1"/>
    <col min="11" max="11" width="6.7265625" style="97" customWidth="1"/>
    <col min="12" max="12" width="9.7265625" style="173" customWidth="1"/>
    <col min="13" max="13" width="6.7265625" style="173" customWidth="1"/>
    <col min="14" max="14" width="9.7265625" style="173" customWidth="1"/>
    <col min="15" max="15" width="6.7265625" style="97" customWidth="1"/>
    <col min="16" max="16" width="9.7265625" style="173" customWidth="1"/>
    <col min="17" max="17" width="13.54296875" style="61" customWidth="1"/>
    <col min="18" max="18" width="12.81640625" style="114" customWidth="1"/>
    <col min="19" max="19" width="14.1796875" style="114" customWidth="1"/>
    <col min="20" max="16384" width="11.54296875" style="45"/>
  </cols>
  <sheetData>
    <row r="1" spans="1:20" s="122" customFormat="1" ht="20" x14ac:dyDescent="0.35">
      <c r="B1" s="784" t="s">
        <v>340</v>
      </c>
      <c r="C1" s="784"/>
      <c r="D1" s="784"/>
      <c r="E1" s="784"/>
      <c r="F1" s="784"/>
      <c r="G1" s="784"/>
      <c r="H1" s="784"/>
      <c r="I1" s="784"/>
      <c r="J1" s="784"/>
      <c r="K1" s="784"/>
      <c r="L1" s="784"/>
      <c r="M1" s="784"/>
      <c r="N1" s="173"/>
      <c r="O1" s="124"/>
      <c r="P1" s="174"/>
      <c r="Q1" s="126"/>
      <c r="R1" s="175"/>
      <c r="S1" s="175"/>
    </row>
    <row r="2" spans="1:20" ht="18.5" thickBot="1" x14ac:dyDescent="0.4">
      <c r="A2" s="105"/>
      <c r="C2" s="685"/>
      <c r="R2" s="107"/>
      <c r="S2" s="107"/>
    </row>
    <row r="3" spans="1:20" ht="14.5" thickBot="1" x14ac:dyDescent="0.4">
      <c r="E3" s="792" t="s">
        <v>296</v>
      </c>
      <c r="F3" s="793"/>
      <c r="G3" s="793"/>
      <c r="H3" s="794"/>
      <c r="I3" s="27"/>
      <c r="J3" s="27"/>
      <c r="K3" s="787" t="s">
        <v>18</v>
      </c>
      <c r="L3" s="788"/>
      <c r="M3" s="792" t="s">
        <v>297</v>
      </c>
      <c r="N3" s="793"/>
      <c r="O3" s="793"/>
      <c r="P3" s="794"/>
      <c r="Q3" s="121"/>
      <c r="R3" s="177"/>
      <c r="S3" s="177"/>
    </row>
    <row r="4" spans="1:20" s="230" customFormat="1" ht="24" customHeight="1" x14ac:dyDescent="0.35">
      <c r="A4" s="768" t="s">
        <v>0</v>
      </c>
      <c r="B4" s="777" t="s">
        <v>10</v>
      </c>
      <c r="C4" s="766" t="s">
        <v>1</v>
      </c>
      <c r="D4" s="779" t="s">
        <v>2</v>
      </c>
      <c r="E4" s="789" t="s">
        <v>39</v>
      </c>
      <c r="F4" s="790"/>
      <c r="G4" s="785" t="s">
        <v>40</v>
      </c>
      <c r="H4" s="786"/>
      <c r="I4" s="785" t="s">
        <v>41</v>
      </c>
      <c r="J4" s="786"/>
      <c r="K4" s="791" t="s">
        <v>18</v>
      </c>
      <c r="L4" s="786"/>
      <c r="M4" s="785" t="s">
        <v>181</v>
      </c>
      <c r="N4" s="786"/>
      <c r="O4" s="785" t="s">
        <v>182</v>
      </c>
      <c r="P4" s="786"/>
      <c r="Q4" s="227" t="s">
        <v>293</v>
      </c>
      <c r="R4" s="228" t="s">
        <v>18</v>
      </c>
      <c r="S4" s="229" t="s">
        <v>42</v>
      </c>
    </row>
    <row r="5" spans="1:20" s="234" customFormat="1" ht="28.5" thickBot="1" x14ac:dyDescent="0.4">
      <c r="A5" s="769"/>
      <c r="B5" s="778"/>
      <c r="C5" s="767"/>
      <c r="D5" s="780"/>
      <c r="E5" s="178" t="s">
        <v>291</v>
      </c>
      <c r="F5" s="435" t="s">
        <v>38</v>
      </c>
      <c r="G5" s="178" t="s">
        <v>291</v>
      </c>
      <c r="H5" s="435" t="s">
        <v>38</v>
      </c>
      <c r="I5" s="182" t="s">
        <v>43</v>
      </c>
      <c r="J5" s="435" t="s">
        <v>38</v>
      </c>
      <c r="K5" s="181" t="s">
        <v>44</v>
      </c>
      <c r="L5" s="435" t="s">
        <v>38</v>
      </c>
      <c r="M5" s="179" t="s">
        <v>45</v>
      </c>
      <c r="N5" s="435" t="s">
        <v>38</v>
      </c>
      <c r="O5" s="180" t="s">
        <v>45</v>
      </c>
      <c r="P5" s="435" t="s">
        <v>38</v>
      </c>
      <c r="Q5" s="231" t="s">
        <v>46</v>
      </c>
      <c r="R5" s="232" t="s">
        <v>38</v>
      </c>
      <c r="S5" s="233" t="s">
        <v>46</v>
      </c>
    </row>
    <row r="6" spans="1:20" s="234" customFormat="1" ht="18.5" thickBot="1" x14ac:dyDescent="0.4">
      <c r="A6" s="506"/>
      <c r="B6" s="513"/>
      <c r="C6" s="504"/>
      <c r="D6" s="502"/>
      <c r="E6" s="178"/>
      <c r="F6" s="686">
        <v>10</v>
      </c>
      <c r="G6" s="503"/>
      <c r="H6" s="686">
        <v>10</v>
      </c>
      <c r="I6" s="182"/>
      <c r="J6" s="435"/>
      <c r="K6" s="181"/>
      <c r="L6" s="435"/>
      <c r="M6" s="179"/>
      <c r="N6" s="435"/>
      <c r="O6" s="180"/>
      <c r="P6" s="435"/>
      <c r="Q6" s="514"/>
      <c r="R6" s="515"/>
      <c r="S6" s="516"/>
      <c r="T6" s="347" t="s">
        <v>170</v>
      </c>
    </row>
    <row r="7" spans="1:20" ht="17.5" customHeight="1" x14ac:dyDescent="0.35">
      <c r="A7" s="236"/>
      <c r="B7" s="244">
        <v>1</v>
      </c>
      <c r="C7" s="142" t="str">
        <f>VLOOKUP(B:B,'START_LIST_JUN-ELI'!C:F,2,FALSE)</f>
        <v>BLASER Nélia</v>
      </c>
      <c r="D7" s="89" t="str">
        <f>VLOOKUP(B:B,'START_LIST_JUN-ELI'!C:F,4,FALSE)</f>
        <v>GN1885</v>
      </c>
      <c r="E7" s="705">
        <v>70</v>
      </c>
      <c r="F7" s="436">
        <f>E7/$F$6</f>
        <v>7</v>
      </c>
      <c r="G7" s="705">
        <v>60</v>
      </c>
      <c r="H7" s="436">
        <f>G7/$H$6</f>
        <v>6</v>
      </c>
      <c r="I7" s="185"/>
      <c r="J7" s="436">
        <f>VLOOKUP(I:I,GRIDS!J:K,2,FALSE)</f>
        <v>4</v>
      </c>
      <c r="K7" s="185">
        <v>5</v>
      </c>
      <c r="L7" s="436">
        <f>VLOOKUP(K:K,GRIDS!L:M,2,FALSE)</f>
        <v>4.5</v>
      </c>
      <c r="M7" s="185">
        <v>6</v>
      </c>
      <c r="N7" s="436">
        <f>VLOOKUP(M:M,GRIDS!N:O,2,FALSE)</f>
        <v>10</v>
      </c>
      <c r="O7" s="185">
        <v>5</v>
      </c>
      <c r="P7" s="510">
        <f>VLOOKUP(O:O,GRIDS!P:Q,2,FALSE)</f>
        <v>7</v>
      </c>
      <c r="Q7" s="511">
        <f>AVERAGE(F7,H7)</f>
        <v>6.5</v>
      </c>
      <c r="R7" s="512">
        <f>L7</f>
        <v>4.5</v>
      </c>
      <c r="S7" s="207">
        <f>AVERAGE(N7,P7)</f>
        <v>8.5</v>
      </c>
    </row>
    <row r="8" spans="1:20" x14ac:dyDescent="0.35">
      <c r="A8" s="245"/>
      <c r="B8" s="88">
        <v>2</v>
      </c>
      <c r="C8" s="91" t="str">
        <f>VLOOKUP(B:B,'START_LIST_JUN-ELI'!C:F,2,FALSE)</f>
        <v>REULET Letizia</v>
      </c>
      <c r="D8" s="115" t="str">
        <f>VLOOKUP(B:B,'START_LIST_JUN-ELI'!C:F,4,FALSE)</f>
        <v>MORG</v>
      </c>
      <c r="E8" s="663">
        <v>55</v>
      </c>
      <c r="F8" s="431">
        <f>E8/$F$6</f>
        <v>5.5</v>
      </c>
      <c r="G8" s="663">
        <v>55</v>
      </c>
      <c r="H8" s="431">
        <f>G8/$F$6</f>
        <v>5.5</v>
      </c>
      <c r="I8" s="186"/>
      <c r="J8" s="431">
        <f>VLOOKUP(I:I,GRIDS!J:K,2,FALSE)</f>
        <v>4</v>
      </c>
      <c r="K8" s="186">
        <v>-2</v>
      </c>
      <c r="L8" s="431">
        <f>VLOOKUP(K:K,GRIDS!L:M,2,FALSE)</f>
        <v>6.5</v>
      </c>
      <c r="M8" s="186">
        <v>2</v>
      </c>
      <c r="N8" s="431">
        <f>VLOOKUP(M:M,GRIDS!N:O,2,FALSE)</f>
        <v>6.5</v>
      </c>
      <c r="O8" s="186">
        <v>1</v>
      </c>
      <c r="P8" s="433">
        <f>VLOOKUP(O:O,GRIDS!P:Q,2,FALSE)</f>
        <v>10</v>
      </c>
      <c r="Q8" s="128">
        <f>AVERAGE(F8,H8)</f>
        <v>5.5</v>
      </c>
      <c r="R8" s="206">
        <f t="shared" ref="R8:R71" si="0">L8</f>
        <v>6.5</v>
      </c>
      <c r="S8" s="207">
        <f t="shared" ref="S8:S71" si="1">AVERAGE(N8,P8)</f>
        <v>8.25</v>
      </c>
    </row>
    <row r="9" spans="1:20" x14ac:dyDescent="0.35">
      <c r="A9" s="245"/>
      <c r="B9" s="88">
        <v>3</v>
      </c>
      <c r="C9" s="91" t="str">
        <f>VLOOKUP(B:B,'START_LIST_JUN-ELI'!C:F,2,FALSE)</f>
        <v>ROULLIER Eva</v>
      </c>
      <c r="D9" s="115" t="str">
        <f>VLOOKUP(B:B,'START_LIST_JUN-ELI'!C:F,4,FALSE)</f>
        <v>GN1885</v>
      </c>
      <c r="E9" s="663">
        <v>45</v>
      </c>
      <c r="F9" s="431">
        <f t="shared" ref="F9:F72" si="2">E9/$F$6</f>
        <v>4.5</v>
      </c>
      <c r="G9" s="663">
        <v>25</v>
      </c>
      <c r="H9" s="431">
        <f t="shared" ref="H9:H72" si="3">G9/$F$6</f>
        <v>2.5</v>
      </c>
      <c r="I9" s="186"/>
      <c r="J9" s="431">
        <f>VLOOKUP(I:I,GRIDS!J:K,2,FALSE)</f>
        <v>4</v>
      </c>
      <c r="K9" s="186">
        <v>5</v>
      </c>
      <c r="L9" s="431">
        <f>VLOOKUP(K:K,GRIDS!L:M,2,FALSE)</f>
        <v>4.5</v>
      </c>
      <c r="M9" s="186">
        <v>1</v>
      </c>
      <c r="N9" s="431">
        <f>VLOOKUP(M:M,GRIDS!N:O,2,FALSE)</f>
        <v>5.5</v>
      </c>
      <c r="O9" s="186">
        <v>6</v>
      </c>
      <c r="P9" s="433">
        <f>VLOOKUP(O:O,GRIDS!P:Q,2,FALSE)</f>
        <v>6</v>
      </c>
      <c r="Q9" s="128">
        <f t="shared" ref="Q9:Q72" si="4">AVERAGE(F9,H9)</f>
        <v>3.5</v>
      </c>
      <c r="R9" s="206">
        <f t="shared" si="0"/>
        <v>4.5</v>
      </c>
      <c r="S9" s="207">
        <f t="shared" si="1"/>
        <v>5.75</v>
      </c>
    </row>
    <row r="10" spans="1:20" x14ac:dyDescent="0.35">
      <c r="A10" s="245"/>
      <c r="B10" s="88">
        <v>4</v>
      </c>
      <c r="C10" s="91" t="str">
        <f>VLOOKUP(B:B,'START_LIST_JUN-ELI'!C:F,2,FALSE)</f>
        <v>SCHENK Lilou</v>
      </c>
      <c r="D10" s="115" t="str">
        <f>VLOOKUP(B:B,'START_LIST_JUN-ELI'!C:F,4,FALSE)</f>
        <v>MORG</v>
      </c>
      <c r="E10" s="663">
        <v>75</v>
      </c>
      <c r="F10" s="431">
        <f t="shared" si="2"/>
        <v>7.5</v>
      </c>
      <c r="G10" s="663">
        <v>45</v>
      </c>
      <c r="H10" s="431">
        <f t="shared" si="3"/>
        <v>4.5</v>
      </c>
      <c r="I10" s="186"/>
      <c r="J10" s="431">
        <f>VLOOKUP(I:I,GRIDS!J:K,2,FALSE)</f>
        <v>4</v>
      </c>
      <c r="K10" s="186">
        <v>5</v>
      </c>
      <c r="L10" s="431">
        <f>VLOOKUP(K:K,GRIDS!L:M,2,FALSE)</f>
        <v>4.5</v>
      </c>
      <c r="M10" s="186">
        <v>3.5</v>
      </c>
      <c r="N10" s="431">
        <f>VLOOKUP(M:M,GRIDS!N:O,2,FALSE)</f>
        <v>8</v>
      </c>
      <c r="O10" s="186">
        <v>5</v>
      </c>
      <c r="P10" s="433">
        <f>VLOOKUP(O:O,GRIDS!P:Q,2,FALSE)</f>
        <v>7</v>
      </c>
      <c r="Q10" s="128">
        <f t="shared" si="4"/>
        <v>6</v>
      </c>
      <c r="R10" s="206">
        <f t="shared" si="0"/>
        <v>4.5</v>
      </c>
      <c r="S10" s="207">
        <f>AVERAGE(N10,P10)</f>
        <v>7.5</v>
      </c>
    </row>
    <row r="11" spans="1:20" x14ac:dyDescent="0.35">
      <c r="A11" s="245"/>
      <c r="B11" s="88">
        <v>5</v>
      </c>
      <c r="C11" s="91" t="str">
        <f>VLOOKUP(B:B,'START_LIST_JUN-ELI'!C:F,2,FALSE)</f>
        <v>RÜEGG Lena</v>
      </c>
      <c r="D11" s="115" t="str">
        <f>VLOOKUP(B:B,'START_LIST_JUN-ELI'!C:F,4,FALSE)</f>
        <v>ASB</v>
      </c>
      <c r="E11" s="663">
        <v>55</v>
      </c>
      <c r="F11" s="431">
        <f t="shared" si="2"/>
        <v>5.5</v>
      </c>
      <c r="G11" s="663">
        <v>55</v>
      </c>
      <c r="H11" s="431">
        <f t="shared" si="3"/>
        <v>5.5</v>
      </c>
      <c r="I11" s="186"/>
      <c r="J11" s="431">
        <f>VLOOKUP(I:I,GRIDS!J:K,2,FALSE)</f>
        <v>4</v>
      </c>
      <c r="K11" s="186">
        <v>10</v>
      </c>
      <c r="L11" s="431">
        <f>VLOOKUP(K:K,GRIDS!L:M,2,FALSE)</f>
        <v>3.5</v>
      </c>
      <c r="M11" s="186">
        <v>2</v>
      </c>
      <c r="N11" s="431">
        <f>VLOOKUP(M:M,GRIDS!N:O,2,FALSE)</f>
        <v>6.5</v>
      </c>
      <c r="O11" s="186">
        <v>0</v>
      </c>
      <c r="P11" s="433">
        <f>VLOOKUP(O:O,GRIDS!P:Q,2,FALSE)</f>
        <v>10</v>
      </c>
      <c r="Q11" s="128">
        <f t="shared" si="4"/>
        <v>5.5</v>
      </c>
      <c r="R11" s="206">
        <f t="shared" si="0"/>
        <v>3.5</v>
      </c>
      <c r="S11" s="207">
        <f t="shared" si="1"/>
        <v>8.25</v>
      </c>
    </row>
    <row r="12" spans="1:20" x14ac:dyDescent="0.35">
      <c r="A12" s="245"/>
      <c r="B12" s="88">
        <v>6</v>
      </c>
      <c r="C12" s="91" t="str">
        <f>VLOOKUP(B:B,'START_LIST_JUN-ELI'!C:F,2,FALSE)</f>
        <v>DUDNIK Nelli</v>
      </c>
      <c r="D12" s="115" t="str">
        <f>VLOOKUP(B:B,'START_LIST_JUN-ELI'!C:F,4,FALSE)</f>
        <v>ASB</v>
      </c>
      <c r="E12" s="663">
        <v>55</v>
      </c>
      <c r="F12" s="431">
        <f t="shared" si="2"/>
        <v>5.5</v>
      </c>
      <c r="G12" s="663">
        <v>25</v>
      </c>
      <c r="H12" s="431">
        <f t="shared" si="3"/>
        <v>2.5</v>
      </c>
      <c r="I12" s="186"/>
      <c r="J12" s="431">
        <f>VLOOKUP(I:I,GRIDS!J:K,2,FALSE)</f>
        <v>4</v>
      </c>
      <c r="K12" s="186">
        <v>4</v>
      </c>
      <c r="L12" s="431">
        <f>VLOOKUP(K:K,GRIDS!L:M,2,FALSE)</f>
        <v>5</v>
      </c>
      <c r="M12" s="186">
        <v>3.5</v>
      </c>
      <c r="N12" s="431">
        <f>VLOOKUP(M:M,GRIDS!N:O,2,FALSE)</f>
        <v>8</v>
      </c>
      <c r="O12" s="186">
        <v>6</v>
      </c>
      <c r="P12" s="433">
        <f>VLOOKUP(O:O,GRIDS!P:Q,2,FALSE)</f>
        <v>6</v>
      </c>
      <c r="Q12" s="128">
        <f>AVERAGE(F12,H12)</f>
        <v>4</v>
      </c>
      <c r="R12" s="206">
        <f t="shared" si="0"/>
        <v>5</v>
      </c>
      <c r="S12" s="207">
        <f t="shared" si="1"/>
        <v>7</v>
      </c>
    </row>
    <row r="13" spans="1:20" x14ac:dyDescent="0.35">
      <c r="A13" s="245"/>
      <c r="B13" s="88">
        <v>7</v>
      </c>
      <c r="C13" s="91" t="str">
        <f>VLOOKUP(B:B,'START_LIST_JUN-ELI'!C:F,2,FALSE)</f>
        <v>AESCHBACHER Anna-Sophia</v>
      </c>
      <c r="D13" s="115" t="str">
        <f>VLOOKUP(B:B,'START_LIST_JUN-ELI'!C:F,4,FALSE)</f>
        <v>ASB</v>
      </c>
      <c r="E13" s="663">
        <v>65</v>
      </c>
      <c r="F13" s="431">
        <f t="shared" si="2"/>
        <v>6.5</v>
      </c>
      <c r="G13" s="663">
        <v>65</v>
      </c>
      <c r="H13" s="431">
        <f t="shared" si="3"/>
        <v>6.5</v>
      </c>
      <c r="I13" s="186"/>
      <c r="J13" s="431">
        <f>VLOOKUP(I:I,GRIDS!J:K,2,FALSE)</f>
        <v>4</v>
      </c>
      <c r="K13" s="186">
        <v>-7</v>
      </c>
      <c r="L13" s="431">
        <f>VLOOKUP(K:K,GRIDS!L:M,2,FALSE)</f>
        <v>7.5</v>
      </c>
      <c r="M13" s="186">
        <v>7.5</v>
      </c>
      <c r="N13" s="431">
        <f>VLOOKUP(M:M,GRIDS!N:O,2,FALSE)</f>
        <v>10</v>
      </c>
      <c r="O13" s="186">
        <v>3.5</v>
      </c>
      <c r="P13" s="433">
        <f>VLOOKUP(O:O,GRIDS!P:Q,2,FALSE)</f>
        <v>8.5</v>
      </c>
      <c r="Q13" s="128">
        <f t="shared" si="4"/>
        <v>6.5</v>
      </c>
      <c r="R13" s="206">
        <f>L13</f>
        <v>7.5</v>
      </c>
      <c r="S13" s="207">
        <f t="shared" si="1"/>
        <v>9.25</v>
      </c>
    </row>
    <row r="14" spans="1:20" x14ac:dyDescent="0.35">
      <c r="A14" s="245"/>
      <c r="B14" s="88">
        <v>8</v>
      </c>
      <c r="C14" s="91" t="str">
        <f>VLOOKUP(B:B,'START_LIST_JUN-ELI'!C:F,2,FALSE)</f>
        <v>CASATI Greta</v>
      </c>
      <c r="D14" s="115" t="str">
        <f>VLOOKUP(B:B,'START_LIST_JUN-ELI'!C:F,4,FALSE)</f>
        <v>LUG</v>
      </c>
      <c r="E14" s="663">
        <v>15</v>
      </c>
      <c r="F14" s="431">
        <f t="shared" si="2"/>
        <v>1.5</v>
      </c>
      <c r="G14" s="663">
        <v>25</v>
      </c>
      <c r="H14" s="431">
        <f t="shared" si="3"/>
        <v>2.5</v>
      </c>
      <c r="I14" s="186"/>
      <c r="J14" s="431">
        <f>VLOOKUP(I:I,GRIDS!J:K,2,FALSE)</f>
        <v>4</v>
      </c>
      <c r="K14" s="186">
        <v>8</v>
      </c>
      <c r="L14" s="431">
        <f>VLOOKUP(K:K,GRIDS!L:M,2,FALSE)</f>
        <v>4</v>
      </c>
      <c r="M14" s="186">
        <v>3.5</v>
      </c>
      <c r="N14" s="431">
        <f>VLOOKUP(M:M,GRIDS!N:O,2,FALSE)</f>
        <v>8</v>
      </c>
      <c r="O14" s="186">
        <v>3.5</v>
      </c>
      <c r="P14" s="433">
        <f>VLOOKUP(O:O,GRIDS!P:Q,2,FALSE)</f>
        <v>8.5</v>
      </c>
      <c r="Q14" s="128">
        <f t="shared" si="4"/>
        <v>2</v>
      </c>
      <c r="R14" s="206">
        <f t="shared" si="0"/>
        <v>4</v>
      </c>
      <c r="S14" s="207">
        <f>AVERAGE(N14,P14)</f>
        <v>8.25</v>
      </c>
    </row>
    <row r="15" spans="1:20" x14ac:dyDescent="0.35">
      <c r="A15" s="245"/>
      <c r="B15" s="88">
        <v>9</v>
      </c>
      <c r="C15" s="91" t="str">
        <f>VLOOKUP(B:B,'START_LIST_JUN-ELI'!C:F,2,FALSE)</f>
        <v>ZUCCHETTO Chiara</v>
      </c>
      <c r="D15" s="115" t="str">
        <f>VLOOKUP(B:B,'START_LIST_JUN-ELI'!C:F,4,FALSE)</f>
        <v>GN1885</v>
      </c>
      <c r="E15" s="663">
        <v>95</v>
      </c>
      <c r="F15" s="431">
        <f t="shared" si="2"/>
        <v>9.5</v>
      </c>
      <c r="G15" s="663">
        <v>75</v>
      </c>
      <c r="H15" s="431">
        <f t="shared" si="3"/>
        <v>7.5</v>
      </c>
      <c r="I15" s="186"/>
      <c r="J15" s="431">
        <f>VLOOKUP(I:I,GRIDS!J:K,2,FALSE)</f>
        <v>4</v>
      </c>
      <c r="K15" s="186">
        <v>-18</v>
      </c>
      <c r="L15" s="431">
        <f>VLOOKUP(K:K,GRIDS!L:M,2,FALSE)</f>
        <v>10</v>
      </c>
      <c r="M15" s="186">
        <v>3</v>
      </c>
      <c r="N15" s="431">
        <f>VLOOKUP(M:M,GRIDS!N:O,2,FALSE)</f>
        <v>7.5</v>
      </c>
      <c r="O15" s="186">
        <v>3.5</v>
      </c>
      <c r="P15" s="433">
        <f>VLOOKUP(O:O,GRIDS!P:Q,2,FALSE)</f>
        <v>8.5</v>
      </c>
      <c r="Q15" s="128">
        <f t="shared" si="4"/>
        <v>8.5</v>
      </c>
      <c r="R15" s="206">
        <f t="shared" si="0"/>
        <v>10</v>
      </c>
      <c r="S15" s="207">
        <f t="shared" si="1"/>
        <v>8</v>
      </c>
    </row>
    <row r="16" spans="1:20" x14ac:dyDescent="0.35">
      <c r="A16" s="245"/>
      <c r="B16" s="88">
        <v>10</v>
      </c>
      <c r="C16" s="91" t="str">
        <f>VLOOKUP(B:B,'START_LIST_JUN-ELI'!C:F,2,FALSE)</f>
        <v>HASLER Yael</v>
      </c>
      <c r="D16" s="115" t="str">
        <f>VLOOKUP(B:B,'START_LIST_JUN-ELI'!C:F,4,FALSE)</f>
        <v>ASB</v>
      </c>
      <c r="E16" s="663">
        <v>85</v>
      </c>
      <c r="F16" s="431">
        <f t="shared" si="2"/>
        <v>8.5</v>
      </c>
      <c r="G16" s="663">
        <v>65</v>
      </c>
      <c r="H16" s="431">
        <f t="shared" si="3"/>
        <v>6.5</v>
      </c>
      <c r="I16" s="186"/>
      <c r="J16" s="431">
        <f>VLOOKUP(I:I,GRIDS!J:K,2,FALSE)</f>
        <v>4</v>
      </c>
      <c r="K16" s="186">
        <v>-12</v>
      </c>
      <c r="L16" s="431">
        <f>VLOOKUP(K:K,GRIDS!L:M,2,FALSE)</f>
        <v>9</v>
      </c>
      <c r="M16" s="186">
        <v>3</v>
      </c>
      <c r="N16" s="431">
        <f>VLOOKUP(M:M,GRIDS!N:O,2,FALSE)</f>
        <v>7.5</v>
      </c>
      <c r="O16" s="186">
        <v>3.5</v>
      </c>
      <c r="P16" s="433">
        <f>VLOOKUP(O:O,GRIDS!P:Q,2,FALSE)</f>
        <v>8.5</v>
      </c>
      <c r="Q16" s="128">
        <f t="shared" si="4"/>
        <v>7.5</v>
      </c>
      <c r="R16" s="206">
        <f t="shared" si="0"/>
        <v>9</v>
      </c>
      <c r="S16" s="207">
        <f t="shared" si="1"/>
        <v>8</v>
      </c>
    </row>
    <row r="17" spans="1:19" x14ac:dyDescent="0.35">
      <c r="A17" s="245"/>
      <c r="B17" s="88">
        <v>11</v>
      </c>
      <c r="C17" s="91" t="str">
        <f>VLOOKUP(B:B,'START_LIST_JUN-ELI'!C:F,2,FALSE)</f>
        <v>MICHEL Aimée</v>
      </c>
      <c r="D17" s="115" t="str">
        <f>VLOOKUP(B:B,'START_LIST_JUN-ELI'!C:F,4,FALSE)</f>
        <v>ASB</v>
      </c>
      <c r="E17" s="663">
        <v>95</v>
      </c>
      <c r="F17" s="431">
        <f t="shared" si="2"/>
        <v>9.5</v>
      </c>
      <c r="G17" s="663">
        <v>95</v>
      </c>
      <c r="H17" s="431">
        <f t="shared" si="3"/>
        <v>9.5</v>
      </c>
      <c r="I17" s="186"/>
      <c r="J17" s="431">
        <f>VLOOKUP(I:I,GRIDS!J:K,2,FALSE)</f>
        <v>4</v>
      </c>
      <c r="K17" s="186">
        <v>-13</v>
      </c>
      <c r="L17" s="431">
        <f>VLOOKUP(K:K,GRIDS!L:M,2,FALSE)</f>
        <v>9</v>
      </c>
      <c r="M17" s="186">
        <v>2.5</v>
      </c>
      <c r="N17" s="431">
        <f>VLOOKUP(M:M,GRIDS!N:O,2,FALSE)</f>
        <v>7</v>
      </c>
      <c r="O17" s="186">
        <v>0</v>
      </c>
      <c r="P17" s="433">
        <f>VLOOKUP(O:O,GRIDS!P:Q,2,FALSE)</f>
        <v>10</v>
      </c>
      <c r="Q17" s="128">
        <f t="shared" si="4"/>
        <v>9.5</v>
      </c>
      <c r="R17" s="206">
        <f t="shared" si="0"/>
        <v>9</v>
      </c>
      <c r="S17" s="207">
        <f t="shared" si="1"/>
        <v>8.5</v>
      </c>
    </row>
    <row r="18" spans="1:19" x14ac:dyDescent="0.35">
      <c r="A18" s="245"/>
      <c r="B18" s="88">
        <v>12</v>
      </c>
      <c r="C18" s="91" t="str">
        <f>VLOOKUP(B:B,'START_LIST_JUN-ELI'!C:F,2,FALSE)</f>
        <v>NAKOURI Sofia</v>
      </c>
      <c r="D18" s="115" t="str">
        <f>VLOOKUP(B:B,'START_LIST_JUN-ELI'!C:F,4,FALSE)</f>
        <v>VA</v>
      </c>
      <c r="E18" s="663">
        <v>55</v>
      </c>
      <c r="F18" s="431">
        <f t="shared" si="2"/>
        <v>5.5</v>
      </c>
      <c r="G18" s="663">
        <v>45</v>
      </c>
      <c r="H18" s="431">
        <f t="shared" si="3"/>
        <v>4.5</v>
      </c>
      <c r="I18" s="186"/>
      <c r="J18" s="431">
        <f>VLOOKUP(I:I,GRIDS!J:K,2,FALSE)</f>
        <v>4</v>
      </c>
      <c r="K18" s="186">
        <v>7</v>
      </c>
      <c r="L18" s="431">
        <f>VLOOKUP(K:K,GRIDS!L:M,2,FALSE)</f>
        <v>4</v>
      </c>
      <c r="M18" s="186">
        <v>1</v>
      </c>
      <c r="N18" s="431">
        <f>VLOOKUP(M:M,GRIDS!N:O,2,FALSE)</f>
        <v>5.5</v>
      </c>
      <c r="O18" s="186">
        <v>7</v>
      </c>
      <c r="P18" s="433">
        <f>VLOOKUP(O:O,GRIDS!P:Q,2,FALSE)</f>
        <v>5</v>
      </c>
      <c r="Q18" s="128">
        <f t="shared" si="4"/>
        <v>5</v>
      </c>
      <c r="R18" s="206">
        <f t="shared" si="0"/>
        <v>4</v>
      </c>
      <c r="S18" s="207">
        <f t="shared" si="1"/>
        <v>5.25</v>
      </c>
    </row>
    <row r="19" spans="1:19" x14ac:dyDescent="0.35">
      <c r="A19" s="245"/>
      <c r="B19" s="88">
        <v>13</v>
      </c>
      <c r="C19" s="91" t="str">
        <f>VLOOKUP(B:B,'START_LIST_JUN-ELI'!C:F,2,FALSE)</f>
        <v>PÄFFGEN Siri Charlotte</v>
      </c>
      <c r="D19" s="115" t="str">
        <f>VLOOKUP(B:B,'START_LIST_JUN-ELI'!C:F,4,FALSE)</f>
        <v>ASB</v>
      </c>
      <c r="E19" s="663">
        <v>15</v>
      </c>
      <c r="F19" s="431">
        <f t="shared" si="2"/>
        <v>1.5</v>
      </c>
      <c r="G19" s="663">
        <v>15</v>
      </c>
      <c r="H19" s="431">
        <f t="shared" si="3"/>
        <v>1.5</v>
      </c>
      <c r="I19" s="186"/>
      <c r="J19" s="431">
        <f>VLOOKUP(I:I,GRIDS!J:K,2,FALSE)</f>
        <v>4</v>
      </c>
      <c r="K19" s="186">
        <v>7</v>
      </c>
      <c r="L19" s="431">
        <f>VLOOKUP(K:K,GRIDS!L:M,2,FALSE)</f>
        <v>4</v>
      </c>
      <c r="M19" s="186">
        <v>0.5</v>
      </c>
      <c r="N19" s="431">
        <f>VLOOKUP(M:M,GRIDS!N:O,2,FALSE)</f>
        <v>5</v>
      </c>
      <c r="O19" s="186">
        <v>3.5</v>
      </c>
      <c r="P19" s="433">
        <f>VLOOKUP(O:O,GRIDS!P:Q,2,FALSE)</f>
        <v>8.5</v>
      </c>
      <c r="Q19" s="128">
        <f t="shared" si="4"/>
        <v>1.5</v>
      </c>
      <c r="R19" s="206">
        <f>L19</f>
        <v>4</v>
      </c>
      <c r="S19" s="207">
        <f t="shared" si="1"/>
        <v>6.75</v>
      </c>
    </row>
    <row r="20" spans="1:19" x14ac:dyDescent="0.35">
      <c r="A20" s="245"/>
      <c r="B20" s="88">
        <v>14</v>
      </c>
      <c r="C20" s="91" t="str">
        <f>VLOOKUP(B:B,'START_LIST_JUN-ELI'!C:F,2,FALSE)</f>
        <v>MARCLAY Iris</v>
      </c>
      <c r="D20" s="115" t="str">
        <f>VLOOKUP(B:B,'START_LIST_JUN-ELI'!C:F,4,FALSE)</f>
        <v>GN1885</v>
      </c>
      <c r="E20" s="663">
        <v>45</v>
      </c>
      <c r="F20" s="431">
        <f t="shared" si="2"/>
        <v>4.5</v>
      </c>
      <c r="G20" s="663">
        <v>35</v>
      </c>
      <c r="H20" s="431">
        <f t="shared" si="3"/>
        <v>3.5</v>
      </c>
      <c r="I20" s="186"/>
      <c r="J20" s="431">
        <f>VLOOKUP(I:I,GRIDS!J:K,2,FALSE)</f>
        <v>4</v>
      </c>
      <c r="K20" s="186">
        <v>4</v>
      </c>
      <c r="L20" s="431">
        <f>VLOOKUP(K:K,GRIDS!L:M,2,FALSE)</f>
        <v>5</v>
      </c>
      <c r="M20" s="186">
        <v>2</v>
      </c>
      <c r="N20" s="431">
        <f>VLOOKUP(M:M,GRIDS!N:O,2,FALSE)</f>
        <v>6.5</v>
      </c>
      <c r="O20" s="186">
        <v>5</v>
      </c>
      <c r="P20" s="433">
        <f>VLOOKUP(O:O,GRIDS!P:Q,2,FALSE)</f>
        <v>7</v>
      </c>
      <c r="Q20" s="128">
        <f t="shared" si="4"/>
        <v>4</v>
      </c>
      <c r="R20" s="206">
        <f t="shared" si="0"/>
        <v>5</v>
      </c>
      <c r="S20" s="207">
        <f t="shared" si="1"/>
        <v>6.75</v>
      </c>
    </row>
    <row r="21" spans="1:19" x14ac:dyDescent="0.35">
      <c r="A21" s="245"/>
      <c r="B21" s="88">
        <v>15</v>
      </c>
      <c r="C21" s="91" t="str">
        <f>VLOOKUP(B:B,'START_LIST_JUN-ELI'!C:F,2,FALSE)</f>
        <v>HEIZMANN Lana</v>
      </c>
      <c r="D21" s="115" t="str">
        <f>VLOOKUP(B:B,'START_LIST_JUN-ELI'!C:F,4,FALSE)</f>
        <v>MORG</v>
      </c>
      <c r="E21" s="663">
        <v>65</v>
      </c>
      <c r="F21" s="431">
        <f t="shared" si="2"/>
        <v>6.5</v>
      </c>
      <c r="G21" s="663">
        <v>55</v>
      </c>
      <c r="H21" s="431">
        <f t="shared" si="3"/>
        <v>5.5</v>
      </c>
      <c r="I21" s="186"/>
      <c r="J21" s="431">
        <f>VLOOKUP(I:I,GRIDS!J:K,2,FALSE)</f>
        <v>4</v>
      </c>
      <c r="K21" s="186">
        <v>-2</v>
      </c>
      <c r="L21" s="431">
        <f>VLOOKUP(K:K,GRIDS!L:M,2,FALSE)</f>
        <v>6.5</v>
      </c>
      <c r="M21" s="186">
        <v>5.5</v>
      </c>
      <c r="N21" s="431">
        <f>VLOOKUP(M:M,GRIDS!N:O,2,FALSE)</f>
        <v>10</v>
      </c>
      <c r="O21" s="186">
        <v>3</v>
      </c>
      <c r="P21" s="433">
        <f>VLOOKUP(O:O,GRIDS!P:Q,2,FALSE)</f>
        <v>9</v>
      </c>
      <c r="Q21" s="128">
        <f t="shared" si="4"/>
        <v>6</v>
      </c>
      <c r="R21" s="206">
        <f t="shared" si="0"/>
        <v>6.5</v>
      </c>
      <c r="S21" s="207">
        <f t="shared" si="1"/>
        <v>9.5</v>
      </c>
    </row>
    <row r="22" spans="1:19" x14ac:dyDescent="0.35">
      <c r="A22" s="245"/>
      <c r="B22" s="88">
        <v>16</v>
      </c>
      <c r="C22" s="91" t="str">
        <f>VLOOKUP(B:B,'START_LIST_JUN-ELI'!C:F,2,FALSE)</f>
        <v>KRONAUER Daria</v>
      </c>
      <c r="D22" s="115" t="str">
        <f>VLOOKUP(B:B,'START_LIST_JUN-ELI'!C:F,4,FALSE)</f>
        <v>LNZ</v>
      </c>
      <c r="E22" s="663">
        <v>95</v>
      </c>
      <c r="F22" s="431">
        <f t="shared" si="2"/>
        <v>9.5</v>
      </c>
      <c r="G22" s="663">
        <v>45</v>
      </c>
      <c r="H22" s="431">
        <f t="shared" si="3"/>
        <v>4.5</v>
      </c>
      <c r="I22" s="186"/>
      <c r="J22" s="431">
        <f>VLOOKUP(I:I,GRIDS!J:K,2,FALSE)</f>
        <v>4</v>
      </c>
      <c r="K22" s="186">
        <v>0</v>
      </c>
      <c r="L22" s="431">
        <f>VLOOKUP(K:K,GRIDS!L:M,2,FALSE)</f>
        <v>6</v>
      </c>
      <c r="M22" s="186">
        <v>4.5</v>
      </c>
      <c r="N22" s="431">
        <f>VLOOKUP(M:M,GRIDS!N:O,2,FALSE)</f>
        <v>9</v>
      </c>
      <c r="O22" s="186">
        <v>1.5</v>
      </c>
      <c r="P22" s="433">
        <f>VLOOKUP(O:O,GRIDS!P:Q,2,FALSE)</f>
        <v>10</v>
      </c>
      <c r="Q22" s="128">
        <f t="shared" si="4"/>
        <v>7</v>
      </c>
      <c r="R22" s="206">
        <f t="shared" si="0"/>
        <v>6</v>
      </c>
      <c r="S22" s="207">
        <f t="shared" si="1"/>
        <v>9.5</v>
      </c>
    </row>
    <row r="23" spans="1:19" x14ac:dyDescent="0.35">
      <c r="A23" s="245"/>
      <c r="B23" s="88">
        <v>17</v>
      </c>
      <c r="C23" s="91" t="str">
        <f>VLOOKUP(B:B,'START_LIST_JUN-ELI'!C:F,2,FALSE)</f>
        <v>HÖNER Ixchel</v>
      </c>
      <c r="D23" s="115" t="str">
        <f>VLOOKUP(B:B,'START_LIST_JUN-ELI'!C:F,4,FALSE)</f>
        <v>SVB</v>
      </c>
      <c r="E23" s="663">
        <v>85</v>
      </c>
      <c r="F23" s="431">
        <f t="shared" si="2"/>
        <v>8.5</v>
      </c>
      <c r="G23" s="663">
        <v>55</v>
      </c>
      <c r="H23" s="431">
        <f t="shared" si="3"/>
        <v>5.5</v>
      </c>
      <c r="I23" s="186"/>
      <c r="J23" s="431">
        <f>VLOOKUP(I:I,GRIDS!J:K,2,FALSE)</f>
        <v>4</v>
      </c>
      <c r="K23" s="186">
        <v>0</v>
      </c>
      <c r="L23" s="431">
        <f>VLOOKUP(K:K,GRIDS!L:M,2,FALSE)</f>
        <v>6</v>
      </c>
      <c r="M23" s="186">
        <v>2</v>
      </c>
      <c r="N23" s="431">
        <f>VLOOKUP(M:M,GRIDS!N:O,2,FALSE)</f>
        <v>6.5</v>
      </c>
      <c r="O23" s="186">
        <v>4</v>
      </c>
      <c r="P23" s="433">
        <f>VLOOKUP(O:O,GRIDS!P:Q,2,FALSE)</f>
        <v>8</v>
      </c>
      <c r="Q23" s="128">
        <f t="shared" si="4"/>
        <v>7</v>
      </c>
      <c r="R23" s="206">
        <f t="shared" si="0"/>
        <v>6</v>
      </c>
      <c r="S23" s="207">
        <f t="shared" si="1"/>
        <v>7.25</v>
      </c>
    </row>
    <row r="24" spans="1:19" x14ac:dyDescent="0.35">
      <c r="A24" s="245"/>
      <c r="B24" s="88">
        <v>18</v>
      </c>
      <c r="C24" s="91" t="str">
        <f>VLOOKUP(B:B,'START_LIST_JUN-ELI'!C:F,2,FALSE)</f>
        <v>TALLERI Samantha</v>
      </c>
      <c r="D24" s="115" t="str">
        <f>VLOOKUP(B:B,'START_LIST_JUN-ELI'!C:F,4,FALSE)</f>
        <v>LUG</v>
      </c>
      <c r="E24" s="663">
        <v>65</v>
      </c>
      <c r="F24" s="431">
        <f t="shared" si="2"/>
        <v>6.5</v>
      </c>
      <c r="G24" s="663">
        <v>75</v>
      </c>
      <c r="H24" s="431">
        <f t="shared" si="3"/>
        <v>7.5</v>
      </c>
      <c r="I24" s="186"/>
      <c r="J24" s="431">
        <f>VLOOKUP(I:I,GRIDS!J:K,2,FALSE)</f>
        <v>4</v>
      </c>
      <c r="K24" s="186">
        <v>-17</v>
      </c>
      <c r="L24" s="431">
        <f>VLOOKUP(K:K,GRIDS!L:M,2,FALSE)</f>
        <v>10</v>
      </c>
      <c r="M24" s="186">
        <v>4.5</v>
      </c>
      <c r="N24" s="431">
        <f>VLOOKUP(M:M,GRIDS!N:O,2,FALSE)</f>
        <v>9</v>
      </c>
      <c r="O24" s="186">
        <v>4</v>
      </c>
      <c r="P24" s="433">
        <f>VLOOKUP(O:O,GRIDS!P:Q,2,FALSE)</f>
        <v>8</v>
      </c>
      <c r="Q24" s="128">
        <f t="shared" si="4"/>
        <v>7</v>
      </c>
      <c r="R24" s="206">
        <f t="shared" si="0"/>
        <v>10</v>
      </c>
      <c r="S24" s="207">
        <f t="shared" si="1"/>
        <v>8.5</v>
      </c>
    </row>
    <row r="25" spans="1:19" x14ac:dyDescent="0.35">
      <c r="A25" s="245"/>
      <c r="B25" s="88">
        <v>19</v>
      </c>
      <c r="C25" s="91" t="str">
        <f>VLOOKUP(B:B,'START_LIST_JUN-ELI'!C:F,2,FALSE)</f>
        <v>MARAI Anaïs</v>
      </c>
      <c r="D25" s="115" t="str">
        <f>VLOOKUP(B:B,'START_LIST_JUN-ELI'!C:F,4,FALSE)</f>
        <v>ASB</v>
      </c>
      <c r="E25" s="663">
        <v>45</v>
      </c>
      <c r="F25" s="431">
        <f t="shared" si="2"/>
        <v>4.5</v>
      </c>
      <c r="G25" s="663">
        <v>45</v>
      </c>
      <c r="H25" s="431">
        <f t="shared" si="3"/>
        <v>4.5</v>
      </c>
      <c r="I25" s="186"/>
      <c r="J25" s="431">
        <f>VLOOKUP(I:I,GRIDS!J:K,2,FALSE)</f>
        <v>4</v>
      </c>
      <c r="K25" s="186">
        <v>10</v>
      </c>
      <c r="L25" s="431">
        <f>VLOOKUP(K:K,GRIDS!L:M,2,FALSE)</f>
        <v>3.5</v>
      </c>
      <c r="M25" s="186">
        <v>2</v>
      </c>
      <c r="N25" s="431">
        <f>VLOOKUP(M:M,GRIDS!N:O,2,FALSE)</f>
        <v>6.5</v>
      </c>
      <c r="O25" s="186">
        <v>1</v>
      </c>
      <c r="P25" s="433">
        <f>VLOOKUP(O:O,GRIDS!P:Q,2,FALSE)</f>
        <v>10</v>
      </c>
      <c r="Q25" s="128">
        <f t="shared" si="4"/>
        <v>4.5</v>
      </c>
      <c r="R25" s="206">
        <f t="shared" si="0"/>
        <v>3.5</v>
      </c>
      <c r="S25" s="207">
        <f t="shared" si="1"/>
        <v>8.25</v>
      </c>
    </row>
    <row r="26" spans="1:19" x14ac:dyDescent="0.35">
      <c r="A26" s="245"/>
      <c r="B26" s="88">
        <v>20</v>
      </c>
      <c r="C26" s="91" t="str">
        <f>VLOOKUP(B:B,'START_LIST_JUN-ELI'!C:F,2,FALSE)</f>
        <v>WILLIMANN Léni</v>
      </c>
      <c r="D26" s="115" t="str">
        <f>VLOOKUP(B:B,'START_LIST_JUN-ELI'!C:F,4,FALSE)</f>
        <v>GN1885</v>
      </c>
      <c r="E26" s="663">
        <v>65</v>
      </c>
      <c r="F26" s="431">
        <f t="shared" si="2"/>
        <v>6.5</v>
      </c>
      <c r="G26" s="663">
        <v>55</v>
      </c>
      <c r="H26" s="431">
        <f t="shared" si="3"/>
        <v>5.5</v>
      </c>
      <c r="I26" s="186"/>
      <c r="J26" s="431">
        <f>VLOOKUP(I:I,GRIDS!J:K,2,FALSE)</f>
        <v>4</v>
      </c>
      <c r="K26" s="186">
        <v>12</v>
      </c>
      <c r="L26" s="431">
        <f>VLOOKUP(K:K,GRIDS!L:M,2,FALSE)</f>
        <v>3</v>
      </c>
      <c r="M26" s="186">
        <v>2.5</v>
      </c>
      <c r="N26" s="431">
        <f>VLOOKUP(M:M,GRIDS!N:O,2,FALSE)</f>
        <v>7</v>
      </c>
      <c r="O26" s="186">
        <v>5</v>
      </c>
      <c r="P26" s="433">
        <f>VLOOKUP(O:O,GRIDS!P:Q,2,FALSE)</f>
        <v>7</v>
      </c>
      <c r="Q26" s="128">
        <f t="shared" si="4"/>
        <v>6</v>
      </c>
      <c r="R26" s="206">
        <f t="shared" si="0"/>
        <v>3</v>
      </c>
      <c r="S26" s="207">
        <f t="shared" si="1"/>
        <v>7</v>
      </c>
    </row>
    <row r="27" spans="1:19" x14ac:dyDescent="0.35">
      <c r="A27" s="245"/>
      <c r="B27" s="88">
        <v>21</v>
      </c>
      <c r="C27" s="91" t="str">
        <f>VLOOKUP(B:B,'START_LIST_JUN-ELI'!C:F,2,FALSE)</f>
        <v>FILIPOVIC Liliana</v>
      </c>
      <c r="D27" s="115" t="str">
        <f>VLOOKUP(B:B,'START_LIST_JUN-ELI'!C:F,4,FALSE)</f>
        <v>VA</v>
      </c>
      <c r="E27" s="663">
        <v>75</v>
      </c>
      <c r="F27" s="431">
        <f t="shared" si="2"/>
        <v>7.5</v>
      </c>
      <c r="G27" s="663">
        <v>55</v>
      </c>
      <c r="H27" s="431">
        <f t="shared" si="3"/>
        <v>5.5</v>
      </c>
      <c r="I27" s="186"/>
      <c r="J27" s="431">
        <f>VLOOKUP(I:I,GRIDS!J:K,2,FALSE)</f>
        <v>4</v>
      </c>
      <c r="K27" s="186">
        <v>3</v>
      </c>
      <c r="L27" s="431">
        <f>VLOOKUP(K:K,GRIDS!L:M,2,FALSE)</f>
        <v>5</v>
      </c>
      <c r="M27" s="186">
        <v>1.5</v>
      </c>
      <c r="N27" s="431">
        <f>VLOOKUP(M:M,GRIDS!N:O,2,FALSE)</f>
        <v>6</v>
      </c>
      <c r="O27" s="186">
        <v>5</v>
      </c>
      <c r="P27" s="433">
        <f>VLOOKUP(O:O,GRIDS!P:Q,2,FALSE)</f>
        <v>7</v>
      </c>
      <c r="Q27" s="128">
        <f t="shared" si="4"/>
        <v>6.5</v>
      </c>
      <c r="R27" s="206">
        <f t="shared" si="0"/>
        <v>5</v>
      </c>
      <c r="S27" s="207">
        <f t="shared" si="1"/>
        <v>6.5</v>
      </c>
    </row>
    <row r="28" spans="1:19" x14ac:dyDescent="0.35">
      <c r="A28" s="245"/>
      <c r="B28" s="88">
        <v>22</v>
      </c>
      <c r="C28" s="91" t="str">
        <f>VLOOKUP(B:B,'START_LIST_JUN-ELI'!C:F,2,FALSE)</f>
        <v>CARNOVALE Sabrina</v>
      </c>
      <c r="D28" s="115" t="str">
        <f>VLOOKUP(B:B,'START_LIST_JUN-ELI'!C:F,4,FALSE)</f>
        <v>LUG</v>
      </c>
      <c r="E28" s="663">
        <v>35</v>
      </c>
      <c r="F28" s="431">
        <f t="shared" si="2"/>
        <v>3.5</v>
      </c>
      <c r="G28" s="663">
        <v>25</v>
      </c>
      <c r="H28" s="431">
        <f t="shared" si="3"/>
        <v>2.5</v>
      </c>
      <c r="I28" s="186"/>
      <c r="J28" s="431">
        <f>VLOOKUP(I:I,GRIDS!J:K,2,FALSE)</f>
        <v>4</v>
      </c>
      <c r="K28" s="186">
        <v>3</v>
      </c>
      <c r="L28" s="431">
        <f>VLOOKUP(K:K,GRIDS!L:M,2,FALSE)</f>
        <v>5</v>
      </c>
      <c r="M28" s="186">
        <v>0.5</v>
      </c>
      <c r="N28" s="431">
        <f>VLOOKUP(M:M,GRIDS!N:O,2,FALSE)</f>
        <v>5</v>
      </c>
      <c r="O28" s="186">
        <v>3.5</v>
      </c>
      <c r="P28" s="433">
        <f>VLOOKUP(O:O,GRIDS!P:Q,2,FALSE)</f>
        <v>8.5</v>
      </c>
      <c r="Q28" s="128">
        <f t="shared" si="4"/>
        <v>3</v>
      </c>
      <c r="R28" s="206">
        <f t="shared" si="0"/>
        <v>5</v>
      </c>
      <c r="S28" s="207">
        <f t="shared" si="1"/>
        <v>6.75</v>
      </c>
    </row>
    <row r="29" spans="1:19" x14ac:dyDescent="0.35">
      <c r="A29" s="245"/>
      <c r="B29" s="631">
        <v>23</v>
      </c>
      <c r="C29" s="629" t="str">
        <f>VLOOKUP(B:B,'START_LIST_JUN-ELI'!C:F,2,FALSE)</f>
        <v>EMCH Nadja</v>
      </c>
      <c r="D29" s="630" t="str">
        <f>VLOOKUP(B:B,'START_LIST_JUN-ELI'!C:F,4,FALSE)</f>
        <v>ASB</v>
      </c>
      <c r="E29" s="663"/>
      <c r="F29" s="431">
        <f t="shared" si="2"/>
        <v>0</v>
      </c>
      <c r="G29" s="663"/>
      <c r="H29" s="431">
        <f t="shared" si="3"/>
        <v>0</v>
      </c>
      <c r="I29" s="186">
        <v>6</v>
      </c>
      <c r="J29" s="431">
        <f>VLOOKUP(I:I,GRIDS!J:K,2,FALSE)</f>
        <v>10</v>
      </c>
      <c r="K29" s="186"/>
      <c r="L29" s="431">
        <f>VLOOKUP(K:K,GRIDS!L:M,2,FALSE)</f>
        <v>6</v>
      </c>
      <c r="M29" s="186"/>
      <c r="N29" s="431">
        <f>VLOOKUP(M:M,GRIDS!N:O,2,FALSE)</f>
        <v>4.5</v>
      </c>
      <c r="O29" s="186"/>
      <c r="P29" s="433">
        <f>VLOOKUP(O:O,GRIDS!P:Q,2,FALSE)</f>
        <v>10</v>
      </c>
      <c r="Q29" s="128">
        <f t="shared" si="4"/>
        <v>0</v>
      </c>
      <c r="R29" s="206">
        <f t="shared" si="0"/>
        <v>6</v>
      </c>
      <c r="S29" s="207">
        <f t="shared" si="1"/>
        <v>7.25</v>
      </c>
    </row>
    <row r="30" spans="1:19" x14ac:dyDescent="0.35">
      <c r="A30" s="245"/>
      <c r="B30" s="88">
        <v>24</v>
      </c>
      <c r="C30" s="91" t="str">
        <f>VLOOKUP(B:B,'START_LIST_JUN-ELI'!C:F,2,FALSE)</f>
        <v>KREBS Sima</v>
      </c>
      <c r="D30" s="115" t="str">
        <f>VLOOKUP(B:B,'START_LIST_JUN-ELI'!C:F,4,FALSE)</f>
        <v>LNZ</v>
      </c>
      <c r="E30" s="663">
        <v>95</v>
      </c>
      <c r="F30" s="431">
        <f t="shared" si="2"/>
        <v>9.5</v>
      </c>
      <c r="G30" s="663">
        <v>75</v>
      </c>
      <c r="H30" s="431">
        <f t="shared" si="3"/>
        <v>7.5</v>
      </c>
      <c r="I30" s="186"/>
      <c r="J30" s="431">
        <f>VLOOKUP(I:I,GRIDS!J:K,2,FALSE)</f>
        <v>4</v>
      </c>
      <c r="K30" s="186">
        <v>-10</v>
      </c>
      <c r="L30" s="431">
        <f>VLOOKUP(K:K,GRIDS!L:M,2,FALSE)</f>
        <v>8.5</v>
      </c>
      <c r="M30" s="186">
        <v>4</v>
      </c>
      <c r="N30" s="431">
        <f>VLOOKUP(M:M,GRIDS!N:O,2,FALSE)</f>
        <v>8.5</v>
      </c>
      <c r="O30" s="186">
        <v>0</v>
      </c>
      <c r="P30" s="433">
        <f>VLOOKUP(O:O,GRIDS!P:Q,2,FALSE)</f>
        <v>10</v>
      </c>
      <c r="Q30" s="128">
        <f t="shared" si="4"/>
        <v>8.5</v>
      </c>
      <c r="R30" s="206">
        <f t="shared" si="0"/>
        <v>8.5</v>
      </c>
      <c r="S30" s="207">
        <f t="shared" si="1"/>
        <v>9.25</v>
      </c>
    </row>
    <row r="31" spans="1:19" x14ac:dyDescent="0.35">
      <c r="A31" s="245"/>
      <c r="B31" s="88">
        <v>25</v>
      </c>
      <c r="C31" s="91" t="str">
        <f>VLOOKUP(B:B,'START_LIST_JUN-ELI'!C:F,2,FALSE)</f>
        <v>PISCITELLO Zélie</v>
      </c>
      <c r="D31" s="115" t="str">
        <f>VLOOKUP(B:B,'START_LIST_JUN-ELI'!C:F,4,FALSE)</f>
        <v>MORG</v>
      </c>
      <c r="E31" s="663">
        <v>55</v>
      </c>
      <c r="F31" s="431">
        <f t="shared" si="2"/>
        <v>5.5</v>
      </c>
      <c r="G31" s="663">
        <v>55</v>
      </c>
      <c r="H31" s="431">
        <f t="shared" si="3"/>
        <v>5.5</v>
      </c>
      <c r="I31" s="186"/>
      <c r="J31" s="431">
        <f>VLOOKUP(I:I,GRIDS!J:K,2,FALSE)</f>
        <v>4</v>
      </c>
      <c r="K31" s="186">
        <v>14</v>
      </c>
      <c r="L31" s="431">
        <f>VLOOKUP(K:K,GRIDS!L:M,2,FALSE)</f>
        <v>2.5</v>
      </c>
      <c r="M31" s="186">
        <v>2</v>
      </c>
      <c r="N31" s="431">
        <f>VLOOKUP(M:M,GRIDS!N:O,2,FALSE)</f>
        <v>6.5</v>
      </c>
      <c r="O31" s="186">
        <v>5.5</v>
      </c>
      <c r="P31" s="433">
        <f>VLOOKUP(O:O,GRIDS!P:Q,2,FALSE)</f>
        <v>6.5</v>
      </c>
      <c r="Q31" s="128">
        <f t="shared" si="4"/>
        <v>5.5</v>
      </c>
      <c r="R31" s="206">
        <f t="shared" si="0"/>
        <v>2.5</v>
      </c>
      <c r="S31" s="207">
        <f t="shared" si="1"/>
        <v>6.5</v>
      </c>
    </row>
    <row r="32" spans="1:19" x14ac:dyDescent="0.35">
      <c r="A32" s="245"/>
      <c r="B32" s="88">
        <v>26</v>
      </c>
      <c r="C32" s="91" t="str">
        <f>VLOOKUP(B:B,'START_LIST_JUN-ELI'!C:F,2,FALSE)</f>
        <v>ZAHND Shirley</v>
      </c>
      <c r="D32" s="115" t="str">
        <f>VLOOKUP(B:B,'START_LIST_JUN-ELI'!C:F,4,FALSE)</f>
        <v>ASB</v>
      </c>
      <c r="E32" s="663">
        <v>35</v>
      </c>
      <c r="F32" s="431">
        <f t="shared" si="2"/>
        <v>3.5</v>
      </c>
      <c r="G32" s="663">
        <v>65</v>
      </c>
      <c r="H32" s="431">
        <f t="shared" si="3"/>
        <v>6.5</v>
      </c>
      <c r="I32" s="186"/>
      <c r="J32" s="431">
        <f>VLOOKUP(I:I,GRIDS!J:K,2,FALSE)</f>
        <v>4</v>
      </c>
      <c r="K32" s="186">
        <v>7</v>
      </c>
      <c r="L32" s="431">
        <f>VLOOKUP(K:K,GRIDS!L:M,2,FALSE)</f>
        <v>4</v>
      </c>
      <c r="M32" s="186">
        <v>4.5</v>
      </c>
      <c r="N32" s="431">
        <f>VLOOKUP(M:M,GRIDS!N:O,2,FALSE)</f>
        <v>9</v>
      </c>
      <c r="O32" s="186">
        <v>2.5</v>
      </c>
      <c r="P32" s="433">
        <f>VLOOKUP(O:O,GRIDS!P:Q,2,FALSE)</f>
        <v>9.5</v>
      </c>
      <c r="Q32" s="128">
        <f t="shared" si="4"/>
        <v>5</v>
      </c>
      <c r="R32" s="206">
        <f t="shared" si="0"/>
        <v>4</v>
      </c>
      <c r="S32" s="207">
        <f t="shared" si="1"/>
        <v>9.25</v>
      </c>
    </row>
    <row r="33" spans="1:19" x14ac:dyDescent="0.35">
      <c r="A33" s="245"/>
      <c r="B33" s="88">
        <v>27</v>
      </c>
      <c r="C33" s="91" t="str">
        <f>VLOOKUP(B:B,'START_LIST_JUN-ELI'!C:F,2,FALSE)</f>
        <v>SCHLEICH Sarah</v>
      </c>
      <c r="D33" s="115" t="str">
        <f>VLOOKUP(B:B,'START_LIST_JUN-ELI'!C:F,4,FALSE)</f>
        <v>LNZ</v>
      </c>
      <c r="E33" s="663">
        <v>85</v>
      </c>
      <c r="F33" s="431">
        <f t="shared" si="2"/>
        <v>8.5</v>
      </c>
      <c r="G33" s="663">
        <v>75</v>
      </c>
      <c r="H33" s="431">
        <f t="shared" si="3"/>
        <v>7.5</v>
      </c>
      <c r="I33" s="186"/>
      <c r="J33" s="431">
        <f>VLOOKUP(I:I,GRIDS!J:K,2,FALSE)</f>
        <v>4</v>
      </c>
      <c r="K33" s="186">
        <v>11</v>
      </c>
      <c r="L33" s="431">
        <f>VLOOKUP(K:K,GRIDS!L:M,2,FALSE)</f>
        <v>3</v>
      </c>
      <c r="M33" s="186">
        <v>3.5</v>
      </c>
      <c r="N33" s="431">
        <f>VLOOKUP(M:M,GRIDS!N:O,2,FALSE)</f>
        <v>8</v>
      </c>
      <c r="O33" s="186">
        <v>2</v>
      </c>
      <c r="P33" s="433">
        <f>VLOOKUP(O:O,GRIDS!P:Q,2,FALSE)</f>
        <v>10</v>
      </c>
      <c r="Q33" s="128">
        <f t="shared" si="4"/>
        <v>8</v>
      </c>
      <c r="R33" s="206">
        <f t="shared" si="0"/>
        <v>3</v>
      </c>
      <c r="S33" s="207">
        <f t="shared" si="1"/>
        <v>9</v>
      </c>
    </row>
    <row r="34" spans="1:19" x14ac:dyDescent="0.35">
      <c r="A34" s="245"/>
      <c r="B34" s="88">
        <v>28</v>
      </c>
      <c r="C34" s="91" t="str">
        <f>VLOOKUP(B:B,'START_LIST_JUN-ELI'!C:F,2,FALSE)</f>
        <v>CESAR Suany</v>
      </c>
      <c r="D34" s="115" t="str">
        <f>VLOOKUP(B:B,'START_LIST_JUN-ELI'!C:F,4,FALSE)</f>
        <v>SRSO</v>
      </c>
      <c r="E34" s="663">
        <v>55</v>
      </c>
      <c r="F34" s="431">
        <f t="shared" si="2"/>
        <v>5.5</v>
      </c>
      <c r="G34" s="663">
        <v>25</v>
      </c>
      <c r="H34" s="431">
        <f t="shared" si="3"/>
        <v>2.5</v>
      </c>
      <c r="I34" s="186"/>
      <c r="J34" s="431">
        <f>VLOOKUP(I:I,GRIDS!J:K,2,FALSE)</f>
        <v>4</v>
      </c>
      <c r="K34" s="186">
        <v>-2</v>
      </c>
      <c r="L34" s="431">
        <f>VLOOKUP(K:K,GRIDS!L:M,2,FALSE)</f>
        <v>6.5</v>
      </c>
      <c r="M34" s="186">
        <v>2</v>
      </c>
      <c r="N34" s="431">
        <f>VLOOKUP(M:M,GRIDS!N:O,2,FALSE)</f>
        <v>6.5</v>
      </c>
      <c r="O34" s="186">
        <v>4</v>
      </c>
      <c r="P34" s="433">
        <f>VLOOKUP(O:O,GRIDS!P:Q,2,FALSE)</f>
        <v>8</v>
      </c>
      <c r="Q34" s="128">
        <f t="shared" si="4"/>
        <v>4</v>
      </c>
      <c r="R34" s="206">
        <f t="shared" si="0"/>
        <v>6.5</v>
      </c>
      <c r="S34" s="207">
        <f t="shared" si="1"/>
        <v>7.25</v>
      </c>
    </row>
    <row r="35" spans="1:19" x14ac:dyDescent="0.35">
      <c r="A35" s="245"/>
      <c r="B35" s="88">
        <v>29</v>
      </c>
      <c r="C35" s="91" t="str">
        <f>VLOOKUP(B:B,'START_LIST_JUN-ELI'!C:F,2,FALSE)</f>
        <v>PRINCE Polly</v>
      </c>
      <c r="D35" s="115" t="str">
        <f>VLOOKUP(B:B,'START_LIST_JUN-ELI'!C:F,4,FALSE)</f>
        <v>ASB</v>
      </c>
      <c r="E35" s="663">
        <v>25</v>
      </c>
      <c r="F35" s="431">
        <f t="shared" si="2"/>
        <v>2.5</v>
      </c>
      <c r="G35" s="663">
        <v>15</v>
      </c>
      <c r="H35" s="431">
        <f t="shared" si="3"/>
        <v>1.5</v>
      </c>
      <c r="I35" s="186"/>
      <c r="J35" s="431">
        <f>VLOOKUP(I:I,GRIDS!J:K,2,FALSE)</f>
        <v>4</v>
      </c>
      <c r="K35" s="186">
        <v>6</v>
      </c>
      <c r="L35" s="431">
        <f>VLOOKUP(K:K,GRIDS!L:M,2,FALSE)</f>
        <v>4.5</v>
      </c>
      <c r="M35" s="186">
        <v>0</v>
      </c>
      <c r="N35" s="431">
        <f>VLOOKUP(M:M,GRIDS!N:O,2,FALSE)</f>
        <v>4.5</v>
      </c>
      <c r="O35" s="186">
        <v>5.5</v>
      </c>
      <c r="P35" s="433">
        <f>VLOOKUP(O:O,GRIDS!P:Q,2,FALSE)</f>
        <v>6.5</v>
      </c>
      <c r="Q35" s="128">
        <f t="shared" si="4"/>
        <v>2</v>
      </c>
      <c r="R35" s="206">
        <f t="shared" si="0"/>
        <v>4.5</v>
      </c>
      <c r="S35" s="207">
        <f t="shared" si="1"/>
        <v>5.5</v>
      </c>
    </row>
    <row r="36" spans="1:19" x14ac:dyDescent="0.35">
      <c r="A36" s="245"/>
      <c r="B36" s="88">
        <v>30</v>
      </c>
      <c r="C36" s="91" t="str">
        <f>VLOOKUP(B:B,'START_LIST_JUN-ELI'!C:F,2,FALSE)</f>
        <v>ROBERT Kelia</v>
      </c>
      <c r="D36" s="115" t="str">
        <f>VLOOKUP(B:B,'START_LIST_JUN-ELI'!C:F,4,FALSE)</f>
        <v>VA</v>
      </c>
      <c r="E36" s="663">
        <v>85</v>
      </c>
      <c r="F36" s="431">
        <f t="shared" si="2"/>
        <v>8.5</v>
      </c>
      <c r="G36" s="663">
        <v>75</v>
      </c>
      <c r="H36" s="431">
        <f t="shared" si="3"/>
        <v>7.5</v>
      </c>
      <c r="I36" s="186"/>
      <c r="J36" s="431">
        <f>VLOOKUP(I:I,GRIDS!J:K,2,FALSE)</f>
        <v>4</v>
      </c>
      <c r="K36" s="186">
        <v>6</v>
      </c>
      <c r="L36" s="431">
        <f>VLOOKUP(K:K,GRIDS!L:M,2,FALSE)</f>
        <v>4.5</v>
      </c>
      <c r="M36" s="186">
        <v>2.5</v>
      </c>
      <c r="N36" s="431">
        <f>VLOOKUP(M:M,GRIDS!N:O,2,FALSE)</f>
        <v>7</v>
      </c>
      <c r="O36" s="186">
        <v>5.5</v>
      </c>
      <c r="P36" s="433">
        <f>VLOOKUP(O:O,GRIDS!P:Q,2,FALSE)</f>
        <v>6.5</v>
      </c>
      <c r="Q36" s="128">
        <f t="shared" si="4"/>
        <v>8</v>
      </c>
      <c r="R36" s="206">
        <f t="shared" si="0"/>
        <v>4.5</v>
      </c>
      <c r="S36" s="207">
        <f t="shared" si="1"/>
        <v>6.75</v>
      </c>
    </row>
    <row r="37" spans="1:19" x14ac:dyDescent="0.35">
      <c r="A37" s="245"/>
      <c r="B37" s="631">
        <v>31</v>
      </c>
      <c r="C37" s="629" t="str">
        <f>VLOOKUP(B:B,'START_LIST_JUN-ELI'!C:F,2,FALSE)</f>
        <v>D'AGOSTINO Laura</v>
      </c>
      <c r="D37" s="630" t="str">
        <f>VLOOKUP(B:B,'START_LIST_JUN-ELI'!C:F,4,FALSE)</f>
        <v>MORG</v>
      </c>
      <c r="E37" s="663"/>
      <c r="F37" s="431">
        <f t="shared" si="2"/>
        <v>0</v>
      </c>
      <c r="G37" s="663"/>
      <c r="H37" s="431">
        <f t="shared" si="3"/>
        <v>0</v>
      </c>
      <c r="I37" s="186"/>
      <c r="J37" s="431">
        <f>VLOOKUP(I:I,GRIDS!J:K,2,FALSE)</f>
        <v>4</v>
      </c>
      <c r="K37" s="186"/>
      <c r="L37" s="431">
        <f>VLOOKUP(K:K,GRIDS!L:M,2,FALSE)</f>
        <v>6</v>
      </c>
      <c r="M37" s="186"/>
      <c r="N37" s="431">
        <f>VLOOKUP(M:M,GRIDS!N:O,2,FALSE)</f>
        <v>4.5</v>
      </c>
      <c r="O37" s="186"/>
      <c r="P37" s="433">
        <f>VLOOKUP(O:O,GRIDS!P:Q,2,FALSE)</f>
        <v>10</v>
      </c>
      <c r="Q37" s="128">
        <f t="shared" si="4"/>
        <v>0</v>
      </c>
      <c r="R37" s="206">
        <f t="shared" si="0"/>
        <v>6</v>
      </c>
      <c r="S37" s="207">
        <f t="shared" si="1"/>
        <v>7.25</v>
      </c>
    </row>
    <row r="38" spans="1:19" x14ac:dyDescent="0.35">
      <c r="A38" s="245"/>
      <c r="B38" s="88">
        <v>32</v>
      </c>
      <c r="C38" s="91" t="str">
        <f>VLOOKUP(B:B,'START_LIST_JUN-ELI'!C:F,2,FALSE)</f>
        <v>DERY Mia</v>
      </c>
      <c r="D38" s="115" t="str">
        <f>VLOOKUP(B:B,'START_LIST_JUN-ELI'!C:F,4,FALSE)</f>
        <v>GN1885</v>
      </c>
      <c r="E38" s="663">
        <v>55</v>
      </c>
      <c r="F38" s="431">
        <f t="shared" si="2"/>
        <v>5.5</v>
      </c>
      <c r="G38" s="663">
        <v>55</v>
      </c>
      <c r="H38" s="431">
        <f t="shared" si="3"/>
        <v>5.5</v>
      </c>
      <c r="I38" s="186"/>
      <c r="J38" s="431">
        <f>VLOOKUP(I:I,GRIDS!J:K,2,FALSE)</f>
        <v>4</v>
      </c>
      <c r="K38" s="186">
        <v>5</v>
      </c>
      <c r="L38" s="431">
        <f>VLOOKUP(K:K,GRIDS!L:M,2,FALSE)</f>
        <v>4.5</v>
      </c>
      <c r="M38" s="186">
        <v>3</v>
      </c>
      <c r="N38" s="431">
        <f>VLOOKUP(M:M,GRIDS!N:O,2,FALSE)</f>
        <v>7.5</v>
      </c>
      <c r="O38" s="186">
        <v>3</v>
      </c>
      <c r="P38" s="433">
        <f>VLOOKUP(O:O,GRIDS!P:Q,2,FALSE)</f>
        <v>9</v>
      </c>
      <c r="Q38" s="128">
        <f t="shared" si="4"/>
        <v>5.5</v>
      </c>
      <c r="R38" s="206">
        <f t="shared" si="0"/>
        <v>4.5</v>
      </c>
      <c r="S38" s="207">
        <f t="shared" si="1"/>
        <v>8.25</v>
      </c>
    </row>
    <row r="39" spans="1:19" x14ac:dyDescent="0.35">
      <c r="A39" s="245"/>
      <c r="B39" s="88">
        <v>33</v>
      </c>
      <c r="C39" s="91" t="str">
        <f>VLOOKUP(B:B,'START_LIST_JUN-ELI'!C:F,2,FALSE)</f>
        <v>START Daphné</v>
      </c>
      <c r="D39" s="115" t="str">
        <f>VLOOKUP(B:B,'START_LIST_JUN-ELI'!C:F,4,FALSE)</f>
        <v>GN1885</v>
      </c>
      <c r="E39" s="663">
        <v>65</v>
      </c>
      <c r="F39" s="431">
        <f t="shared" si="2"/>
        <v>6.5</v>
      </c>
      <c r="G39" s="663">
        <v>45</v>
      </c>
      <c r="H39" s="431">
        <f t="shared" si="3"/>
        <v>4.5</v>
      </c>
      <c r="I39" s="186"/>
      <c r="J39" s="431">
        <f>VLOOKUP(I:I,GRIDS!J:K,2,FALSE)</f>
        <v>4</v>
      </c>
      <c r="K39" s="186">
        <v>-5</v>
      </c>
      <c r="L39" s="431">
        <f>VLOOKUP(K:K,GRIDS!L:M,2,FALSE)</f>
        <v>7</v>
      </c>
      <c r="M39" s="186">
        <v>2</v>
      </c>
      <c r="N39" s="431">
        <f>VLOOKUP(M:M,GRIDS!N:O,2,FALSE)</f>
        <v>6.5</v>
      </c>
      <c r="O39" s="186">
        <v>5</v>
      </c>
      <c r="P39" s="433">
        <f>VLOOKUP(O:O,GRIDS!P:Q,2,FALSE)</f>
        <v>7</v>
      </c>
      <c r="Q39" s="128">
        <f t="shared" si="4"/>
        <v>5.5</v>
      </c>
      <c r="R39" s="206">
        <f t="shared" si="0"/>
        <v>7</v>
      </c>
      <c r="S39" s="207">
        <f t="shared" si="1"/>
        <v>6.75</v>
      </c>
    </row>
    <row r="40" spans="1:19" x14ac:dyDescent="0.35">
      <c r="A40" s="245"/>
      <c r="B40" s="88">
        <v>34</v>
      </c>
      <c r="C40" s="91" t="str">
        <f>VLOOKUP(B:B,'START_LIST_JUN-ELI'!C:F,2,FALSE)</f>
        <v>BORNAY Luna</v>
      </c>
      <c r="D40" s="115" t="str">
        <f>VLOOKUP(B:B,'START_LIST_JUN-ELI'!C:F,4,FALSE)</f>
        <v>MORG</v>
      </c>
      <c r="E40" s="663">
        <v>55</v>
      </c>
      <c r="F40" s="431">
        <f t="shared" si="2"/>
        <v>5.5</v>
      </c>
      <c r="G40" s="663">
        <v>25</v>
      </c>
      <c r="H40" s="431">
        <f t="shared" si="3"/>
        <v>2.5</v>
      </c>
      <c r="I40" s="186"/>
      <c r="J40" s="431">
        <f>VLOOKUP(I:I,GRIDS!J:K,2,FALSE)</f>
        <v>4</v>
      </c>
      <c r="K40" s="186">
        <v>2</v>
      </c>
      <c r="L40" s="431">
        <f>VLOOKUP(K:K,GRIDS!L:M,2,FALSE)</f>
        <v>5.5</v>
      </c>
      <c r="M40" s="186">
        <v>2</v>
      </c>
      <c r="N40" s="431">
        <f>VLOOKUP(M:M,GRIDS!N:O,2,FALSE)</f>
        <v>6.5</v>
      </c>
      <c r="O40" s="186">
        <v>4.5</v>
      </c>
      <c r="P40" s="433">
        <f>VLOOKUP(O:O,GRIDS!P:Q,2,FALSE)</f>
        <v>7.5</v>
      </c>
      <c r="Q40" s="128">
        <f t="shared" si="4"/>
        <v>4</v>
      </c>
      <c r="R40" s="206">
        <f t="shared" si="0"/>
        <v>5.5</v>
      </c>
      <c r="S40" s="207">
        <f t="shared" si="1"/>
        <v>7</v>
      </c>
    </row>
    <row r="41" spans="1:19" x14ac:dyDescent="0.35">
      <c r="A41" s="245"/>
      <c r="B41" s="88">
        <v>35</v>
      </c>
      <c r="C41" s="91" t="str">
        <f>VLOOKUP(B:B,'START_LIST_JUN-ELI'!C:F,2,FALSE)</f>
        <v>PIETROPAOLO Luciana</v>
      </c>
      <c r="D41" s="115" t="str">
        <f>VLOOKUP(B:B,'START_LIST_JUN-ELI'!C:F,4,FALSE)</f>
        <v>ASB</v>
      </c>
      <c r="E41" s="663">
        <v>95</v>
      </c>
      <c r="F41" s="431">
        <f t="shared" si="2"/>
        <v>9.5</v>
      </c>
      <c r="G41" s="663">
        <v>65</v>
      </c>
      <c r="H41" s="431">
        <f t="shared" si="3"/>
        <v>6.5</v>
      </c>
      <c r="I41" s="186"/>
      <c r="J41" s="431">
        <f>VLOOKUP(I:I,GRIDS!J:K,2,FALSE)</f>
        <v>4</v>
      </c>
      <c r="K41" s="186">
        <v>-2</v>
      </c>
      <c r="L41" s="431">
        <f>VLOOKUP(K:K,GRIDS!L:M,2,FALSE)</f>
        <v>6.5</v>
      </c>
      <c r="M41" s="186">
        <v>2</v>
      </c>
      <c r="N41" s="431">
        <f>VLOOKUP(M:M,GRIDS!N:O,2,FALSE)</f>
        <v>6.5</v>
      </c>
      <c r="O41" s="186">
        <v>3</v>
      </c>
      <c r="P41" s="433">
        <f>VLOOKUP(O:O,GRIDS!P:Q,2,FALSE)</f>
        <v>9</v>
      </c>
      <c r="Q41" s="128">
        <f t="shared" si="4"/>
        <v>8</v>
      </c>
      <c r="R41" s="206">
        <f t="shared" si="0"/>
        <v>6.5</v>
      </c>
      <c r="S41" s="207">
        <f t="shared" si="1"/>
        <v>7.75</v>
      </c>
    </row>
    <row r="42" spans="1:19" x14ac:dyDescent="0.35">
      <c r="A42" s="245"/>
      <c r="B42" s="88">
        <v>36</v>
      </c>
      <c r="C42" s="91" t="str">
        <f>VLOOKUP(B:B,'START_LIST_JUN-ELI'!C:F,2,FALSE)</f>
        <v>REGARD Juliette</v>
      </c>
      <c r="D42" s="115" t="str">
        <f>VLOOKUP(B:B,'START_LIST_JUN-ELI'!C:F,4,FALSE)</f>
        <v>MORG</v>
      </c>
      <c r="E42" s="663">
        <v>55</v>
      </c>
      <c r="F42" s="431">
        <f t="shared" si="2"/>
        <v>5.5</v>
      </c>
      <c r="G42" s="663">
        <v>55</v>
      </c>
      <c r="H42" s="431">
        <f t="shared" si="3"/>
        <v>5.5</v>
      </c>
      <c r="I42" s="186"/>
      <c r="J42" s="431">
        <f>VLOOKUP(I:I,GRIDS!J:K,2,FALSE)</f>
        <v>4</v>
      </c>
      <c r="K42" s="186">
        <v>5</v>
      </c>
      <c r="L42" s="431">
        <f>VLOOKUP(K:K,GRIDS!L:M,2,FALSE)</f>
        <v>4.5</v>
      </c>
      <c r="M42" s="186">
        <v>6.5</v>
      </c>
      <c r="N42" s="431">
        <f>VLOOKUP(M:M,GRIDS!N:O,2,FALSE)</f>
        <v>10</v>
      </c>
      <c r="O42" s="186">
        <v>5</v>
      </c>
      <c r="P42" s="433">
        <f>VLOOKUP(O:O,GRIDS!P:Q,2,FALSE)</f>
        <v>7</v>
      </c>
      <c r="Q42" s="128">
        <f t="shared" si="4"/>
        <v>5.5</v>
      </c>
      <c r="R42" s="206">
        <f t="shared" si="0"/>
        <v>4.5</v>
      </c>
      <c r="S42" s="207">
        <f t="shared" si="1"/>
        <v>8.5</v>
      </c>
    </row>
    <row r="43" spans="1:19" x14ac:dyDescent="0.35">
      <c r="A43" s="245"/>
      <c r="B43" s="88">
        <v>37</v>
      </c>
      <c r="C43" s="91" t="str">
        <f>VLOOKUP(B:B,'START_LIST_JUN-ELI'!C:F,2,FALSE)</f>
        <v>AMBROGI Sofia</v>
      </c>
      <c r="D43" s="115" t="str">
        <f>VLOOKUP(B:B,'START_LIST_JUN-ELI'!C:F,4,FALSE)</f>
        <v>LUG</v>
      </c>
      <c r="E43" s="663">
        <v>95</v>
      </c>
      <c r="F43" s="431">
        <f t="shared" si="2"/>
        <v>9.5</v>
      </c>
      <c r="G43" s="663">
        <v>85</v>
      </c>
      <c r="H43" s="431">
        <f t="shared" si="3"/>
        <v>8.5</v>
      </c>
      <c r="I43" s="186"/>
      <c r="J43" s="431">
        <f>VLOOKUP(I:I,GRIDS!J:K,2,FALSE)</f>
        <v>4</v>
      </c>
      <c r="K43" s="186">
        <v>-21</v>
      </c>
      <c r="L43" s="431">
        <f>VLOOKUP(K:K,GRIDS!L:M,2,FALSE)</f>
        <v>10</v>
      </c>
      <c r="M43" s="186">
        <v>3.5</v>
      </c>
      <c r="N43" s="431">
        <f>VLOOKUP(M:M,GRIDS!N:O,2,FALSE)</f>
        <v>8</v>
      </c>
      <c r="O43" s="186">
        <v>0</v>
      </c>
      <c r="P43" s="433">
        <f>VLOOKUP(O:O,GRIDS!P:Q,2,FALSE)</f>
        <v>10</v>
      </c>
      <c r="Q43" s="128">
        <f t="shared" si="4"/>
        <v>9</v>
      </c>
      <c r="R43" s="206">
        <f t="shared" si="0"/>
        <v>10</v>
      </c>
      <c r="S43" s="207">
        <f t="shared" si="1"/>
        <v>9</v>
      </c>
    </row>
    <row r="44" spans="1:19" x14ac:dyDescent="0.35">
      <c r="A44" s="245"/>
      <c r="B44" s="88">
        <v>38</v>
      </c>
      <c r="C44" s="91" t="str">
        <f>VLOOKUP(B:B,'START_LIST_JUN-ELI'!C:F,2,FALSE)</f>
        <v>PANAIT Amira Natalia</v>
      </c>
      <c r="D44" s="115" t="str">
        <f>VLOOKUP(B:B,'START_LIST_JUN-ELI'!C:F,4,FALSE)</f>
        <v>ASB</v>
      </c>
      <c r="E44" s="663">
        <v>55</v>
      </c>
      <c r="F44" s="431">
        <f t="shared" si="2"/>
        <v>5.5</v>
      </c>
      <c r="G44" s="663">
        <v>45</v>
      </c>
      <c r="H44" s="431">
        <f t="shared" si="3"/>
        <v>4.5</v>
      </c>
      <c r="I44" s="186"/>
      <c r="J44" s="431">
        <f>VLOOKUP(I:I,GRIDS!J:K,2,FALSE)</f>
        <v>4</v>
      </c>
      <c r="K44" s="186">
        <v>0</v>
      </c>
      <c r="L44" s="431">
        <f>VLOOKUP(K:K,GRIDS!L:M,2,FALSE)</f>
        <v>6</v>
      </c>
      <c r="M44" s="186">
        <v>4</v>
      </c>
      <c r="N44" s="431">
        <f>VLOOKUP(M:M,GRIDS!N:O,2,FALSE)</f>
        <v>8.5</v>
      </c>
      <c r="O44" s="186">
        <v>5</v>
      </c>
      <c r="P44" s="433">
        <f>VLOOKUP(O:O,GRIDS!P:Q,2,FALSE)</f>
        <v>7</v>
      </c>
      <c r="Q44" s="128">
        <f t="shared" si="4"/>
        <v>5</v>
      </c>
      <c r="R44" s="206">
        <f t="shared" si="0"/>
        <v>6</v>
      </c>
      <c r="S44" s="207">
        <f t="shared" si="1"/>
        <v>7.75</v>
      </c>
    </row>
    <row r="45" spans="1:19" x14ac:dyDescent="0.35">
      <c r="A45" s="245"/>
      <c r="B45" s="631">
        <v>39</v>
      </c>
      <c r="C45" s="629" t="str">
        <f>VLOOKUP(B:B,'START_LIST_JUN-ELI'!C:F,2,FALSE)</f>
        <v>VILBERT Maeva</v>
      </c>
      <c r="D45" s="630" t="str">
        <f>VLOOKUP(B:B,'START_LIST_JUN-ELI'!C:F,4,FALSE)</f>
        <v>GN1885</v>
      </c>
      <c r="E45" s="663"/>
      <c r="F45" s="431">
        <f t="shared" si="2"/>
        <v>0</v>
      </c>
      <c r="G45" s="663"/>
      <c r="H45" s="431">
        <f t="shared" si="3"/>
        <v>0</v>
      </c>
      <c r="I45" s="186"/>
      <c r="J45" s="431">
        <f>VLOOKUP(I:I,GRIDS!J:K,2,FALSE)</f>
        <v>4</v>
      </c>
      <c r="K45" s="186"/>
      <c r="L45" s="431">
        <f>VLOOKUP(K:K,GRIDS!L:M,2,FALSE)</f>
        <v>6</v>
      </c>
      <c r="M45" s="186"/>
      <c r="N45" s="431">
        <f>VLOOKUP(M:M,GRIDS!N:O,2,FALSE)</f>
        <v>4.5</v>
      </c>
      <c r="O45" s="186"/>
      <c r="P45" s="433">
        <f>VLOOKUP(O:O,GRIDS!P:Q,2,FALSE)</f>
        <v>10</v>
      </c>
      <c r="Q45" s="128">
        <f t="shared" si="4"/>
        <v>0</v>
      </c>
      <c r="R45" s="206">
        <f t="shared" si="0"/>
        <v>6</v>
      </c>
      <c r="S45" s="207">
        <f t="shared" si="1"/>
        <v>7.25</v>
      </c>
    </row>
    <row r="46" spans="1:19" x14ac:dyDescent="0.35">
      <c r="A46" s="245"/>
      <c r="B46" s="88">
        <v>40</v>
      </c>
      <c r="C46" s="91" t="str">
        <f>VLOOKUP(B:B,'START_LIST_JUN-ELI'!C:F,2,FALSE)</f>
        <v>AMATO Lilou</v>
      </c>
      <c r="D46" s="115" t="str">
        <f>VLOOKUP(B:B,'START_LIST_JUN-ELI'!C:F,4,FALSE)</f>
        <v>ASB</v>
      </c>
      <c r="E46" s="663">
        <v>55</v>
      </c>
      <c r="F46" s="431">
        <f t="shared" si="2"/>
        <v>5.5</v>
      </c>
      <c r="G46" s="663">
        <v>45</v>
      </c>
      <c r="H46" s="431">
        <f t="shared" si="3"/>
        <v>4.5</v>
      </c>
      <c r="I46" s="186"/>
      <c r="J46" s="431">
        <f>VLOOKUP(I:I,GRIDS!J:K,2,FALSE)</f>
        <v>4</v>
      </c>
      <c r="K46" s="186">
        <v>-3</v>
      </c>
      <c r="L46" s="431">
        <f>VLOOKUP(K:K,GRIDS!L:M,2,FALSE)</f>
        <v>6.5</v>
      </c>
      <c r="M46" s="186">
        <v>3</v>
      </c>
      <c r="N46" s="431">
        <f>VLOOKUP(M:M,GRIDS!N:O,2,FALSE)</f>
        <v>7.5</v>
      </c>
      <c r="O46" s="186">
        <v>3</v>
      </c>
      <c r="P46" s="433">
        <f>VLOOKUP(O:O,GRIDS!P:Q,2,FALSE)</f>
        <v>9</v>
      </c>
      <c r="Q46" s="128">
        <f t="shared" si="4"/>
        <v>5</v>
      </c>
      <c r="R46" s="206">
        <f t="shared" si="0"/>
        <v>6.5</v>
      </c>
      <c r="S46" s="207">
        <f t="shared" si="1"/>
        <v>8.25</v>
      </c>
    </row>
    <row r="47" spans="1:19" x14ac:dyDescent="0.35">
      <c r="A47" s="245"/>
      <c r="B47" s="88">
        <v>41</v>
      </c>
      <c r="C47" s="91" t="str">
        <f>VLOOKUP(B:B,'START_LIST_JUN-ELI'!C:F,2,FALSE)</f>
        <v>HÄUPTLI Emma</v>
      </c>
      <c r="D47" s="115" t="str">
        <f>VLOOKUP(B:B,'START_LIST_JUN-ELI'!C:F,4,FALSE)</f>
        <v>LNZ</v>
      </c>
      <c r="E47" s="663">
        <v>85</v>
      </c>
      <c r="F47" s="431">
        <f t="shared" si="2"/>
        <v>8.5</v>
      </c>
      <c r="G47" s="663">
        <v>75</v>
      </c>
      <c r="H47" s="431">
        <f t="shared" si="3"/>
        <v>7.5</v>
      </c>
      <c r="I47" s="186"/>
      <c r="J47" s="431">
        <f>VLOOKUP(I:I,GRIDS!J:K,2,FALSE)</f>
        <v>4</v>
      </c>
      <c r="K47" s="186">
        <v>-4</v>
      </c>
      <c r="L47" s="431">
        <f>VLOOKUP(K:K,GRIDS!L:M,2,FALSE)</f>
        <v>7</v>
      </c>
      <c r="M47" s="186">
        <v>3.5</v>
      </c>
      <c r="N47" s="431">
        <f>VLOOKUP(M:M,GRIDS!N:O,2,FALSE)</f>
        <v>8</v>
      </c>
      <c r="O47" s="186">
        <v>5.5</v>
      </c>
      <c r="P47" s="433">
        <f>VLOOKUP(O:O,GRIDS!P:Q,2,FALSE)</f>
        <v>6.5</v>
      </c>
      <c r="Q47" s="128">
        <f t="shared" si="4"/>
        <v>8</v>
      </c>
      <c r="R47" s="206">
        <f t="shared" si="0"/>
        <v>7</v>
      </c>
      <c r="S47" s="207">
        <f t="shared" si="1"/>
        <v>7.25</v>
      </c>
    </row>
    <row r="48" spans="1:19" x14ac:dyDescent="0.35">
      <c r="A48" s="245"/>
      <c r="B48" s="88">
        <v>42</v>
      </c>
      <c r="C48" s="91" t="str">
        <f>VLOOKUP(B:B,'START_LIST_JUN-ELI'!C:F,2,FALSE)</f>
        <v>BIZZOZERO Victoria</v>
      </c>
      <c r="D48" s="115" t="str">
        <f>VLOOKUP(B:B,'START_LIST_JUN-ELI'!C:F,4,FALSE)</f>
        <v>LUG</v>
      </c>
      <c r="E48" s="663">
        <v>65</v>
      </c>
      <c r="F48" s="431">
        <f t="shared" si="2"/>
        <v>6.5</v>
      </c>
      <c r="G48" s="663">
        <v>45</v>
      </c>
      <c r="H48" s="431">
        <f t="shared" si="3"/>
        <v>4.5</v>
      </c>
      <c r="I48" s="186"/>
      <c r="J48" s="431">
        <f>VLOOKUP(I:I,GRIDS!J:K,2,FALSE)</f>
        <v>4</v>
      </c>
      <c r="K48" s="186">
        <v>-15</v>
      </c>
      <c r="L48" s="431">
        <f>VLOOKUP(K:K,GRIDS!L:M,2,FALSE)</f>
        <v>9.5</v>
      </c>
      <c r="M48" s="186">
        <v>4</v>
      </c>
      <c r="N48" s="431">
        <f>VLOOKUP(M:M,GRIDS!N:O,2,FALSE)</f>
        <v>8.5</v>
      </c>
      <c r="O48" s="186">
        <v>3.5</v>
      </c>
      <c r="P48" s="433">
        <f>VLOOKUP(O:O,GRIDS!P:Q,2,FALSE)</f>
        <v>8.5</v>
      </c>
      <c r="Q48" s="128">
        <f t="shared" si="4"/>
        <v>5.5</v>
      </c>
      <c r="R48" s="206">
        <f t="shared" si="0"/>
        <v>9.5</v>
      </c>
      <c r="S48" s="207">
        <f t="shared" si="1"/>
        <v>8.5</v>
      </c>
    </row>
    <row r="49" spans="1:19" x14ac:dyDescent="0.35">
      <c r="A49" s="245"/>
      <c r="B49" s="88">
        <v>43</v>
      </c>
      <c r="C49" s="91" t="str">
        <f>VLOOKUP(B:B,'START_LIST_JUN-ELI'!C:F,2,FALSE)</f>
        <v>EHRISMANN Aylin</v>
      </c>
      <c r="D49" s="115" t="str">
        <f>VLOOKUP(B:B,'START_LIST_JUN-ELI'!C:F,4,FALSE)</f>
        <v>LNZ</v>
      </c>
      <c r="E49" s="663">
        <v>55</v>
      </c>
      <c r="F49" s="431">
        <f t="shared" si="2"/>
        <v>5.5</v>
      </c>
      <c r="G49" s="663">
        <v>45</v>
      </c>
      <c r="H49" s="431">
        <f t="shared" si="3"/>
        <v>4.5</v>
      </c>
      <c r="I49" s="186"/>
      <c r="J49" s="431">
        <f>VLOOKUP(I:I,GRIDS!J:K,2,FALSE)</f>
        <v>4</v>
      </c>
      <c r="K49" s="186">
        <v>5</v>
      </c>
      <c r="L49" s="431">
        <f>VLOOKUP(K:K,GRIDS!L:M,2,FALSE)</f>
        <v>4.5</v>
      </c>
      <c r="M49" s="186">
        <v>6.5</v>
      </c>
      <c r="N49" s="431">
        <f>VLOOKUP(M:M,GRIDS!N:O,2,FALSE)</f>
        <v>10</v>
      </c>
      <c r="O49" s="186">
        <v>4.5</v>
      </c>
      <c r="P49" s="433">
        <f>VLOOKUP(O:O,GRIDS!P:Q,2,FALSE)</f>
        <v>7.5</v>
      </c>
      <c r="Q49" s="128">
        <f t="shared" si="4"/>
        <v>5</v>
      </c>
      <c r="R49" s="206">
        <f t="shared" si="0"/>
        <v>4.5</v>
      </c>
      <c r="S49" s="207">
        <f t="shared" si="1"/>
        <v>8.75</v>
      </c>
    </row>
    <row r="50" spans="1:19" x14ac:dyDescent="0.35">
      <c r="A50" s="245"/>
      <c r="B50" s="88">
        <v>44</v>
      </c>
      <c r="C50" s="91" t="str">
        <f>VLOOKUP(B:B,'START_LIST_JUN-ELI'!C:F,2,FALSE)</f>
        <v>PANZA Leila</v>
      </c>
      <c r="D50" s="115" t="str">
        <f>VLOOKUP(B:B,'START_LIST_JUN-ELI'!C:F,4,FALSE)</f>
        <v>GN1885</v>
      </c>
      <c r="E50" s="663">
        <v>55</v>
      </c>
      <c r="F50" s="431">
        <f t="shared" si="2"/>
        <v>5.5</v>
      </c>
      <c r="G50" s="663">
        <v>45</v>
      </c>
      <c r="H50" s="431">
        <f t="shared" si="3"/>
        <v>4.5</v>
      </c>
      <c r="I50" s="186"/>
      <c r="J50" s="431">
        <f>VLOOKUP(I:I,GRIDS!J:K,2,FALSE)</f>
        <v>4</v>
      </c>
      <c r="K50" s="186">
        <v>5</v>
      </c>
      <c r="L50" s="431">
        <f>VLOOKUP(K:K,GRIDS!L:M,2,FALSE)</f>
        <v>4.5</v>
      </c>
      <c r="M50" s="186">
        <v>4.5</v>
      </c>
      <c r="N50" s="431">
        <f>VLOOKUP(M:M,GRIDS!N:O,2,FALSE)</f>
        <v>9</v>
      </c>
      <c r="O50" s="186">
        <v>4</v>
      </c>
      <c r="P50" s="433">
        <f>VLOOKUP(O:O,GRIDS!P:Q,2,FALSE)</f>
        <v>8</v>
      </c>
      <c r="Q50" s="128">
        <f t="shared" si="4"/>
        <v>5</v>
      </c>
      <c r="R50" s="206">
        <f t="shared" si="0"/>
        <v>4.5</v>
      </c>
      <c r="S50" s="207">
        <f t="shared" si="1"/>
        <v>8.5</v>
      </c>
    </row>
    <row r="51" spans="1:19" x14ac:dyDescent="0.35">
      <c r="A51" s="245"/>
      <c r="B51" s="88">
        <v>45</v>
      </c>
      <c r="C51" s="91" t="str">
        <f>VLOOKUP(B:B,'START_LIST_JUN-ELI'!C:F,2,FALSE)</f>
        <v>HALBEISEN Melody</v>
      </c>
      <c r="D51" s="115" t="str">
        <f>VLOOKUP(B:B,'START_LIST_JUN-ELI'!C:F,4,FALSE)</f>
        <v>ASB</v>
      </c>
      <c r="E51" s="663">
        <v>75</v>
      </c>
      <c r="F51" s="431">
        <f t="shared" si="2"/>
        <v>7.5</v>
      </c>
      <c r="G51" s="663">
        <v>95</v>
      </c>
      <c r="H51" s="431">
        <f t="shared" si="3"/>
        <v>9.5</v>
      </c>
      <c r="I51" s="186"/>
      <c r="J51" s="431">
        <f>VLOOKUP(I:I,GRIDS!J:K,2,FALSE)</f>
        <v>4</v>
      </c>
      <c r="K51" s="186">
        <v>-1</v>
      </c>
      <c r="L51" s="431">
        <f>VLOOKUP(K:K,GRIDS!L:M,2,FALSE)</f>
        <v>6</v>
      </c>
      <c r="M51" s="186">
        <v>4</v>
      </c>
      <c r="N51" s="431">
        <f>VLOOKUP(M:M,GRIDS!N:O,2,FALSE)</f>
        <v>8.5</v>
      </c>
      <c r="O51" s="186">
        <v>0</v>
      </c>
      <c r="P51" s="433">
        <f>VLOOKUP(O:O,GRIDS!P:Q,2,FALSE)</f>
        <v>10</v>
      </c>
      <c r="Q51" s="128">
        <f t="shared" si="4"/>
        <v>8.5</v>
      </c>
      <c r="R51" s="206">
        <f t="shared" si="0"/>
        <v>6</v>
      </c>
      <c r="S51" s="207">
        <f t="shared" si="1"/>
        <v>9.25</v>
      </c>
    </row>
    <row r="52" spans="1:19" x14ac:dyDescent="0.35">
      <c r="A52" s="245"/>
      <c r="B52" s="88">
        <v>46</v>
      </c>
      <c r="C52" s="91" t="str">
        <f>VLOOKUP(B:B,'START_LIST_JUN-ELI'!C:F,2,FALSE)</f>
        <v>HAK Anastasia</v>
      </c>
      <c r="D52" s="115" t="str">
        <f>VLOOKUP(B:B,'START_LIST_JUN-ELI'!C:F,4,FALSE)</f>
        <v>LNZ</v>
      </c>
      <c r="E52" s="663">
        <v>65</v>
      </c>
      <c r="F52" s="431">
        <f t="shared" si="2"/>
        <v>6.5</v>
      </c>
      <c r="G52" s="663">
        <v>65</v>
      </c>
      <c r="H52" s="431">
        <f t="shared" si="3"/>
        <v>6.5</v>
      </c>
      <c r="I52" s="186"/>
      <c r="J52" s="431">
        <f>VLOOKUP(I:I,GRIDS!J:K,2,FALSE)</f>
        <v>4</v>
      </c>
      <c r="K52" s="186">
        <v>2</v>
      </c>
      <c r="L52" s="431">
        <f>VLOOKUP(K:K,GRIDS!L:M,2,FALSE)</f>
        <v>5.5</v>
      </c>
      <c r="M52" s="186">
        <v>5.5</v>
      </c>
      <c r="N52" s="431">
        <f>VLOOKUP(M:M,GRIDS!N:O,2,FALSE)</f>
        <v>10</v>
      </c>
      <c r="O52" s="186">
        <v>1</v>
      </c>
      <c r="P52" s="433">
        <f>VLOOKUP(O:O,GRIDS!P:Q,2,FALSE)</f>
        <v>10</v>
      </c>
      <c r="Q52" s="128">
        <f t="shared" si="4"/>
        <v>6.5</v>
      </c>
      <c r="R52" s="206">
        <f t="shared" si="0"/>
        <v>5.5</v>
      </c>
      <c r="S52" s="207">
        <f t="shared" si="1"/>
        <v>10</v>
      </c>
    </row>
    <row r="53" spans="1:19" x14ac:dyDescent="0.35">
      <c r="A53" s="245"/>
      <c r="B53" s="88">
        <v>47</v>
      </c>
      <c r="C53" s="91" t="str">
        <f>VLOOKUP(B:B,'START_LIST_JUN-ELI'!C:F,2,FALSE)</f>
        <v>ARTIFONI Clara</v>
      </c>
      <c r="D53" s="115" t="str">
        <f>VLOOKUP(B:B,'START_LIST_JUN-ELI'!C:F,4,FALSE)</f>
        <v>LA</v>
      </c>
      <c r="E53" s="663">
        <v>85</v>
      </c>
      <c r="F53" s="431">
        <f t="shared" si="2"/>
        <v>8.5</v>
      </c>
      <c r="G53" s="663">
        <v>55</v>
      </c>
      <c r="H53" s="431">
        <f t="shared" si="3"/>
        <v>5.5</v>
      </c>
      <c r="I53" s="186"/>
      <c r="J53" s="431">
        <f>VLOOKUP(I:I,GRIDS!J:K,2,FALSE)</f>
        <v>4</v>
      </c>
      <c r="K53" s="186">
        <v>8</v>
      </c>
      <c r="L53" s="431">
        <f>VLOOKUP(K:K,GRIDS!L:M,2,FALSE)</f>
        <v>4</v>
      </c>
      <c r="M53" s="186">
        <v>2</v>
      </c>
      <c r="N53" s="431">
        <f>VLOOKUP(M:M,GRIDS!N:O,2,FALSE)</f>
        <v>6.5</v>
      </c>
      <c r="O53" s="186">
        <v>4.5</v>
      </c>
      <c r="P53" s="433">
        <f>VLOOKUP(O:O,GRIDS!P:Q,2,FALSE)</f>
        <v>7.5</v>
      </c>
      <c r="Q53" s="128">
        <f t="shared" si="4"/>
        <v>7</v>
      </c>
      <c r="R53" s="206">
        <f t="shared" si="0"/>
        <v>4</v>
      </c>
      <c r="S53" s="207">
        <f t="shared" si="1"/>
        <v>7</v>
      </c>
    </row>
    <row r="54" spans="1:19" x14ac:dyDescent="0.35">
      <c r="A54" s="245"/>
      <c r="B54" s="88">
        <v>48</v>
      </c>
      <c r="C54" s="91" t="str">
        <f>VLOOKUP(B:B,'START_LIST_JUN-ELI'!C:F,2,FALSE)</f>
        <v>GUGGISBERG Allegra</v>
      </c>
      <c r="D54" s="115" t="str">
        <f>VLOOKUP(B:B,'START_LIST_JUN-ELI'!C:F,4,FALSE)</f>
        <v>ASB</v>
      </c>
      <c r="E54" s="663">
        <v>55</v>
      </c>
      <c r="F54" s="431">
        <f t="shared" si="2"/>
        <v>5.5</v>
      </c>
      <c r="G54" s="663">
        <v>45</v>
      </c>
      <c r="H54" s="431">
        <f t="shared" si="3"/>
        <v>4.5</v>
      </c>
      <c r="I54" s="186"/>
      <c r="J54" s="431">
        <f>VLOOKUP(I:I,GRIDS!J:K,2,FALSE)</f>
        <v>4</v>
      </c>
      <c r="K54" s="186">
        <v>9</v>
      </c>
      <c r="L54" s="431">
        <f>VLOOKUP(K:K,GRIDS!L:M,2,FALSE)</f>
        <v>3.5</v>
      </c>
      <c r="M54" s="186">
        <v>0.5</v>
      </c>
      <c r="N54" s="431">
        <f>VLOOKUP(M:M,GRIDS!N:O,2,FALSE)</f>
        <v>5</v>
      </c>
      <c r="O54" s="186">
        <v>6</v>
      </c>
      <c r="P54" s="433">
        <f>VLOOKUP(O:O,GRIDS!P:Q,2,FALSE)</f>
        <v>6</v>
      </c>
      <c r="Q54" s="128">
        <f t="shared" si="4"/>
        <v>5</v>
      </c>
      <c r="R54" s="206">
        <f t="shared" si="0"/>
        <v>3.5</v>
      </c>
      <c r="S54" s="207">
        <f t="shared" si="1"/>
        <v>5.5</v>
      </c>
    </row>
    <row r="55" spans="1:19" x14ac:dyDescent="0.35">
      <c r="A55" s="245"/>
      <c r="B55" s="88">
        <v>49</v>
      </c>
      <c r="C55" s="91" t="str">
        <f>VLOOKUP(B:B,'START_LIST_JUN-ELI'!C:F,2,FALSE)</f>
        <v>BATTILANA Jacinthe</v>
      </c>
      <c r="D55" s="115" t="str">
        <f>VLOOKUP(B:B,'START_LIST_JUN-ELI'!C:F,4,FALSE)</f>
        <v>MORG</v>
      </c>
      <c r="E55" s="663">
        <v>75</v>
      </c>
      <c r="F55" s="431">
        <f t="shared" si="2"/>
        <v>7.5</v>
      </c>
      <c r="G55" s="663">
        <v>65</v>
      </c>
      <c r="H55" s="431">
        <f t="shared" si="3"/>
        <v>6.5</v>
      </c>
      <c r="I55" s="186"/>
      <c r="J55" s="431">
        <f>VLOOKUP(I:I,GRIDS!J:K,2,FALSE)</f>
        <v>4</v>
      </c>
      <c r="K55" s="186">
        <v>-4</v>
      </c>
      <c r="L55" s="431">
        <f>VLOOKUP(K:K,GRIDS!L:M,2,FALSE)</f>
        <v>7</v>
      </c>
      <c r="M55" s="186">
        <v>6</v>
      </c>
      <c r="N55" s="431">
        <f>VLOOKUP(M:M,GRIDS!N:O,2,FALSE)</f>
        <v>10</v>
      </c>
      <c r="O55" s="186">
        <v>1</v>
      </c>
      <c r="P55" s="433">
        <f>VLOOKUP(O:O,GRIDS!P:Q,2,FALSE)</f>
        <v>10</v>
      </c>
      <c r="Q55" s="128">
        <f t="shared" si="4"/>
        <v>7</v>
      </c>
      <c r="R55" s="206">
        <f t="shared" si="0"/>
        <v>7</v>
      </c>
      <c r="S55" s="207">
        <f t="shared" si="1"/>
        <v>10</v>
      </c>
    </row>
    <row r="56" spans="1:19" x14ac:dyDescent="0.35">
      <c r="A56" s="245"/>
      <c r="B56" s="88">
        <v>50</v>
      </c>
      <c r="C56" s="91" t="str">
        <f>VLOOKUP(B:B,'START_LIST_JUN-ELI'!C:F,2,FALSE)</f>
        <v>LYSYUK Martina</v>
      </c>
      <c r="D56" s="115" t="str">
        <f>VLOOKUP(B:B,'START_LIST_JUN-ELI'!C:F,4,FALSE)</f>
        <v>CNM</v>
      </c>
      <c r="E56" s="663">
        <v>35</v>
      </c>
      <c r="F56" s="431">
        <f t="shared" si="2"/>
        <v>3.5</v>
      </c>
      <c r="G56" s="663">
        <v>45</v>
      </c>
      <c r="H56" s="431">
        <f t="shared" si="3"/>
        <v>4.5</v>
      </c>
      <c r="I56" s="186"/>
      <c r="J56" s="431">
        <f>VLOOKUP(I:I,GRIDS!J:K,2,FALSE)</f>
        <v>4</v>
      </c>
      <c r="K56" s="186">
        <v>10</v>
      </c>
      <c r="L56" s="431">
        <f>VLOOKUP(K:K,GRIDS!L:M,2,FALSE)</f>
        <v>3.5</v>
      </c>
      <c r="M56" s="186">
        <v>5</v>
      </c>
      <c r="N56" s="431">
        <f>VLOOKUP(M:M,GRIDS!N:O,2,FALSE)</f>
        <v>9.5</v>
      </c>
      <c r="O56" s="186">
        <v>6</v>
      </c>
      <c r="P56" s="433">
        <f>VLOOKUP(O:O,GRIDS!P:Q,2,FALSE)</f>
        <v>6</v>
      </c>
      <c r="Q56" s="128">
        <f t="shared" si="4"/>
        <v>4</v>
      </c>
      <c r="R56" s="206">
        <f t="shared" si="0"/>
        <v>3.5</v>
      </c>
      <c r="S56" s="207">
        <f t="shared" si="1"/>
        <v>7.75</v>
      </c>
    </row>
    <row r="57" spans="1:19" x14ac:dyDescent="0.35">
      <c r="A57" s="245"/>
      <c r="B57" s="88">
        <v>51</v>
      </c>
      <c r="C57" s="91" t="str">
        <f>VLOOKUP(B:B,'START_LIST_JUN-ELI'!C:F,2,FALSE)</f>
        <v>LEONARD Capucine</v>
      </c>
      <c r="D57" s="115" t="str">
        <f>VLOOKUP(B:B,'START_LIST_JUN-ELI'!C:F,4,FALSE)</f>
        <v>ASB</v>
      </c>
      <c r="E57" s="663">
        <v>75</v>
      </c>
      <c r="F57" s="431">
        <f t="shared" si="2"/>
        <v>7.5</v>
      </c>
      <c r="G57" s="663">
        <v>75</v>
      </c>
      <c r="H57" s="431">
        <f t="shared" si="3"/>
        <v>7.5</v>
      </c>
      <c r="I57" s="186"/>
      <c r="J57" s="431">
        <f>VLOOKUP(I:I,GRIDS!J:K,2,FALSE)</f>
        <v>4</v>
      </c>
      <c r="K57" s="186">
        <v>-17</v>
      </c>
      <c r="L57" s="431">
        <f>VLOOKUP(K:K,GRIDS!L:M,2,FALSE)</f>
        <v>10</v>
      </c>
      <c r="M57" s="186">
        <v>4</v>
      </c>
      <c r="N57" s="431">
        <f>VLOOKUP(M:M,GRIDS!N:O,2,FALSE)</f>
        <v>8.5</v>
      </c>
      <c r="O57" s="186">
        <v>1</v>
      </c>
      <c r="P57" s="433">
        <f>VLOOKUP(O:O,GRIDS!P:Q,2,FALSE)</f>
        <v>10</v>
      </c>
      <c r="Q57" s="128">
        <f t="shared" si="4"/>
        <v>7.5</v>
      </c>
      <c r="R57" s="206">
        <f t="shared" si="0"/>
        <v>10</v>
      </c>
      <c r="S57" s="207">
        <f t="shared" si="1"/>
        <v>9.25</v>
      </c>
    </row>
    <row r="58" spans="1:19" x14ac:dyDescent="0.35">
      <c r="A58" s="245"/>
      <c r="B58" s="88">
        <v>52</v>
      </c>
      <c r="C58" s="91" t="str">
        <f>VLOOKUP(B:B,'START_LIST_JUN-ELI'!C:F,2,FALSE)</f>
        <v>BAUER Liliane</v>
      </c>
      <c r="D58" s="115" t="str">
        <f>VLOOKUP(B:B,'START_LIST_JUN-ELI'!C:F,4,FALSE)</f>
        <v>ASB</v>
      </c>
      <c r="E58" s="663">
        <v>65</v>
      </c>
      <c r="F58" s="431">
        <f t="shared" si="2"/>
        <v>6.5</v>
      </c>
      <c r="G58" s="663">
        <v>65</v>
      </c>
      <c r="H58" s="431">
        <f t="shared" si="3"/>
        <v>6.5</v>
      </c>
      <c r="I58" s="186"/>
      <c r="J58" s="431">
        <f>VLOOKUP(I:I,GRIDS!J:K,2,FALSE)</f>
        <v>4</v>
      </c>
      <c r="K58" s="186">
        <v>2</v>
      </c>
      <c r="L58" s="431">
        <f>VLOOKUP(K:K,GRIDS!L:M,2,FALSE)</f>
        <v>5.5</v>
      </c>
      <c r="M58" s="186">
        <v>4.5</v>
      </c>
      <c r="N58" s="431">
        <f>VLOOKUP(M:M,GRIDS!N:O,2,FALSE)</f>
        <v>9</v>
      </c>
      <c r="O58" s="186">
        <v>3</v>
      </c>
      <c r="P58" s="433">
        <f>VLOOKUP(O:O,GRIDS!P:Q,2,FALSE)</f>
        <v>9</v>
      </c>
      <c r="Q58" s="128">
        <f t="shared" si="4"/>
        <v>6.5</v>
      </c>
      <c r="R58" s="206">
        <f t="shared" si="0"/>
        <v>5.5</v>
      </c>
      <c r="S58" s="207">
        <f t="shared" si="1"/>
        <v>9</v>
      </c>
    </row>
    <row r="59" spans="1:19" x14ac:dyDescent="0.35">
      <c r="A59" s="245"/>
      <c r="B59" s="88">
        <v>53</v>
      </c>
      <c r="C59" s="91" t="str">
        <f>VLOOKUP(B:B,'START_LIST_JUN-ELI'!C:F,2,FALSE)</f>
        <v>DERY Nili</v>
      </c>
      <c r="D59" s="115" t="str">
        <f>VLOOKUP(B:B,'START_LIST_JUN-ELI'!C:F,4,FALSE)</f>
        <v>GN1885</v>
      </c>
      <c r="E59" s="663">
        <v>65</v>
      </c>
      <c r="F59" s="431">
        <f t="shared" si="2"/>
        <v>6.5</v>
      </c>
      <c r="G59" s="663">
        <v>35</v>
      </c>
      <c r="H59" s="431">
        <f t="shared" si="3"/>
        <v>3.5</v>
      </c>
      <c r="I59" s="186"/>
      <c r="J59" s="431">
        <f>VLOOKUP(I:I,GRIDS!J:K,2,FALSE)</f>
        <v>4</v>
      </c>
      <c r="K59" s="186">
        <v>2</v>
      </c>
      <c r="L59" s="431">
        <f>VLOOKUP(K:K,GRIDS!L:M,2,FALSE)</f>
        <v>5.5</v>
      </c>
      <c r="M59" s="186">
        <v>3</v>
      </c>
      <c r="N59" s="431">
        <f>VLOOKUP(M:M,GRIDS!N:O,2,FALSE)</f>
        <v>7.5</v>
      </c>
      <c r="O59" s="186">
        <v>3.5</v>
      </c>
      <c r="P59" s="433">
        <f>VLOOKUP(O:O,GRIDS!P:Q,2,FALSE)</f>
        <v>8.5</v>
      </c>
      <c r="Q59" s="128">
        <f t="shared" si="4"/>
        <v>5</v>
      </c>
      <c r="R59" s="206">
        <f t="shared" si="0"/>
        <v>5.5</v>
      </c>
      <c r="S59" s="207">
        <f t="shared" si="1"/>
        <v>8</v>
      </c>
    </row>
    <row r="60" spans="1:19" x14ac:dyDescent="0.35">
      <c r="A60" s="245"/>
      <c r="B60" s="88">
        <v>54</v>
      </c>
      <c r="C60" s="91" t="str">
        <f>VLOOKUP(B:B,'START_LIST_JUN-ELI'!C:F,2,FALSE)</f>
        <v>TOBERER Anna-Lisa</v>
      </c>
      <c r="D60" s="115" t="str">
        <f>VLOOKUP(B:B,'START_LIST_JUN-ELI'!C:F,4,FALSE)</f>
        <v>LNZ</v>
      </c>
      <c r="E60" s="663">
        <v>95</v>
      </c>
      <c r="F60" s="431">
        <f t="shared" si="2"/>
        <v>9.5</v>
      </c>
      <c r="G60" s="663">
        <v>75</v>
      </c>
      <c r="H60" s="431">
        <f t="shared" si="3"/>
        <v>7.5</v>
      </c>
      <c r="I60" s="186"/>
      <c r="J60" s="431">
        <f>VLOOKUP(I:I,GRIDS!J:K,2,FALSE)</f>
        <v>4</v>
      </c>
      <c r="K60" s="186">
        <v>-9</v>
      </c>
      <c r="L60" s="431">
        <f>VLOOKUP(K:K,GRIDS!L:M,2,FALSE)</f>
        <v>8</v>
      </c>
      <c r="M60" s="186">
        <v>7.5</v>
      </c>
      <c r="N60" s="431">
        <f>VLOOKUP(M:M,GRIDS!N:O,2,FALSE)</f>
        <v>10</v>
      </c>
      <c r="O60" s="186">
        <v>1</v>
      </c>
      <c r="P60" s="433">
        <f>VLOOKUP(O:O,GRIDS!P:Q,2,FALSE)</f>
        <v>10</v>
      </c>
      <c r="Q60" s="128">
        <f t="shared" si="4"/>
        <v>8.5</v>
      </c>
      <c r="R60" s="206">
        <f t="shared" si="0"/>
        <v>8</v>
      </c>
      <c r="S60" s="207">
        <f t="shared" si="1"/>
        <v>10</v>
      </c>
    </row>
    <row r="61" spans="1:19" x14ac:dyDescent="0.35">
      <c r="A61" s="245"/>
      <c r="B61" s="88">
        <v>55</v>
      </c>
      <c r="C61" s="91" t="str">
        <f>VLOOKUP(B:B,'START_LIST_JUN-ELI'!C:F,2,FALSE)</f>
        <v>PORTIER-MARET Noemi</v>
      </c>
      <c r="D61" s="115" t="str">
        <f>VLOOKUP(B:B,'START_LIST_JUN-ELI'!C:F,4,FALSE)</f>
        <v>MN</v>
      </c>
      <c r="E61" s="663">
        <v>65</v>
      </c>
      <c r="F61" s="431">
        <f t="shared" si="2"/>
        <v>6.5</v>
      </c>
      <c r="G61" s="663">
        <v>45</v>
      </c>
      <c r="H61" s="431">
        <f t="shared" si="3"/>
        <v>4.5</v>
      </c>
      <c r="I61" s="186"/>
      <c r="J61" s="431">
        <f>VLOOKUP(I:I,GRIDS!J:K,2,FALSE)</f>
        <v>4</v>
      </c>
      <c r="K61" s="186">
        <v>5</v>
      </c>
      <c r="L61" s="431">
        <f>VLOOKUP(K:K,GRIDS!L:M,2,FALSE)</f>
        <v>4.5</v>
      </c>
      <c r="M61" s="186">
        <v>0.5</v>
      </c>
      <c r="N61" s="431">
        <f>VLOOKUP(M:M,GRIDS!N:O,2,FALSE)</f>
        <v>5</v>
      </c>
      <c r="O61" s="186">
        <v>5</v>
      </c>
      <c r="P61" s="433">
        <f>VLOOKUP(O:O,GRIDS!P:Q,2,FALSE)</f>
        <v>7</v>
      </c>
      <c r="Q61" s="128">
        <f t="shared" si="4"/>
        <v>5.5</v>
      </c>
      <c r="R61" s="206">
        <f t="shared" si="0"/>
        <v>4.5</v>
      </c>
      <c r="S61" s="207">
        <f t="shared" si="1"/>
        <v>6</v>
      </c>
    </row>
    <row r="62" spans="1:19" x14ac:dyDescent="0.35">
      <c r="A62" s="245"/>
      <c r="B62" s="88">
        <v>56</v>
      </c>
      <c r="C62" s="91" t="str">
        <f>VLOOKUP(B:B,'START_LIST_JUN-ELI'!C:F,2,FALSE)</f>
        <v>CUENI Anna</v>
      </c>
      <c r="D62" s="115" t="str">
        <f>VLOOKUP(B:B,'START_LIST_JUN-ELI'!C:F,4,FALSE)</f>
        <v>MORG</v>
      </c>
      <c r="E62" s="663">
        <v>95</v>
      </c>
      <c r="F62" s="431">
        <f t="shared" si="2"/>
        <v>9.5</v>
      </c>
      <c r="G62" s="663">
        <v>85</v>
      </c>
      <c r="H62" s="431">
        <f t="shared" si="3"/>
        <v>8.5</v>
      </c>
      <c r="I62" s="186"/>
      <c r="J62" s="431">
        <f>VLOOKUP(I:I,GRIDS!J:K,2,FALSE)</f>
        <v>4</v>
      </c>
      <c r="K62" s="186">
        <v>-2</v>
      </c>
      <c r="L62" s="431">
        <f>VLOOKUP(K:K,GRIDS!L:M,2,FALSE)</f>
        <v>6.5</v>
      </c>
      <c r="M62" s="186">
        <v>4</v>
      </c>
      <c r="N62" s="431">
        <f>VLOOKUP(M:M,GRIDS!N:O,2,FALSE)</f>
        <v>8.5</v>
      </c>
      <c r="O62" s="186">
        <v>3.5</v>
      </c>
      <c r="P62" s="433">
        <f>VLOOKUP(O:O,GRIDS!P:Q,2,FALSE)</f>
        <v>8.5</v>
      </c>
      <c r="Q62" s="128">
        <f t="shared" si="4"/>
        <v>9</v>
      </c>
      <c r="R62" s="206">
        <f t="shared" si="0"/>
        <v>6.5</v>
      </c>
      <c r="S62" s="207">
        <f t="shared" si="1"/>
        <v>8.5</v>
      </c>
    </row>
    <row r="63" spans="1:19" x14ac:dyDescent="0.35">
      <c r="A63" s="245"/>
      <c r="B63" s="88">
        <v>57</v>
      </c>
      <c r="C63" s="91" t="str">
        <f>VLOOKUP(B:B,'START_LIST_JUN-ELI'!C:F,2,FALSE)</f>
        <v>CAREAU Annabelle</v>
      </c>
      <c r="D63" s="115" t="str">
        <f>VLOOKUP(B:B,'START_LIST_JUN-ELI'!C:F,4,FALSE)</f>
        <v>SVB</v>
      </c>
      <c r="E63" s="663">
        <v>75</v>
      </c>
      <c r="F63" s="431">
        <f t="shared" si="2"/>
        <v>7.5</v>
      </c>
      <c r="G63" s="663">
        <v>75</v>
      </c>
      <c r="H63" s="431">
        <f t="shared" si="3"/>
        <v>7.5</v>
      </c>
      <c r="I63" s="186"/>
      <c r="J63" s="431">
        <f>VLOOKUP(I:I,GRIDS!J:K,2,FALSE)</f>
        <v>4</v>
      </c>
      <c r="K63" s="186">
        <v>5</v>
      </c>
      <c r="L63" s="431">
        <f>VLOOKUP(K:K,GRIDS!L:M,2,FALSE)</f>
        <v>4.5</v>
      </c>
      <c r="M63" s="186">
        <v>2.5</v>
      </c>
      <c r="N63" s="431">
        <f>VLOOKUP(M:M,GRIDS!N:O,2,FALSE)</f>
        <v>7</v>
      </c>
      <c r="O63" s="186">
        <v>2.5</v>
      </c>
      <c r="P63" s="433">
        <f>VLOOKUP(O:O,GRIDS!P:Q,2,FALSE)</f>
        <v>9.5</v>
      </c>
      <c r="Q63" s="128">
        <f t="shared" si="4"/>
        <v>7.5</v>
      </c>
      <c r="R63" s="206">
        <f t="shared" si="0"/>
        <v>4.5</v>
      </c>
      <c r="S63" s="207">
        <f t="shared" si="1"/>
        <v>8.25</v>
      </c>
    </row>
    <row r="64" spans="1:19" x14ac:dyDescent="0.35">
      <c r="A64" s="245"/>
      <c r="B64" s="88">
        <v>58</v>
      </c>
      <c r="C64" s="91" t="str">
        <f>VLOOKUP(B:B,'START_LIST_JUN-ELI'!C:F,2,FALSE)</f>
        <v>WEBER Mélya</v>
      </c>
      <c r="D64" s="115" t="str">
        <f>VLOOKUP(B:B,'START_LIST_JUN-ELI'!C:F,4,FALSE)</f>
        <v>CNM</v>
      </c>
      <c r="E64" s="663">
        <v>95</v>
      </c>
      <c r="F64" s="431">
        <f t="shared" si="2"/>
        <v>9.5</v>
      </c>
      <c r="G64" s="663">
        <v>95</v>
      </c>
      <c r="H64" s="431">
        <f t="shared" si="3"/>
        <v>9.5</v>
      </c>
      <c r="I64" s="186"/>
      <c r="J64" s="431">
        <f>VLOOKUP(I:I,GRIDS!J:K,2,FALSE)</f>
        <v>4</v>
      </c>
      <c r="K64" s="186">
        <v>-8</v>
      </c>
      <c r="L64" s="431">
        <f>VLOOKUP(K:K,GRIDS!L:M,2,FALSE)</f>
        <v>8</v>
      </c>
      <c r="M64" s="186">
        <v>4</v>
      </c>
      <c r="N64" s="431">
        <f>VLOOKUP(M:M,GRIDS!N:O,2,FALSE)</f>
        <v>8.5</v>
      </c>
      <c r="O64" s="186">
        <v>5</v>
      </c>
      <c r="P64" s="433">
        <f>VLOOKUP(O:O,GRIDS!P:Q,2,FALSE)</f>
        <v>7</v>
      </c>
      <c r="Q64" s="128">
        <f t="shared" si="4"/>
        <v>9.5</v>
      </c>
      <c r="R64" s="206">
        <f t="shared" si="0"/>
        <v>8</v>
      </c>
      <c r="S64" s="207">
        <f t="shared" si="1"/>
        <v>7.75</v>
      </c>
    </row>
    <row r="65" spans="1:19" x14ac:dyDescent="0.35">
      <c r="A65" s="245"/>
      <c r="B65" s="88">
        <v>59</v>
      </c>
      <c r="C65" s="91" t="str">
        <f>VLOOKUP(B:B,'START_LIST_JUN-ELI'!C:F,2,FALSE)</f>
        <v>LLERENA HIDALGO Oceane</v>
      </c>
      <c r="D65" s="115" t="str">
        <f>VLOOKUP(B:B,'START_LIST_JUN-ELI'!C:F,4,FALSE)</f>
        <v>MORG</v>
      </c>
      <c r="E65" s="663">
        <v>55</v>
      </c>
      <c r="F65" s="431">
        <f t="shared" si="2"/>
        <v>5.5</v>
      </c>
      <c r="G65" s="663">
        <v>35</v>
      </c>
      <c r="H65" s="431">
        <f t="shared" si="3"/>
        <v>3.5</v>
      </c>
      <c r="I65" s="186"/>
      <c r="J65" s="431">
        <f>VLOOKUP(I:I,GRIDS!J:K,2,FALSE)</f>
        <v>4</v>
      </c>
      <c r="K65" s="186">
        <v>6</v>
      </c>
      <c r="L65" s="431">
        <f>VLOOKUP(K:K,GRIDS!L:M,2,FALSE)</f>
        <v>4.5</v>
      </c>
      <c r="M65" s="186">
        <v>3</v>
      </c>
      <c r="N65" s="431">
        <f>VLOOKUP(M:M,GRIDS!N:O,2,FALSE)</f>
        <v>7.5</v>
      </c>
      <c r="O65" s="186">
        <v>3</v>
      </c>
      <c r="P65" s="433">
        <f>VLOOKUP(O:O,GRIDS!P:Q,2,FALSE)</f>
        <v>9</v>
      </c>
      <c r="Q65" s="128">
        <f t="shared" si="4"/>
        <v>4.5</v>
      </c>
      <c r="R65" s="206">
        <f t="shared" si="0"/>
        <v>4.5</v>
      </c>
      <c r="S65" s="207">
        <f t="shared" si="1"/>
        <v>8.25</v>
      </c>
    </row>
    <row r="66" spans="1:19" x14ac:dyDescent="0.35">
      <c r="A66" s="245"/>
      <c r="B66" s="88">
        <v>60</v>
      </c>
      <c r="C66" s="91" t="str">
        <f>VLOOKUP(B:B,'START_LIST_JUN-ELI'!C:F,2,FALSE)</f>
        <v>ISLER Meret</v>
      </c>
      <c r="D66" s="115" t="str">
        <f>VLOOKUP(B:B,'START_LIST_JUN-ELI'!C:F,4,FALSE)</f>
        <v>SVB</v>
      </c>
      <c r="E66" s="663">
        <v>75</v>
      </c>
      <c r="F66" s="431">
        <f t="shared" si="2"/>
        <v>7.5</v>
      </c>
      <c r="G66" s="663">
        <v>75</v>
      </c>
      <c r="H66" s="431">
        <f t="shared" si="3"/>
        <v>7.5</v>
      </c>
      <c r="I66" s="186"/>
      <c r="J66" s="431">
        <f>VLOOKUP(I:I,GRIDS!J:K,2,FALSE)</f>
        <v>4</v>
      </c>
      <c r="K66" s="186">
        <v>-5</v>
      </c>
      <c r="L66" s="431">
        <f>VLOOKUP(K:K,GRIDS!L:M,2,FALSE)</f>
        <v>7</v>
      </c>
      <c r="M66" s="186">
        <v>3.5</v>
      </c>
      <c r="N66" s="431">
        <f>VLOOKUP(M:M,GRIDS!N:O,2,FALSE)</f>
        <v>8</v>
      </c>
      <c r="O66" s="186">
        <v>3</v>
      </c>
      <c r="P66" s="433">
        <f>VLOOKUP(O:O,GRIDS!P:Q,2,FALSE)</f>
        <v>9</v>
      </c>
      <c r="Q66" s="128">
        <f t="shared" si="4"/>
        <v>7.5</v>
      </c>
      <c r="R66" s="206">
        <f t="shared" si="0"/>
        <v>7</v>
      </c>
      <c r="S66" s="207">
        <f t="shared" si="1"/>
        <v>8.5</v>
      </c>
    </row>
    <row r="67" spans="1:19" x14ac:dyDescent="0.35">
      <c r="A67" s="245"/>
      <c r="B67" s="88">
        <v>61</v>
      </c>
      <c r="C67" s="91" t="str">
        <f>VLOOKUP(B:B,'START_LIST_JUN-ELI'!C:F,2,FALSE)</f>
        <v>URSPRUNG Svea</v>
      </c>
      <c r="D67" s="115" t="str">
        <f>VLOOKUP(B:B,'START_LIST_JUN-ELI'!C:F,4,FALSE)</f>
        <v>MORG</v>
      </c>
      <c r="E67" s="663">
        <v>95</v>
      </c>
      <c r="F67" s="431">
        <f t="shared" si="2"/>
        <v>9.5</v>
      </c>
      <c r="G67" s="663">
        <v>95</v>
      </c>
      <c r="H67" s="431">
        <f t="shared" si="3"/>
        <v>9.5</v>
      </c>
      <c r="I67" s="186"/>
      <c r="J67" s="431">
        <f>VLOOKUP(I:I,GRIDS!J:K,2,FALSE)</f>
        <v>4</v>
      </c>
      <c r="K67" s="186">
        <v>-9</v>
      </c>
      <c r="L67" s="431">
        <f>VLOOKUP(K:K,GRIDS!L:M,2,FALSE)</f>
        <v>8</v>
      </c>
      <c r="M67" s="186">
        <v>5.5</v>
      </c>
      <c r="N67" s="431">
        <f>VLOOKUP(M:M,GRIDS!N:O,2,FALSE)</f>
        <v>10</v>
      </c>
      <c r="O67" s="186">
        <v>1</v>
      </c>
      <c r="P67" s="433">
        <f>VLOOKUP(O:O,GRIDS!P:Q,2,FALSE)</f>
        <v>10</v>
      </c>
      <c r="Q67" s="128">
        <f>AVERAGE(F67,H67)</f>
        <v>9.5</v>
      </c>
      <c r="R67" s="206">
        <f t="shared" si="0"/>
        <v>8</v>
      </c>
      <c r="S67" s="207">
        <f t="shared" si="1"/>
        <v>10</v>
      </c>
    </row>
    <row r="68" spans="1:19" x14ac:dyDescent="0.35">
      <c r="A68" s="245"/>
      <c r="B68" s="88">
        <v>62</v>
      </c>
      <c r="C68" s="91" t="str">
        <f>VLOOKUP(B:B,'START_LIST_JUN-ELI'!C:F,2,FALSE)</f>
        <v>RADAELLI Giulia</v>
      </c>
      <c r="D68" s="115" t="str">
        <f>VLOOKUP(B:B,'START_LIST_JUN-ELI'!C:F,4,FALSE)</f>
        <v>LUG</v>
      </c>
      <c r="E68" s="663">
        <v>65</v>
      </c>
      <c r="F68" s="431">
        <f t="shared" si="2"/>
        <v>6.5</v>
      </c>
      <c r="G68" s="663">
        <v>65</v>
      </c>
      <c r="H68" s="431">
        <f t="shared" si="3"/>
        <v>6.5</v>
      </c>
      <c r="I68" s="186"/>
      <c r="J68" s="431">
        <f>VLOOKUP(I:I,GRIDS!J:K,2,FALSE)</f>
        <v>4</v>
      </c>
      <c r="K68" s="186">
        <v>4</v>
      </c>
      <c r="L68" s="431">
        <f>VLOOKUP(K:K,GRIDS!L:M,2,FALSE)</f>
        <v>5</v>
      </c>
      <c r="M68" s="186">
        <v>2.5</v>
      </c>
      <c r="N68" s="431">
        <f>VLOOKUP(M:M,GRIDS!N:O,2,FALSE)</f>
        <v>7</v>
      </c>
      <c r="O68" s="186">
        <v>2.5</v>
      </c>
      <c r="P68" s="433">
        <f>VLOOKUP(O:O,GRIDS!P:Q,2,FALSE)</f>
        <v>9.5</v>
      </c>
      <c r="Q68" s="128">
        <f>AVERAGE(F68,H68)</f>
        <v>6.5</v>
      </c>
      <c r="R68" s="206">
        <f t="shared" si="0"/>
        <v>5</v>
      </c>
      <c r="S68" s="207">
        <f t="shared" si="1"/>
        <v>8.25</v>
      </c>
    </row>
    <row r="69" spans="1:19" x14ac:dyDescent="0.35">
      <c r="A69" s="245"/>
      <c r="B69" s="88">
        <v>63</v>
      </c>
      <c r="C69" s="91" t="str">
        <f>VLOOKUP(B:B,'START_LIST_JUN-ELI'!C:F,2,FALSE)</f>
        <v>COSENTINO Francesco</v>
      </c>
      <c r="D69" s="115" t="str">
        <f>VLOOKUP(B:B,'START_LIST_JUN-ELI'!C:F,4,FALSE)</f>
        <v>SVB</v>
      </c>
      <c r="E69" s="663"/>
      <c r="F69" s="431">
        <f t="shared" si="2"/>
        <v>0</v>
      </c>
      <c r="G69" s="663"/>
      <c r="H69" s="431">
        <f t="shared" si="3"/>
        <v>0</v>
      </c>
      <c r="I69" s="186"/>
      <c r="J69" s="431">
        <f>VLOOKUP(I:I,GRIDS!J:K,2,FALSE)</f>
        <v>4</v>
      </c>
      <c r="K69" s="186"/>
      <c r="L69" s="431">
        <f>VLOOKUP(K:K,GRIDS!L:M,2,FALSE)</f>
        <v>6</v>
      </c>
      <c r="M69" s="186"/>
      <c r="N69" s="431">
        <f>VLOOKUP(M:M,GRIDS!N:O,2,FALSE)</f>
        <v>4.5</v>
      </c>
      <c r="O69" s="186"/>
      <c r="P69" s="433">
        <f>VLOOKUP(O:O,GRIDS!P:Q,2,FALSE)</f>
        <v>10</v>
      </c>
      <c r="Q69" s="128">
        <f t="shared" si="4"/>
        <v>0</v>
      </c>
      <c r="R69" s="206">
        <f t="shared" si="0"/>
        <v>6</v>
      </c>
      <c r="S69" s="207">
        <f t="shared" si="1"/>
        <v>7.25</v>
      </c>
    </row>
    <row r="70" spans="1:19" hidden="1" x14ac:dyDescent="0.35">
      <c r="A70" s="245"/>
      <c r="B70" s="88">
        <v>64</v>
      </c>
      <c r="C70" s="91" t="e">
        <f>VLOOKUP(B:B,'START_LIST_JUN-ELI'!C:F,2,FALSE)</f>
        <v>#N/A</v>
      </c>
      <c r="D70" s="115" t="e">
        <f>VLOOKUP(B:B,'START_LIST_JUN-ELI'!C:F,4,FALSE)</f>
        <v>#N/A</v>
      </c>
      <c r="E70" s="663"/>
      <c r="F70" s="431">
        <f t="shared" si="2"/>
        <v>0</v>
      </c>
      <c r="G70" s="663"/>
      <c r="H70" s="431">
        <f t="shared" si="3"/>
        <v>0</v>
      </c>
      <c r="I70" s="186"/>
      <c r="J70" s="431">
        <f>VLOOKUP(I:I,GRIDS!J:K,2,FALSE)</f>
        <v>4</v>
      </c>
      <c r="K70" s="186"/>
      <c r="L70" s="431">
        <f>VLOOKUP(K:K,GRIDS!L:M,2,FALSE)</f>
        <v>6</v>
      </c>
      <c r="M70" s="186"/>
      <c r="N70" s="431">
        <f>VLOOKUP(M:M,GRIDS!N:O,2,FALSE)</f>
        <v>4.5</v>
      </c>
      <c r="O70" s="186"/>
      <c r="P70" s="433">
        <f>VLOOKUP(O:O,GRIDS!P:Q,2,FALSE)</f>
        <v>10</v>
      </c>
      <c r="Q70" s="128">
        <f t="shared" si="4"/>
        <v>0</v>
      </c>
      <c r="R70" s="206">
        <f t="shared" si="0"/>
        <v>6</v>
      </c>
      <c r="S70" s="207">
        <f t="shared" si="1"/>
        <v>7.25</v>
      </c>
    </row>
    <row r="71" spans="1:19" hidden="1" x14ac:dyDescent="0.35">
      <c r="A71" s="245"/>
      <c r="B71" s="88">
        <v>65</v>
      </c>
      <c r="C71" s="91" t="e">
        <f>VLOOKUP(B:B,'START_LIST_JUN-ELI'!C:F,2,FALSE)</f>
        <v>#N/A</v>
      </c>
      <c r="D71" s="115" t="e">
        <f>VLOOKUP(B:B,'START_LIST_JUN-ELI'!C:F,4,FALSE)</f>
        <v>#N/A</v>
      </c>
      <c r="E71" s="663"/>
      <c r="F71" s="431">
        <f t="shared" si="2"/>
        <v>0</v>
      </c>
      <c r="G71" s="663"/>
      <c r="H71" s="431">
        <f t="shared" si="3"/>
        <v>0</v>
      </c>
      <c r="I71" s="186"/>
      <c r="J71" s="431">
        <f>VLOOKUP(I:I,GRIDS!J:K,2,FALSE)</f>
        <v>4</v>
      </c>
      <c r="K71" s="186"/>
      <c r="L71" s="431">
        <f>VLOOKUP(K:K,GRIDS!L:M,2,FALSE)</f>
        <v>6</v>
      </c>
      <c r="M71" s="186"/>
      <c r="N71" s="431">
        <f>VLOOKUP(M:M,GRIDS!N:O,2,FALSE)</f>
        <v>4.5</v>
      </c>
      <c r="O71" s="186"/>
      <c r="P71" s="433">
        <f>VLOOKUP(O:O,GRIDS!P:Q,2,FALSE)</f>
        <v>10</v>
      </c>
      <c r="Q71" s="128">
        <f t="shared" si="4"/>
        <v>0</v>
      </c>
      <c r="R71" s="206">
        <f t="shared" si="0"/>
        <v>6</v>
      </c>
      <c r="S71" s="207">
        <f t="shared" si="1"/>
        <v>7.25</v>
      </c>
    </row>
    <row r="72" spans="1:19" hidden="1" x14ac:dyDescent="0.35">
      <c r="A72" s="245"/>
      <c r="B72" s="88">
        <v>66</v>
      </c>
      <c r="C72" s="91" t="e">
        <f>VLOOKUP(B:B,'START_LIST_JUN-ELI'!C:F,2,FALSE)</f>
        <v>#N/A</v>
      </c>
      <c r="D72" s="115" t="e">
        <f>VLOOKUP(B:B,'START_LIST_JUN-ELI'!C:F,4,FALSE)</f>
        <v>#N/A</v>
      </c>
      <c r="E72" s="663"/>
      <c r="F72" s="431">
        <f t="shared" si="2"/>
        <v>0</v>
      </c>
      <c r="G72" s="663"/>
      <c r="H72" s="431">
        <f t="shared" si="3"/>
        <v>0</v>
      </c>
      <c r="I72" s="186"/>
      <c r="J72" s="431">
        <f>VLOOKUP(I:I,GRIDS!J:K,2,FALSE)</f>
        <v>4</v>
      </c>
      <c r="K72" s="186"/>
      <c r="L72" s="431">
        <f>VLOOKUP(K:K,GRIDS!L:M,2,FALSE)</f>
        <v>6</v>
      </c>
      <c r="M72" s="186"/>
      <c r="N72" s="431">
        <f>VLOOKUP(M:M,GRIDS!N:O,2,FALSE)</f>
        <v>4.5</v>
      </c>
      <c r="O72" s="186"/>
      <c r="P72" s="433">
        <f>VLOOKUP(O:O,GRIDS!P:Q,2,FALSE)</f>
        <v>10</v>
      </c>
      <c r="Q72" s="128">
        <f t="shared" si="4"/>
        <v>0</v>
      </c>
      <c r="R72" s="206">
        <f t="shared" ref="R72:R91" si="5">L72</f>
        <v>6</v>
      </c>
      <c r="S72" s="207">
        <f t="shared" ref="S72:S91" si="6">AVERAGE(N72,P72)</f>
        <v>7.25</v>
      </c>
    </row>
    <row r="73" spans="1:19" hidden="1" x14ac:dyDescent="0.35">
      <c r="A73" s="245"/>
      <c r="B73" s="88">
        <v>67</v>
      </c>
      <c r="C73" s="91" t="e">
        <f>VLOOKUP(B:B,'START_LIST_JUN-ELI'!C:F,2,FALSE)</f>
        <v>#N/A</v>
      </c>
      <c r="D73" s="115" t="e">
        <f>VLOOKUP(B:B,'START_LIST_JUN-ELI'!C:F,4,FALSE)</f>
        <v>#N/A</v>
      </c>
      <c r="E73" s="663"/>
      <c r="F73" s="431">
        <f t="shared" ref="F73:F136" si="7">E73/$F$6</f>
        <v>0</v>
      </c>
      <c r="G73" s="663"/>
      <c r="H73" s="431">
        <f t="shared" ref="H73:H136" si="8">G73/$F$6</f>
        <v>0</v>
      </c>
      <c r="I73" s="186"/>
      <c r="J73" s="431">
        <f>VLOOKUP(I:I,GRIDS!J:K,2,FALSE)</f>
        <v>4</v>
      </c>
      <c r="K73" s="186"/>
      <c r="L73" s="431">
        <f>VLOOKUP(K:K,GRIDS!L:M,2,FALSE)</f>
        <v>6</v>
      </c>
      <c r="M73" s="186"/>
      <c r="N73" s="431">
        <f>VLOOKUP(M:M,GRIDS!N:O,2,FALSE)</f>
        <v>4.5</v>
      </c>
      <c r="O73" s="186"/>
      <c r="P73" s="433">
        <f>VLOOKUP(O:O,GRIDS!P:Q,2,FALSE)</f>
        <v>10</v>
      </c>
      <c r="Q73" s="128">
        <f t="shared" ref="Q73:Q136" si="9">AVERAGE(F73,H73)</f>
        <v>0</v>
      </c>
      <c r="R73" s="206">
        <f t="shared" si="5"/>
        <v>6</v>
      </c>
      <c r="S73" s="207">
        <f t="shared" si="6"/>
        <v>7.25</v>
      </c>
    </row>
    <row r="74" spans="1:19" hidden="1" x14ac:dyDescent="0.35">
      <c r="A74" s="245"/>
      <c r="B74" s="88">
        <v>68</v>
      </c>
      <c r="C74" s="91" t="e">
        <f>VLOOKUP(B:B,'START_LIST_JUN-ELI'!C:F,2,FALSE)</f>
        <v>#N/A</v>
      </c>
      <c r="D74" s="115" t="e">
        <f>VLOOKUP(B:B,'START_LIST_JUN-ELI'!C:F,4,FALSE)</f>
        <v>#N/A</v>
      </c>
      <c r="E74" s="663"/>
      <c r="F74" s="431">
        <f t="shared" si="7"/>
        <v>0</v>
      </c>
      <c r="G74" s="663"/>
      <c r="H74" s="431">
        <f t="shared" si="8"/>
        <v>0</v>
      </c>
      <c r="I74" s="186"/>
      <c r="J74" s="431">
        <f>VLOOKUP(I:I,GRIDS!J:K,2,FALSE)</f>
        <v>4</v>
      </c>
      <c r="K74" s="186"/>
      <c r="L74" s="431">
        <f>VLOOKUP(K:K,GRIDS!L:M,2,FALSE)</f>
        <v>6</v>
      </c>
      <c r="M74" s="186"/>
      <c r="N74" s="431">
        <f>VLOOKUP(M:M,GRIDS!N:O,2,FALSE)</f>
        <v>4.5</v>
      </c>
      <c r="O74" s="186"/>
      <c r="P74" s="433">
        <f>VLOOKUP(O:O,GRIDS!P:Q,2,FALSE)</f>
        <v>10</v>
      </c>
      <c r="Q74" s="128">
        <f t="shared" si="9"/>
        <v>0</v>
      </c>
      <c r="R74" s="206">
        <f t="shared" si="5"/>
        <v>6</v>
      </c>
      <c r="S74" s="207">
        <f t="shared" si="6"/>
        <v>7.25</v>
      </c>
    </row>
    <row r="75" spans="1:19" hidden="1" x14ac:dyDescent="0.35">
      <c r="A75" s="245"/>
      <c r="B75" s="88">
        <v>69</v>
      </c>
      <c r="C75" s="91" t="e">
        <f>VLOOKUP(B:B,'START_LIST_JUN-ELI'!C:F,2,FALSE)</f>
        <v>#N/A</v>
      </c>
      <c r="D75" s="115" t="e">
        <f>VLOOKUP(B:B,'START_LIST_JUN-ELI'!C:F,4,FALSE)</f>
        <v>#N/A</v>
      </c>
      <c r="E75" s="663"/>
      <c r="F75" s="431">
        <f t="shared" si="7"/>
        <v>0</v>
      </c>
      <c r="G75" s="663"/>
      <c r="H75" s="431">
        <f t="shared" si="8"/>
        <v>0</v>
      </c>
      <c r="I75" s="186"/>
      <c r="J75" s="431">
        <f>VLOOKUP(I:I,GRIDS!J:K,2,FALSE)</f>
        <v>4</v>
      </c>
      <c r="K75" s="186"/>
      <c r="L75" s="431">
        <f>VLOOKUP(K:K,GRIDS!L:M,2,FALSE)</f>
        <v>6</v>
      </c>
      <c r="M75" s="186"/>
      <c r="N75" s="431">
        <f>VLOOKUP(M:M,GRIDS!N:O,2,FALSE)</f>
        <v>4.5</v>
      </c>
      <c r="O75" s="186"/>
      <c r="P75" s="433">
        <f>VLOOKUP(O:O,GRIDS!P:Q,2,FALSE)</f>
        <v>10</v>
      </c>
      <c r="Q75" s="128">
        <f t="shared" si="9"/>
        <v>0</v>
      </c>
      <c r="R75" s="206">
        <f t="shared" si="5"/>
        <v>6</v>
      </c>
      <c r="S75" s="207">
        <f t="shared" si="6"/>
        <v>7.25</v>
      </c>
    </row>
    <row r="76" spans="1:19" hidden="1" x14ac:dyDescent="0.35">
      <c r="A76" s="245"/>
      <c r="B76" s="88">
        <v>70</v>
      </c>
      <c r="C76" s="91" t="e">
        <f>VLOOKUP(B:B,'START_LIST_JUN-ELI'!C:F,2,FALSE)</f>
        <v>#N/A</v>
      </c>
      <c r="D76" s="115" t="e">
        <f>VLOOKUP(B:B,'START_LIST_JUN-ELI'!C:F,4,FALSE)</f>
        <v>#N/A</v>
      </c>
      <c r="E76" s="664"/>
      <c r="F76" s="431">
        <f t="shared" si="7"/>
        <v>0</v>
      </c>
      <c r="G76" s="664"/>
      <c r="H76" s="431">
        <f t="shared" si="8"/>
        <v>0</v>
      </c>
      <c r="I76" s="80"/>
      <c r="J76" s="431">
        <f>VLOOKUP(I:I,GRIDS!J:K,2,FALSE)</f>
        <v>4</v>
      </c>
      <c r="K76" s="80"/>
      <c r="L76" s="431">
        <f>VLOOKUP(K:K,GRIDS!L:M,2,FALSE)</f>
        <v>6</v>
      </c>
      <c r="M76" s="80"/>
      <c r="N76" s="431">
        <f>VLOOKUP(M:M,GRIDS!N:O,2,FALSE)</f>
        <v>4.5</v>
      </c>
      <c r="O76" s="80"/>
      <c r="P76" s="433">
        <f>VLOOKUP(O:O,GRIDS!P:Q,2,FALSE)</f>
        <v>10</v>
      </c>
      <c r="Q76" s="128">
        <f t="shared" si="9"/>
        <v>0</v>
      </c>
      <c r="R76" s="206">
        <f t="shared" si="5"/>
        <v>6</v>
      </c>
      <c r="S76" s="207">
        <f t="shared" si="6"/>
        <v>7.25</v>
      </c>
    </row>
    <row r="77" spans="1:19" hidden="1" x14ac:dyDescent="0.35">
      <c r="A77" s="245"/>
      <c r="B77" s="88">
        <v>71</v>
      </c>
      <c r="C77" s="91" t="e">
        <f>VLOOKUP(B:B,'START_LIST_JUN-ELI'!C:F,2,FALSE)</f>
        <v>#N/A</v>
      </c>
      <c r="D77" s="115" t="e">
        <f>VLOOKUP(B:B,'START_LIST_JUN-ELI'!C:F,4,FALSE)</f>
        <v>#N/A</v>
      </c>
      <c r="E77" s="664"/>
      <c r="F77" s="431">
        <f t="shared" si="7"/>
        <v>0</v>
      </c>
      <c r="G77" s="664"/>
      <c r="H77" s="431">
        <f t="shared" si="8"/>
        <v>0</v>
      </c>
      <c r="I77" s="80"/>
      <c r="J77" s="431">
        <f>VLOOKUP(I:I,GRIDS!J:K,2,FALSE)</f>
        <v>4</v>
      </c>
      <c r="K77" s="80"/>
      <c r="L77" s="431">
        <f>VLOOKUP(K:K,GRIDS!L:M,2,FALSE)</f>
        <v>6</v>
      </c>
      <c r="M77" s="80"/>
      <c r="N77" s="431">
        <f>VLOOKUP(M:M,GRIDS!N:O,2,FALSE)</f>
        <v>4.5</v>
      </c>
      <c r="O77" s="80"/>
      <c r="P77" s="433">
        <f>VLOOKUP(O:O,GRIDS!P:Q,2,FALSE)</f>
        <v>10</v>
      </c>
      <c r="Q77" s="128">
        <f t="shared" si="9"/>
        <v>0</v>
      </c>
      <c r="R77" s="206">
        <f t="shared" si="5"/>
        <v>6</v>
      </c>
      <c r="S77" s="207">
        <f t="shared" si="6"/>
        <v>7.25</v>
      </c>
    </row>
    <row r="78" spans="1:19" hidden="1" x14ac:dyDescent="0.35">
      <c r="A78" s="245"/>
      <c r="B78" s="88">
        <v>72</v>
      </c>
      <c r="C78" s="91" t="e">
        <f>VLOOKUP(B:B,'START_LIST_JUN-ELI'!C:F,2,FALSE)</f>
        <v>#N/A</v>
      </c>
      <c r="D78" s="115" t="e">
        <f>VLOOKUP(B:B,'START_LIST_JUN-ELI'!C:F,4,FALSE)</f>
        <v>#N/A</v>
      </c>
      <c r="E78" s="664"/>
      <c r="F78" s="431">
        <f t="shared" si="7"/>
        <v>0</v>
      </c>
      <c r="G78" s="664"/>
      <c r="H78" s="431">
        <f t="shared" si="8"/>
        <v>0</v>
      </c>
      <c r="I78" s="80"/>
      <c r="J78" s="431">
        <f>VLOOKUP(I:I,GRIDS!J:K,2,FALSE)</f>
        <v>4</v>
      </c>
      <c r="K78" s="80"/>
      <c r="L78" s="431">
        <f>VLOOKUP(K:K,GRIDS!L:M,2,FALSE)</f>
        <v>6</v>
      </c>
      <c r="M78" s="80"/>
      <c r="N78" s="431">
        <f>VLOOKUP(M:M,GRIDS!N:O,2,FALSE)</f>
        <v>4.5</v>
      </c>
      <c r="O78" s="80"/>
      <c r="P78" s="433">
        <f>VLOOKUP(O:O,GRIDS!P:Q,2,FALSE)</f>
        <v>10</v>
      </c>
      <c r="Q78" s="128">
        <f t="shared" si="9"/>
        <v>0</v>
      </c>
      <c r="R78" s="206">
        <f t="shared" si="5"/>
        <v>6</v>
      </c>
      <c r="S78" s="207">
        <f t="shared" si="6"/>
        <v>7.25</v>
      </c>
    </row>
    <row r="79" spans="1:19" hidden="1" x14ac:dyDescent="0.35">
      <c r="A79" s="245"/>
      <c r="B79" s="88">
        <v>73</v>
      </c>
      <c r="C79" s="91" t="e">
        <f>VLOOKUP(B:B,'START_LIST_JUN-ELI'!C:F,2,FALSE)</f>
        <v>#N/A</v>
      </c>
      <c r="D79" s="115" t="e">
        <f>VLOOKUP(B:B,'START_LIST_JUN-ELI'!C:F,4,FALSE)</f>
        <v>#N/A</v>
      </c>
      <c r="E79" s="664"/>
      <c r="F79" s="431">
        <f t="shared" si="7"/>
        <v>0</v>
      </c>
      <c r="G79" s="664"/>
      <c r="H79" s="431">
        <f t="shared" si="8"/>
        <v>0</v>
      </c>
      <c r="I79" s="80"/>
      <c r="J79" s="431">
        <f>VLOOKUP(I:I,GRIDS!J:K,2,FALSE)</f>
        <v>4</v>
      </c>
      <c r="K79" s="80"/>
      <c r="L79" s="431">
        <f>VLOOKUP(K:K,GRIDS!L:M,2,FALSE)</f>
        <v>6</v>
      </c>
      <c r="M79" s="80"/>
      <c r="N79" s="431">
        <f>VLOOKUP(M:M,GRIDS!N:O,2,FALSE)</f>
        <v>4.5</v>
      </c>
      <c r="O79" s="80"/>
      <c r="P79" s="433">
        <f>VLOOKUP(O:O,GRIDS!P:Q,2,FALSE)</f>
        <v>10</v>
      </c>
      <c r="Q79" s="128">
        <f t="shared" si="9"/>
        <v>0</v>
      </c>
      <c r="R79" s="206">
        <f t="shared" si="5"/>
        <v>6</v>
      </c>
      <c r="S79" s="207">
        <f t="shared" si="6"/>
        <v>7.25</v>
      </c>
    </row>
    <row r="80" spans="1:19" hidden="1" x14ac:dyDescent="0.35">
      <c r="A80" s="245"/>
      <c r="B80" s="88">
        <v>74</v>
      </c>
      <c r="C80" s="91" t="e">
        <f>VLOOKUP(B:B,'START_LIST_JUN-ELI'!C:F,2,FALSE)</f>
        <v>#N/A</v>
      </c>
      <c r="D80" s="115" t="e">
        <f>VLOOKUP(B:B,'START_LIST_JUN-ELI'!C:F,4,FALSE)</f>
        <v>#N/A</v>
      </c>
      <c r="E80" s="664"/>
      <c r="F80" s="431">
        <f t="shared" si="7"/>
        <v>0</v>
      </c>
      <c r="G80" s="664"/>
      <c r="H80" s="431">
        <f t="shared" si="8"/>
        <v>0</v>
      </c>
      <c r="I80" s="80"/>
      <c r="J80" s="431">
        <f>VLOOKUP(I:I,GRIDS!J:K,2,FALSE)</f>
        <v>4</v>
      </c>
      <c r="K80" s="80"/>
      <c r="L80" s="431">
        <f>VLOOKUP(K:K,GRIDS!L:M,2,FALSE)</f>
        <v>6</v>
      </c>
      <c r="M80" s="80"/>
      <c r="N80" s="431">
        <f>VLOOKUP(M:M,GRIDS!N:O,2,FALSE)</f>
        <v>4.5</v>
      </c>
      <c r="O80" s="80"/>
      <c r="P80" s="433">
        <f>VLOOKUP(O:O,GRIDS!P:Q,2,FALSE)</f>
        <v>10</v>
      </c>
      <c r="Q80" s="128">
        <f t="shared" si="9"/>
        <v>0</v>
      </c>
      <c r="R80" s="206">
        <f t="shared" si="5"/>
        <v>6</v>
      </c>
      <c r="S80" s="207">
        <f t="shared" si="6"/>
        <v>7.25</v>
      </c>
    </row>
    <row r="81" spans="1:19" hidden="1" x14ac:dyDescent="0.35">
      <c r="A81" s="245"/>
      <c r="B81" s="88">
        <v>75</v>
      </c>
      <c r="C81" s="91" t="e">
        <f>VLOOKUP(B:B,'START_LIST_JUN-ELI'!C:F,2,FALSE)</f>
        <v>#N/A</v>
      </c>
      <c r="D81" s="115" t="e">
        <f>VLOOKUP(B:B,'START_LIST_JUN-ELI'!C:F,4,FALSE)</f>
        <v>#N/A</v>
      </c>
      <c r="E81" s="664"/>
      <c r="F81" s="431">
        <f t="shared" si="7"/>
        <v>0</v>
      </c>
      <c r="G81" s="664"/>
      <c r="H81" s="431">
        <f t="shared" si="8"/>
        <v>0</v>
      </c>
      <c r="I81" s="80"/>
      <c r="J81" s="431">
        <f>VLOOKUP(I:I,GRIDS!J:K,2,FALSE)</f>
        <v>4</v>
      </c>
      <c r="K81" s="80"/>
      <c r="L81" s="431">
        <f>VLOOKUP(K:K,GRIDS!L:M,2,FALSE)</f>
        <v>6</v>
      </c>
      <c r="M81" s="80"/>
      <c r="N81" s="431">
        <f>VLOOKUP(M:M,GRIDS!N:O,2,FALSE)</f>
        <v>4.5</v>
      </c>
      <c r="O81" s="80"/>
      <c r="P81" s="433">
        <f>VLOOKUP(O:O,GRIDS!P:Q,2,FALSE)</f>
        <v>10</v>
      </c>
      <c r="Q81" s="128">
        <f t="shared" si="9"/>
        <v>0</v>
      </c>
      <c r="R81" s="206">
        <f t="shared" si="5"/>
        <v>6</v>
      </c>
      <c r="S81" s="207">
        <f t="shared" si="6"/>
        <v>7.25</v>
      </c>
    </row>
    <row r="82" spans="1:19" hidden="1" x14ac:dyDescent="0.35">
      <c r="A82" s="245"/>
      <c r="B82" s="88">
        <v>76</v>
      </c>
      <c r="C82" s="91" t="e">
        <f>VLOOKUP(B:B,'START_LIST_JUN-ELI'!C:F,2,FALSE)</f>
        <v>#N/A</v>
      </c>
      <c r="D82" s="115" t="e">
        <f>VLOOKUP(B:B,'START_LIST_JUN-ELI'!C:F,4,FALSE)</f>
        <v>#N/A</v>
      </c>
      <c r="E82" s="664"/>
      <c r="F82" s="431">
        <f t="shared" si="7"/>
        <v>0</v>
      </c>
      <c r="G82" s="664"/>
      <c r="H82" s="431">
        <f t="shared" si="8"/>
        <v>0</v>
      </c>
      <c r="I82" s="80"/>
      <c r="J82" s="431">
        <f>VLOOKUP(I:I,GRIDS!J:K,2,FALSE)</f>
        <v>4</v>
      </c>
      <c r="K82" s="80"/>
      <c r="L82" s="431">
        <f>VLOOKUP(K:K,GRIDS!L:M,2,FALSE)</f>
        <v>6</v>
      </c>
      <c r="M82" s="80"/>
      <c r="N82" s="431">
        <f>VLOOKUP(M:M,GRIDS!N:O,2,FALSE)</f>
        <v>4.5</v>
      </c>
      <c r="O82" s="80"/>
      <c r="P82" s="433">
        <f>VLOOKUP(O:O,GRIDS!P:Q,2,FALSE)</f>
        <v>10</v>
      </c>
      <c r="Q82" s="128">
        <f t="shared" si="9"/>
        <v>0</v>
      </c>
      <c r="R82" s="206">
        <f t="shared" si="5"/>
        <v>6</v>
      </c>
      <c r="S82" s="207">
        <f t="shared" si="6"/>
        <v>7.25</v>
      </c>
    </row>
    <row r="83" spans="1:19" hidden="1" x14ac:dyDescent="0.35">
      <c r="A83" s="245"/>
      <c r="B83" s="88">
        <v>77</v>
      </c>
      <c r="C83" s="91" t="e">
        <f>VLOOKUP(B:B,'START_LIST_JUN-ELI'!C:F,2,FALSE)</f>
        <v>#N/A</v>
      </c>
      <c r="D83" s="115" t="e">
        <f>VLOOKUP(B:B,'START_LIST_JUN-ELI'!C:F,4,FALSE)</f>
        <v>#N/A</v>
      </c>
      <c r="E83" s="664"/>
      <c r="F83" s="431">
        <f t="shared" si="7"/>
        <v>0</v>
      </c>
      <c r="G83" s="664"/>
      <c r="H83" s="431">
        <f t="shared" si="8"/>
        <v>0</v>
      </c>
      <c r="I83" s="80"/>
      <c r="J83" s="431">
        <f>VLOOKUP(I:I,GRIDS!J:K,2,FALSE)</f>
        <v>4</v>
      </c>
      <c r="K83" s="80"/>
      <c r="L83" s="431">
        <f>VLOOKUP(K:K,GRIDS!L:M,2,FALSE)</f>
        <v>6</v>
      </c>
      <c r="M83" s="80"/>
      <c r="N83" s="431">
        <f>VLOOKUP(M:M,GRIDS!N:O,2,FALSE)</f>
        <v>4.5</v>
      </c>
      <c r="O83" s="80"/>
      <c r="P83" s="433">
        <f>VLOOKUP(O:O,GRIDS!P:Q,2,FALSE)</f>
        <v>10</v>
      </c>
      <c r="Q83" s="128">
        <f t="shared" si="9"/>
        <v>0</v>
      </c>
      <c r="R83" s="206">
        <f t="shared" si="5"/>
        <v>6</v>
      </c>
      <c r="S83" s="207">
        <f t="shared" si="6"/>
        <v>7.25</v>
      </c>
    </row>
    <row r="84" spans="1:19" hidden="1" x14ac:dyDescent="0.35">
      <c r="A84" s="245"/>
      <c r="B84" s="88">
        <v>78</v>
      </c>
      <c r="C84" s="91" t="e">
        <f>VLOOKUP(B:B,'START_LIST_JUN-ELI'!C:F,2,FALSE)</f>
        <v>#N/A</v>
      </c>
      <c r="D84" s="115" t="e">
        <f>VLOOKUP(B:B,'START_LIST_JUN-ELI'!C:F,4,FALSE)</f>
        <v>#N/A</v>
      </c>
      <c r="E84" s="664"/>
      <c r="F84" s="431">
        <f t="shared" si="7"/>
        <v>0</v>
      </c>
      <c r="G84" s="664"/>
      <c r="H84" s="431">
        <f t="shared" si="8"/>
        <v>0</v>
      </c>
      <c r="I84" s="80"/>
      <c r="J84" s="431">
        <f>VLOOKUP(I:I,GRIDS!J:K,2,FALSE)</f>
        <v>4</v>
      </c>
      <c r="K84" s="80"/>
      <c r="L84" s="431">
        <f>VLOOKUP(K:K,GRIDS!L:M,2,FALSE)</f>
        <v>6</v>
      </c>
      <c r="M84" s="80"/>
      <c r="N84" s="431">
        <f>VLOOKUP(M:M,GRIDS!N:O,2,FALSE)</f>
        <v>4.5</v>
      </c>
      <c r="O84" s="80"/>
      <c r="P84" s="433">
        <f>VLOOKUP(O:O,GRIDS!P:Q,2,FALSE)</f>
        <v>10</v>
      </c>
      <c r="Q84" s="128">
        <f t="shared" si="9"/>
        <v>0</v>
      </c>
      <c r="R84" s="206">
        <f t="shared" si="5"/>
        <v>6</v>
      </c>
      <c r="S84" s="207">
        <f t="shared" si="6"/>
        <v>7.25</v>
      </c>
    </row>
    <row r="85" spans="1:19" hidden="1" x14ac:dyDescent="0.35">
      <c r="A85" s="245"/>
      <c r="B85" s="88">
        <v>79</v>
      </c>
      <c r="C85" s="91" t="e">
        <f>VLOOKUP(B:B,'START_LIST_JUN-ELI'!C:F,2,FALSE)</f>
        <v>#N/A</v>
      </c>
      <c r="D85" s="115" t="e">
        <f>VLOOKUP(B:B,'START_LIST_JUN-ELI'!C:F,4,FALSE)</f>
        <v>#N/A</v>
      </c>
      <c r="E85" s="664"/>
      <c r="F85" s="431">
        <f t="shared" si="7"/>
        <v>0</v>
      </c>
      <c r="G85" s="664"/>
      <c r="H85" s="431">
        <f t="shared" si="8"/>
        <v>0</v>
      </c>
      <c r="I85" s="80"/>
      <c r="J85" s="431">
        <f>VLOOKUP(I:I,GRIDS!J:K,2,FALSE)</f>
        <v>4</v>
      </c>
      <c r="K85" s="80"/>
      <c r="L85" s="431">
        <f>VLOOKUP(K:K,GRIDS!L:M,2,FALSE)</f>
        <v>6</v>
      </c>
      <c r="M85" s="80"/>
      <c r="N85" s="431">
        <f>VLOOKUP(M:M,GRIDS!N:O,2,FALSE)</f>
        <v>4.5</v>
      </c>
      <c r="O85" s="80"/>
      <c r="P85" s="433">
        <f>VLOOKUP(O:O,GRIDS!P:Q,2,FALSE)</f>
        <v>10</v>
      </c>
      <c r="Q85" s="128">
        <f t="shared" si="9"/>
        <v>0</v>
      </c>
      <c r="R85" s="206">
        <f t="shared" si="5"/>
        <v>6</v>
      </c>
      <c r="S85" s="207">
        <f t="shared" si="6"/>
        <v>7.25</v>
      </c>
    </row>
    <row r="86" spans="1:19" hidden="1" x14ac:dyDescent="0.35">
      <c r="A86" s="245"/>
      <c r="B86" s="88">
        <v>80</v>
      </c>
      <c r="C86" s="91" t="e">
        <f>VLOOKUP(B:B,'START_LIST_JUN-ELI'!C:F,2,FALSE)</f>
        <v>#N/A</v>
      </c>
      <c r="D86" s="115" t="e">
        <f>VLOOKUP(B:B,'START_LIST_JUN-ELI'!C:F,4,FALSE)</f>
        <v>#N/A</v>
      </c>
      <c r="E86" s="664"/>
      <c r="F86" s="431">
        <f t="shared" si="7"/>
        <v>0</v>
      </c>
      <c r="G86" s="664"/>
      <c r="H86" s="431">
        <f t="shared" si="8"/>
        <v>0</v>
      </c>
      <c r="I86" s="80"/>
      <c r="J86" s="431">
        <f>VLOOKUP(I:I,GRIDS!J:K,2,FALSE)</f>
        <v>4</v>
      </c>
      <c r="K86" s="80"/>
      <c r="L86" s="431">
        <f>VLOOKUP(K:K,GRIDS!L:M,2,FALSE)</f>
        <v>6</v>
      </c>
      <c r="M86" s="80"/>
      <c r="N86" s="431">
        <f>VLOOKUP(M:M,GRIDS!N:O,2,FALSE)</f>
        <v>4.5</v>
      </c>
      <c r="O86" s="80"/>
      <c r="P86" s="433">
        <f>VLOOKUP(O:O,GRIDS!P:Q,2,FALSE)</f>
        <v>10</v>
      </c>
      <c r="Q86" s="128">
        <f t="shared" si="9"/>
        <v>0</v>
      </c>
      <c r="R86" s="206">
        <f t="shared" si="5"/>
        <v>6</v>
      </c>
      <c r="S86" s="207">
        <f t="shared" si="6"/>
        <v>7.25</v>
      </c>
    </row>
    <row r="87" spans="1:19" hidden="1" x14ac:dyDescent="0.35">
      <c r="A87" s="245"/>
      <c r="B87" s="88">
        <v>81</v>
      </c>
      <c r="C87" s="91" t="e">
        <f>VLOOKUP(B:B,'START_LIST_JUN-ELI'!C:F,2,FALSE)</f>
        <v>#N/A</v>
      </c>
      <c r="D87" s="115" t="e">
        <f>VLOOKUP(B:B,'START_LIST_JUN-ELI'!C:F,4,FALSE)</f>
        <v>#N/A</v>
      </c>
      <c r="E87" s="664"/>
      <c r="F87" s="431">
        <f t="shared" si="7"/>
        <v>0</v>
      </c>
      <c r="G87" s="664"/>
      <c r="H87" s="431">
        <f t="shared" si="8"/>
        <v>0</v>
      </c>
      <c r="I87" s="80"/>
      <c r="J87" s="431">
        <f>VLOOKUP(I:I,GRIDS!J:K,2,FALSE)</f>
        <v>4</v>
      </c>
      <c r="K87" s="80"/>
      <c r="L87" s="431">
        <f>VLOOKUP(K:K,GRIDS!L:M,2,FALSE)</f>
        <v>6</v>
      </c>
      <c r="M87" s="80"/>
      <c r="N87" s="431">
        <f>VLOOKUP(M:M,GRIDS!N:O,2,FALSE)</f>
        <v>4.5</v>
      </c>
      <c r="O87" s="80"/>
      <c r="P87" s="433">
        <f>VLOOKUP(O:O,GRIDS!P:Q,2,FALSE)</f>
        <v>10</v>
      </c>
      <c r="Q87" s="128">
        <f t="shared" si="9"/>
        <v>0</v>
      </c>
      <c r="R87" s="206">
        <f t="shared" si="5"/>
        <v>6</v>
      </c>
      <c r="S87" s="207">
        <f t="shared" si="6"/>
        <v>7.25</v>
      </c>
    </row>
    <row r="88" spans="1:19" hidden="1" x14ac:dyDescent="0.35">
      <c r="A88" s="245"/>
      <c r="B88" s="88">
        <v>82</v>
      </c>
      <c r="C88" s="91" t="e">
        <f>VLOOKUP(B:B,'START_LIST_JUN-ELI'!C:F,2,FALSE)</f>
        <v>#N/A</v>
      </c>
      <c r="D88" s="115" t="e">
        <f>VLOOKUP(B:B,'START_LIST_JUN-ELI'!C:F,4,FALSE)</f>
        <v>#N/A</v>
      </c>
      <c r="E88" s="664"/>
      <c r="F88" s="431">
        <f t="shared" si="7"/>
        <v>0</v>
      </c>
      <c r="G88" s="664"/>
      <c r="H88" s="431">
        <f t="shared" si="8"/>
        <v>0</v>
      </c>
      <c r="I88" s="80"/>
      <c r="J88" s="431">
        <f>VLOOKUP(I:I,GRIDS!J:K,2,FALSE)</f>
        <v>4</v>
      </c>
      <c r="K88" s="80"/>
      <c r="L88" s="431">
        <f>VLOOKUP(K:K,GRIDS!L:M,2,FALSE)</f>
        <v>6</v>
      </c>
      <c r="M88" s="80"/>
      <c r="N88" s="431">
        <f>VLOOKUP(M:M,GRIDS!N:O,2,FALSE)</f>
        <v>4.5</v>
      </c>
      <c r="O88" s="80"/>
      <c r="P88" s="433">
        <f>VLOOKUP(O:O,GRIDS!P:Q,2,FALSE)</f>
        <v>10</v>
      </c>
      <c r="Q88" s="128">
        <f t="shared" si="9"/>
        <v>0</v>
      </c>
      <c r="R88" s="206">
        <f t="shared" si="5"/>
        <v>6</v>
      </c>
      <c r="S88" s="207">
        <f t="shared" si="6"/>
        <v>7.25</v>
      </c>
    </row>
    <row r="89" spans="1:19" hidden="1" x14ac:dyDescent="0.35">
      <c r="A89" s="245"/>
      <c r="B89" s="88">
        <v>83</v>
      </c>
      <c r="C89" s="91" t="e">
        <f>VLOOKUP(B:B,'START_LIST_JUN-ELI'!C:F,2,FALSE)</f>
        <v>#N/A</v>
      </c>
      <c r="D89" s="115" t="e">
        <f>VLOOKUP(B:B,'START_LIST_JUN-ELI'!C:F,4,FALSE)</f>
        <v>#N/A</v>
      </c>
      <c r="E89" s="664"/>
      <c r="F89" s="431">
        <f t="shared" si="7"/>
        <v>0</v>
      </c>
      <c r="G89" s="664"/>
      <c r="H89" s="431">
        <f t="shared" si="8"/>
        <v>0</v>
      </c>
      <c r="I89" s="80"/>
      <c r="J89" s="431">
        <f>VLOOKUP(I:I,GRIDS!J:K,2,FALSE)</f>
        <v>4</v>
      </c>
      <c r="K89" s="80"/>
      <c r="L89" s="431">
        <f>VLOOKUP(K:K,GRIDS!L:M,2,FALSE)</f>
        <v>6</v>
      </c>
      <c r="M89" s="80"/>
      <c r="N89" s="431">
        <f>VLOOKUP(M:M,GRIDS!N:O,2,FALSE)</f>
        <v>4.5</v>
      </c>
      <c r="O89" s="80"/>
      <c r="P89" s="433">
        <f>VLOOKUP(O:O,GRIDS!P:Q,2,FALSE)</f>
        <v>10</v>
      </c>
      <c r="Q89" s="128">
        <f t="shared" si="9"/>
        <v>0</v>
      </c>
      <c r="R89" s="206">
        <f t="shared" si="5"/>
        <v>6</v>
      </c>
      <c r="S89" s="207">
        <f t="shared" si="6"/>
        <v>7.25</v>
      </c>
    </row>
    <row r="90" spans="1:19" hidden="1" x14ac:dyDescent="0.35">
      <c r="A90" s="245"/>
      <c r="B90" s="88">
        <v>84</v>
      </c>
      <c r="C90" s="91" t="e">
        <f>VLOOKUP(B:B,'START_LIST_JUN-ELI'!C:F,2,FALSE)</f>
        <v>#N/A</v>
      </c>
      <c r="D90" s="115" t="e">
        <f>VLOOKUP(B:B,'START_LIST_JUN-ELI'!C:F,4,FALSE)</f>
        <v>#N/A</v>
      </c>
      <c r="E90" s="664"/>
      <c r="F90" s="431">
        <f t="shared" si="7"/>
        <v>0</v>
      </c>
      <c r="G90" s="664"/>
      <c r="H90" s="431">
        <f t="shared" si="8"/>
        <v>0</v>
      </c>
      <c r="I90" s="80"/>
      <c r="J90" s="431">
        <f>VLOOKUP(I:I,GRIDS!J:K,2,FALSE)</f>
        <v>4</v>
      </c>
      <c r="K90" s="80"/>
      <c r="L90" s="431">
        <f>VLOOKUP(K:K,GRIDS!L:M,2,FALSE)</f>
        <v>6</v>
      </c>
      <c r="M90" s="80"/>
      <c r="N90" s="431">
        <f>VLOOKUP(M:M,GRIDS!N:O,2,FALSE)</f>
        <v>4.5</v>
      </c>
      <c r="O90" s="80"/>
      <c r="P90" s="433">
        <f>VLOOKUP(O:O,GRIDS!P:Q,2,FALSE)</f>
        <v>10</v>
      </c>
      <c r="Q90" s="128">
        <f t="shared" si="9"/>
        <v>0</v>
      </c>
      <c r="R90" s="206">
        <f t="shared" si="5"/>
        <v>6</v>
      </c>
      <c r="S90" s="207">
        <f t="shared" si="6"/>
        <v>7.25</v>
      </c>
    </row>
    <row r="91" spans="1:19" hidden="1" x14ac:dyDescent="0.35">
      <c r="A91" s="245"/>
      <c r="B91" s="88">
        <v>85</v>
      </c>
      <c r="C91" s="91" t="e">
        <f>VLOOKUP(B:B,'START_LIST_JUN-ELI'!C:F,2,FALSE)</f>
        <v>#N/A</v>
      </c>
      <c r="D91" s="115" t="e">
        <f>VLOOKUP(B:B,'START_LIST_JUN-ELI'!C:F,4,FALSE)</f>
        <v>#N/A</v>
      </c>
      <c r="E91" s="664"/>
      <c r="F91" s="431">
        <f t="shared" si="7"/>
        <v>0</v>
      </c>
      <c r="G91" s="664"/>
      <c r="H91" s="431">
        <f t="shared" si="8"/>
        <v>0</v>
      </c>
      <c r="I91" s="80"/>
      <c r="J91" s="431">
        <f>VLOOKUP(I:I,GRIDS!J:K,2,FALSE)</f>
        <v>4</v>
      </c>
      <c r="K91" s="80"/>
      <c r="L91" s="431">
        <f>VLOOKUP(K:K,GRIDS!L:M,2,FALSE)</f>
        <v>6</v>
      </c>
      <c r="M91" s="80"/>
      <c r="N91" s="431">
        <f>VLOOKUP(M:M,GRIDS!N:O,2,FALSE)</f>
        <v>4.5</v>
      </c>
      <c r="O91" s="80"/>
      <c r="P91" s="433">
        <f>VLOOKUP(O:O,GRIDS!P:Q,2,FALSE)</f>
        <v>10</v>
      </c>
      <c r="Q91" s="128">
        <f t="shared" si="9"/>
        <v>0</v>
      </c>
      <c r="R91" s="206">
        <f t="shared" si="5"/>
        <v>6</v>
      </c>
      <c r="S91" s="207">
        <f t="shared" si="6"/>
        <v>7.25</v>
      </c>
    </row>
    <row r="92" spans="1:19" hidden="1" x14ac:dyDescent="0.35">
      <c r="A92" s="245"/>
      <c r="B92" s="88">
        <v>86</v>
      </c>
      <c r="C92" s="91" t="e">
        <f>VLOOKUP(B:B,'START_LIST_JUN-ELI'!C:F,2,FALSE)</f>
        <v>#N/A</v>
      </c>
      <c r="D92" s="115" t="e">
        <f>VLOOKUP(B:B,'START_LIST_JUN-ELI'!C:F,4,FALSE)</f>
        <v>#N/A</v>
      </c>
      <c r="E92" s="664"/>
      <c r="F92" s="431">
        <f t="shared" si="7"/>
        <v>0</v>
      </c>
      <c r="G92" s="664"/>
      <c r="H92" s="431">
        <f t="shared" si="8"/>
        <v>0</v>
      </c>
      <c r="I92" s="80"/>
      <c r="J92" s="431">
        <f>VLOOKUP(I:I,GRIDS!J:K,2,FALSE)</f>
        <v>4</v>
      </c>
      <c r="K92" s="80"/>
      <c r="L92" s="431">
        <f>VLOOKUP(K:K,GRIDS!L:M,2,FALSE)</f>
        <v>6</v>
      </c>
      <c r="M92" s="80"/>
      <c r="N92" s="431">
        <f>VLOOKUP(M:M,GRIDS!N:O,2,FALSE)</f>
        <v>4.5</v>
      </c>
      <c r="O92" s="80"/>
      <c r="P92" s="433">
        <f>VLOOKUP(O:O,GRIDS!P:Q,2,FALSE)</f>
        <v>10</v>
      </c>
      <c r="Q92" s="128">
        <f t="shared" si="9"/>
        <v>0</v>
      </c>
      <c r="R92" s="206">
        <f t="shared" ref="R92:R155" si="10">L92</f>
        <v>6</v>
      </c>
      <c r="S92" s="207">
        <f t="shared" ref="S92:S155" si="11">AVERAGE(N92,P92)</f>
        <v>7.25</v>
      </c>
    </row>
    <row r="93" spans="1:19" hidden="1" x14ac:dyDescent="0.35">
      <c r="A93" s="245"/>
      <c r="B93" s="88">
        <v>87</v>
      </c>
      <c r="C93" s="91" t="e">
        <f>VLOOKUP(B:B,'START_LIST_JUN-ELI'!C:F,2,FALSE)</f>
        <v>#N/A</v>
      </c>
      <c r="D93" s="115" t="e">
        <f>VLOOKUP(B:B,'START_LIST_JUN-ELI'!C:F,4,FALSE)</f>
        <v>#N/A</v>
      </c>
      <c r="E93" s="664"/>
      <c r="F93" s="431">
        <f t="shared" si="7"/>
        <v>0</v>
      </c>
      <c r="G93" s="664"/>
      <c r="H93" s="431">
        <f t="shared" si="8"/>
        <v>0</v>
      </c>
      <c r="I93" s="80"/>
      <c r="J93" s="431">
        <f>VLOOKUP(I:I,GRIDS!J:K,2,FALSE)</f>
        <v>4</v>
      </c>
      <c r="K93" s="80"/>
      <c r="L93" s="431">
        <f>VLOOKUP(K:K,GRIDS!L:M,2,FALSE)</f>
        <v>6</v>
      </c>
      <c r="M93" s="80"/>
      <c r="N93" s="431">
        <f>VLOOKUP(M:M,GRIDS!N:O,2,FALSE)</f>
        <v>4.5</v>
      </c>
      <c r="O93" s="80"/>
      <c r="P93" s="433">
        <f>VLOOKUP(O:O,GRIDS!P:Q,2,FALSE)</f>
        <v>10</v>
      </c>
      <c r="Q93" s="128">
        <f t="shared" si="9"/>
        <v>0</v>
      </c>
      <c r="R93" s="206">
        <f t="shared" si="10"/>
        <v>6</v>
      </c>
      <c r="S93" s="207">
        <f t="shared" si="11"/>
        <v>7.25</v>
      </c>
    </row>
    <row r="94" spans="1:19" hidden="1" x14ac:dyDescent="0.35">
      <c r="A94" s="245"/>
      <c r="B94" s="88">
        <v>88</v>
      </c>
      <c r="C94" s="91" t="e">
        <f>VLOOKUP(B:B,'START_LIST_JUN-ELI'!C:F,2,FALSE)</f>
        <v>#N/A</v>
      </c>
      <c r="D94" s="115" t="e">
        <f>VLOOKUP(B:B,'START_LIST_JUN-ELI'!C:F,4,FALSE)</f>
        <v>#N/A</v>
      </c>
      <c r="E94" s="664"/>
      <c r="F94" s="431">
        <f t="shared" si="7"/>
        <v>0</v>
      </c>
      <c r="G94" s="664"/>
      <c r="H94" s="431">
        <f t="shared" si="8"/>
        <v>0</v>
      </c>
      <c r="I94" s="80"/>
      <c r="J94" s="431">
        <f>VLOOKUP(I:I,GRIDS!J:K,2,FALSE)</f>
        <v>4</v>
      </c>
      <c r="K94" s="80"/>
      <c r="L94" s="431">
        <f>VLOOKUP(K:K,GRIDS!L:M,2,FALSE)</f>
        <v>6</v>
      </c>
      <c r="M94" s="80"/>
      <c r="N94" s="431">
        <f>VLOOKUP(M:M,GRIDS!N:O,2,FALSE)</f>
        <v>4.5</v>
      </c>
      <c r="O94" s="80"/>
      <c r="P94" s="433">
        <f>VLOOKUP(O:O,GRIDS!P:Q,2,FALSE)</f>
        <v>10</v>
      </c>
      <c r="Q94" s="128">
        <f t="shared" si="9"/>
        <v>0</v>
      </c>
      <c r="R94" s="206">
        <f t="shared" si="10"/>
        <v>6</v>
      </c>
      <c r="S94" s="207">
        <f t="shared" si="11"/>
        <v>7.25</v>
      </c>
    </row>
    <row r="95" spans="1:19" hidden="1" x14ac:dyDescent="0.35">
      <c r="A95" s="245"/>
      <c r="B95" s="88">
        <v>89</v>
      </c>
      <c r="C95" s="91" t="e">
        <f>VLOOKUP(B:B,'START_LIST_JUN-ELI'!C:F,2,FALSE)</f>
        <v>#N/A</v>
      </c>
      <c r="D95" s="115" t="e">
        <f>VLOOKUP(B:B,'START_LIST_JUN-ELI'!C:F,4,FALSE)</f>
        <v>#N/A</v>
      </c>
      <c r="E95" s="664"/>
      <c r="F95" s="431">
        <f t="shared" si="7"/>
        <v>0</v>
      </c>
      <c r="G95" s="664"/>
      <c r="H95" s="431">
        <f t="shared" si="8"/>
        <v>0</v>
      </c>
      <c r="I95" s="80"/>
      <c r="J95" s="431">
        <f>VLOOKUP(I:I,GRIDS!J:K,2,FALSE)</f>
        <v>4</v>
      </c>
      <c r="K95" s="80"/>
      <c r="L95" s="431">
        <f>VLOOKUP(K:K,GRIDS!L:M,2,FALSE)</f>
        <v>6</v>
      </c>
      <c r="M95" s="80"/>
      <c r="N95" s="431">
        <f>VLOOKUP(M:M,GRIDS!N:O,2,FALSE)</f>
        <v>4.5</v>
      </c>
      <c r="O95" s="80"/>
      <c r="P95" s="433">
        <f>VLOOKUP(O:O,GRIDS!P:Q,2,FALSE)</f>
        <v>10</v>
      </c>
      <c r="Q95" s="128">
        <f t="shared" si="9"/>
        <v>0</v>
      </c>
      <c r="R95" s="206">
        <f t="shared" si="10"/>
        <v>6</v>
      </c>
      <c r="S95" s="207">
        <f t="shared" si="11"/>
        <v>7.25</v>
      </c>
    </row>
    <row r="96" spans="1:19" hidden="1" x14ac:dyDescent="0.35">
      <c r="A96" s="245"/>
      <c r="B96" s="88">
        <v>90</v>
      </c>
      <c r="C96" s="91" t="e">
        <f>VLOOKUP(B:B,'START_LIST_JUN-ELI'!C:F,2,FALSE)</f>
        <v>#N/A</v>
      </c>
      <c r="D96" s="115" t="e">
        <f>VLOOKUP(B:B,'START_LIST_JUN-ELI'!C:F,4,FALSE)</f>
        <v>#N/A</v>
      </c>
      <c r="E96" s="664"/>
      <c r="F96" s="431">
        <f t="shared" si="7"/>
        <v>0</v>
      </c>
      <c r="G96" s="664"/>
      <c r="H96" s="431">
        <f t="shared" si="8"/>
        <v>0</v>
      </c>
      <c r="I96" s="80"/>
      <c r="J96" s="431">
        <f>VLOOKUP(I:I,GRIDS!J:K,2,FALSE)</f>
        <v>4</v>
      </c>
      <c r="K96" s="80"/>
      <c r="L96" s="431">
        <f>VLOOKUP(K:K,GRIDS!L:M,2,FALSE)</f>
        <v>6</v>
      </c>
      <c r="M96" s="80"/>
      <c r="N96" s="431">
        <f>VLOOKUP(M:M,GRIDS!N:O,2,FALSE)</f>
        <v>4.5</v>
      </c>
      <c r="O96" s="80"/>
      <c r="P96" s="433">
        <f>VLOOKUP(O:O,GRIDS!P:Q,2,FALSE)</f>
        <v>10</v>
      </c>
      <c r="Q96" s="128">
        <f t="shared" si="9"/>
        <v>0</v>
      </c>
      <c r="R96" s="206">
        <f t="shared" si="10"/>
        <v>6</v>
      </c>
      <c r="S96" s="207">
        <f t="shared" si="11"/>
        <v>7.25</v>
      </c>
    </row>
    <row r="97" spans="1:19" hidden="1" x14ac:dyDescent="0.35">
      <c r="A97" s="245"/>
      <c r="B97" s="88">
        <v>91</v>
      </c>
      <c r="C97" s="91" t="e">
        <f>VLOOKUP(B:B,'START_LIST_JUN-ELI'!C:F,2,FALSE)</f>
        <v>#N/A</v>
      </c>
      <c r="D97" s="115" t="e">
        <f>VLOOKUP(B:B,'START_LIST_JUN-ELI'!C:F,4,FALSE)</f>
        <v>#N/A</v>
      </c>
      <c r="E97" s="664"/>
      <c r="F97" s="431">
        <f t="shared" si="7"/>
        <v>0</v>
      </c>
      <c r="G97" s="664"/>
      <c r="H97" s="431">
        <f t="shared" si="8"/>
        <v>0</v>
      </c>
      <c r="I97" s="80"/>
      <c r="J97" s="431">
        <f>VLOOKUP(I:I,GRIDS!J:K,2,FALSE)</f>
        <v>4</v>
      </c>
      <c r="K97" s="80"/>
      <c r="L97" s="431">
        <f>VLOOKUP(K:K,GRIDS!L:M,2,FALSE)</f>
        <v>6</v>
      </c>
      <c r="M97" s="80"/>
      <c r="N97" s="431">
        <f>VLOOKUP(M:M,GRIDS!N:O,2,FALSE)</f>
        <v>4.5</v>
      </c>
      <c r="O97" s="80"/>
      <c r="P97" s="433">
        <f>VLOOKUP(O:O,GRIDS!P:Q,2,FALSE)</f>
        <v>10</v>
      </c>
      <c r="Q97" s="128">
        <f t="shared" si="9"/>
        <v>0</v>
      </c>
      <c r="R97" s="206">
        <f t="shared" si="10"/>
        <v>6</v>
      </c>
      <c r="S97" s="207">
        <f t="shared" si="11"/>
        <v>7.25</v>
      </c>
    </row>
    <row r="98" spans="1:19" hidden="1" x14ac:dyDescent="0.35">
      <c r="A98" s="245"/>
      <c r="B98" s="88">
        <v>92</v>
      </c>
      <c r="C98" s="91" t="e">
        <f>VLOOKUP(B:B,'START_LIST_JUN-ELI'!C:F,2,FALSE)</f>
        <v>#N/A</v>
      </c>
      <c r="D98" s="115" t="e">
        <f>VLOOKUP(B:B,'START_LIST_JUN-ELI'!C:F,4,FALSE)</f>
        <v>#N/A</v>
      </c>
      <c r="E98" s="664"/>
      <c r="F98" s="431">
        <f t="shared" si="7"/>
        <v>0</v>
      </c>
      <c r="G98" s="664"/>
      <c r="H98" s="431">
        <f t="shared" si="8"/>
        <v>0</v>
      </c>
      <c r="I98" s="80"/>
      <c r="J98" s="431">
        <f>VLOOKUP(I:I,GRIDS!J:K,2,FALSE)</f>
        <v>4</v>
      </c>
      <c r="K98" s="80"/>
      <c r="L98" s="431">
        <f>VLOOKUP(K:K,GRIDS!L:M,2,FALSE)</f>
        <v>6</v>
      </c>
      <c r="M98" s="80"/>
      <c r="N98" s="431">
        <f>VLOOKUP(M:M,GRIDS!N:O,2,FALSE)</f>
        <v>4.5</v>
      </c>
      <c r="O98" s="80"/>
      <c r="P98" s="433">
        <f>VLOOKUP(O:O,GRIDS!P:Q,2,FALSE)</f>
        <v>10</v>
      </c>
      <c r="Q98" s="128">
        <f t="shared" si="9"/>
        <v>0</v>
      </c>
      <c r="R98" s="206">
        <f t="shared" si="10"/>
        <v>6</v>
      </c>
      <c r="S98" s="207">
        <f t="shared" si="11"/>
        <v>7.25</v>
      </c>
    </row>
    <row r="99" spans="1:19" hidden="1" x14ac:dyDescent="0.35">
      <c r="A99" s="245"/>
      <c r="B99" s="88">
        <v>93</v>
      </c>
      <c r="C99" s="91" t="e">
        <f>VLOOKUP(B:B,'START_LIST_JUN-ELI'!C:F,2,FALSE)</f>
        <v>#N/A</v>
      </c>
      <c r="D99" s="115" t="e">
        <f>VLOOKUP(B:B,'START_LIST_JUN-ELI'!C:F,4,FALSE)</f>
        <v>#N/A</v>
      </c>
      <c r="E99" s="664"/>
      <c r="F99" s="431">
        <f t="shared" si="7"/>
        <v>0</v>
      </c>
      <c r="G99" s="664"/>
      <c r="H99" s="431">
        <f t="shared" si="8"/>
        <v>0</v>
      </c>
      <c r="I99" s="80"/>
      <c r="J99" s="431">
        <f>VLOOKUP(I:I,GRIDS!J:K,2,FALSE)</f>
        <v>4</v>
      </c>
      <c r="K99" s="80"/>
      <c r="L99" s="431">
        <f>VLOOKUP(K:K,GRIDS!L:M,2,FALSE)</f>
        <v>6</v>
      </c>
      <c r="M99" s="80"/>
      <c r="N99" s="431">
        <f>VLOOKUP(M:M,GRIDS!N:O,2,FALSE)</f>
        <v>4.5</v>
      </c>
      <c r="O99" s="80"/>
      <c r="P99" s="433">
        <f>VLOOKUP(O:O,GRIDS!P:Q,2,FALSE)</f>
        <v>10</v>
      </c>
      <c r="Q99" s="128">
        <f t="shared" si="9"/>
        <v>0</v>
      </c>
      <c r="R99" s="206">
        <f t="shared" si="10"/>
        <v>6</v>
      </c>
      <c r="S99" s="207">
        <f t="shared" si="11"/>
        <v>7.25</v>
      </c>
    </row>
    <row r="100" spans="1:19" hidden="1" x14ac:dyDescent="0.35">
      <c r="A100" s="245"/>
      <c r="B100" s="88">
        <v>94</v>
      </c>
      <c r="C100" s="91" t="e">
        <f>VLOOKUP(B:B,'START_LIST_JUN-ELI'!C:F,2,FALSE)</f>
        <v>#N/A</v>
      </c>
      <c r="D100" s="115" t="e">
        <f>VLOOKUP(B:B,'START_LIST_JUN-ELI'!C:F,4,FALSE)</f>
        <v>#N/A</v>
      </c>
      <c r="E100" s="664"/>
      <c r="F100" s="431">
        <f t="shared" si="7"/>
        <v>0</v>
      </c>
      <c r="G100" s="664"/>
      <c r="H100" s="431">
        <f t="shared" si="8"/>
        <v>0</v>
      </c>
      <c r="I100" s="80"/>
      <c r="J100" s="431">
        <f>VLOOKUP(I:I,GRIDS!J:K,2,FALSE)</f>
        <v>4</v>
      </c>
      <c r="K100" s="80"/>
      <c r="L100" s="431">
        <f>VLOOKUP(K:K,GRIDS!L:M,2,FALSE)</f>
        <v>6</v>
      </c>
      <c r="M100" s="80"/>
      <c r="N100" s="431">
        <f>VLOOKUP(M:M,GRIDS!N:O,2,FALSE)</f>
        <v>4.5</v>
      </c>
      <c r="O100" s="80"/>
      <c r="P100" s="433">
        <f>VLOOKUP(O:O,GRIDS!P:Q,2,FALSE)</f>
        <v>10</v>
      </c>
      <c r="Q100" s="128">
        <f t="shared" si="9"/>
        <v>0</v>
      </c>
      <c r="R100" s="206">
        <f t="shared" si="10"/>
        <v>6</v>
      </c>
      <c r="S100" s="207">
        <f t="shared" si="11"/>
        <v>7.25</v>
      </c>
    </row>
    <row r="101" spans="1:19" hidden="1" x14ac:dyDescent="0.35">
      <c r="A101" s="245"/>
      <c r="B101" s="88">
        <v>95</v>
      </c>
      <c r="C101" s="91" t="e">
        <f>VLOOKUP(B:B,'START_LIST_JUN-ELI'!C:F,2,FALSE)</f>
        <v>#N/A</v>
      </c>
      <c r="D101" s="115" t="e">
        <f>VLOOKUP(B:B,'START_LIST_JUN-ELI'!C:F,4,FALSE)</f>
        <v>#N/A</v>
      </c>
      <c r="E101" s="664"/>
      <c r="F101" s="431">
        <f t="shared" si="7"/>
        <v>0</v>
      </c>
      <c r="G101" s="664"/>
      <c r="H101" s="431">
        <f t="shared" si="8"/>
        <v>0</v>
      </c>
      <c r="I101" s="80"/>
      <c r="J101" s="431">
        <f>VLOOKUP(I:I,GRIDS!J:K,2,FALSE)</f>
        <v>4</v>
      </c>
      <c r="K101" s="80"/>
      <c r="L101" s="431">
        <f>VLOOKUP(K:K,GRIDS!L:M,2,FALSE)</f>
        <v>6</v>
      </c>
      <c r="M101" s="80"/>
      <c r="N101" s="431">
        <f>VLOOKUP(M:M,GRIDS!N:O,2,FALSE)</f>
        <v>4.5</v>
      </c>
      <c r="O101" s="80"/>
      <c r="P101" s="433">
        <f>VLOOKUP(O:O,GRIDS!P:Q,2,FALSE)</f>
        <v>10</v>
      </c>
      <c r="Q101" s="128">
        <f t="shared" si="9"/>
        <v>0</v>
      </c>
      <c r="R101" s="206">
        <f t="shared" si="10"/>
        <v>6</v>
      </c>
      <c r="S101" s="207">
        <f t="shared" si="11"/>
        <v>7.25</v>
      </c>
    </row>
    <row r="102" spans="1:19" hidden="1" x14ac:dyDescent="0.35">
      <c r="A102" s="245"/>
      <c r="B102" s="88">
        <v>96</v>
      </c>
      <c r="C102" s="91" t="e">
        <f>VLOOKUP(B:B,'START_LIST_JUN-ELI'!C:F,2,FALSE)</f>
        <v>#N/A</v>
      </c>
      <c r="D102" s="115" t="e">
        <f>VLOOKUP(B:B,'START_LIST_JUN-ELI'!C:F,4,FALSE)</f>
        <v>#N/A</v>
      </c>
      <c r="E102" s="664"/>
      <c r="F102" s="431">
        <f t="shared" si="7"/>
        <v>0</v>
      </c>
      <c r="G102" s="664"/>
      <c r="H102" s="431">
        <f t="shared" si="8"/>
        <v>0</v>
      </c>
      <c r="I102" s="80"/>
      <c r="J102" s="431">
        <f>VLOOKUP(I:I,GRIDS!J:K,2,FALSE)</f>
        <v>4</v>
      </c>
      <c r="K102" s="80"/>
      <c r="L102" s="431">
        <f>VLOOKUP(K:K,GRIDS!L:M,2,FALSE)</f>
        <v>6</v>
      </c>
      <c r="M102" s="80"/>
      <c r="N102" s="431">
        <f>VLOOKUP(M:M,GRIDS!N:O,2,FALSE)</f>
        <v>4.5</v>
      </c>
      <c r="O102" s="80"/>
      <c r="P102" s="433">
        <f>VLOOKUP(O:O,GRIDS!P:Q,2,FALSE)</f>
        <v>10</v>
      </c>
      <c r="Q102" s="128">
        <f t="shared" si="9"/>
        <v>0</v>
      </c>
      <c r="R102" s="206">
        <f t="shared" si="10"/>
        <v>6</v>
      </c>
      <c r="S102" s="207">
        <f t="shared" si="11"/>
        <v>7.25</v>
      </c>
    </row>
    <row r="103" spans="1:19" hidden="1" x14ac:dyDescent="0.35">
      <c r="A103" s="245"/>
      <c r="B103" s="88">
        <v>97</v>
      </c>
      <c r="C103" s="91" t="e">
        <f>VLOOKUP(B:B,'START_LIST_JUN-ELI'!C:F,2,FALSE)</f>
        <v>#N/A</v>
      </c>
      <c r="D103" s="115" t="e">
        <f>VLOOKUP(B:B,'START_LIST_JUN-ELI'!C:F,4,FALSE)</f>
        <v>#N/A</v>
      </c>
      <c r="E103" s="664"/>
      <c r="F103" s="431">
        <f t="shared" si="7"/>
        <v>0</v>
      </c>
      <c r="G103" s="664"/>
      <c r="H103" s="431">
        <f t="shared" si="8"/>
        <v>0</v>
      </c>
      <c r="I103" s="80"/>
      <c r="J103" s="431">
        <f>VLOOKUP(I:I,GRIDS!J:K,2,FALSE)</f>
        <v>4</v>
      </c>
      <c r="K103" s="80"/>
      <c r="L103" s="431">
        <f>VLOOKUP(K:K,GRIDS!L:M,2,FALSE)</f>
        <v>6</v>
      </c>
      <c r="M103" s="80"/>
      <c r="N103" s="431">
        <f>VLOOKUP(M:M,GRIDS!N:O,2,FALSE)</f>
        <v>4.5</v>
      </c>
      <c r="O103" s="80"/>
      <c r="P103" s="433">
        <f>VLOOKUP(O:O,GRIDS!P:Q,2,FALSE)</f>
        <v>10</v>
      </c>
      <c r="Q103" s="128">
        <f t="shared" si="9"/>
        <v>0</v>
      </c>
      <c r="R103" s="206">
        <f t="shared" si="10"/>
        <v>6</v>
      </c>
      <c r="S103" s="207">
        <f t="shared" si="11"/>
        <v>7.25</v>
      </c>
    </row>
    <row r="104" spans="1:19" hidden="1" x14ac:dyDescent="0.35">
      <c r="A104" s="245"/>
      <c r="B104" s="88">
        <v>98</v>
      </c>
      <c r="C104" s="91" t="e">
        <f>VLOOKUP(B:B,'START_LIST_JUN-ELI'!C:F,2,FALSE)</f>
        <v>#N/A</v>
      </c>
      <c r="D104" s="115" t="e">
        <f>VLOOKUP(B:B,'START_LIST_JUN-ELI'!C:F,4,FALSE)</f>
        <v>#N/A</v>
      </c>
      <c r="E104" s="664"/>
      <c r="F104" s="431">
        <f t="shared" si="7"/>
        <v>0</v>
      </c>
      <c r="G104" s="664"/>
      <c r="H104" s="431">
        <f t="shared" si="8"/>
        <v>0</v>
      </c>
      <c r="I104" s="80"/>
      <c r="J104" s="431">
        <f>VLOOKUP(I:I,GRIDS!J:K,2,FALSE)</f>
        <v>4</v>
      </c>
      <c r="K104" s="80"/>
      <c r="L104" s="431">
        <f>VLOOKUP(K:K,GRIDS!L:M,2,FALSE)</f>
        <v>6</v>
      </c>
      <c r="M104" s="80"/>
      <c r="N104" s="431">
        <f>VLOOKUP(M:M,GRIDS!N:O,2,FALSE)</f>
        <v>4.5</v>
      </c>
      <c r="O104" s="80"/>
      <c r="P104" s="433">
        <f>VLOOKUP(O:O,GRIDS!P:Q,2,FALSE)</f>
        <v>10</v>
      </c>
      <c r="Q104" s="128">
        <f t="shared" si="9"/>
        <v>0</v>
      </c>
      <c r="R104" s="206">
        <f t="shared" si="10"/>
        <v>6</v>
      </c>
      <c r="S104" s="207">
        <f t="shared" si="11"/>
        <v>7.25</v>
      </c>
    </row>
    <row r="105" spans="1:19" hidden="1" x14ac:dyDescent="0.35">
      <c r="A105" s="245"/>
      <c r="B105" s="88">
        <v>99</v>
      </c>
      <c r="C105" s="91" t="e">
        <f>VLOOKUP(B:B,'START_LIST_JUN-ELI'!C:F,2,FALSE)</f>
        <v>#N/A</v>
      </c>
      <c r="D105" s="115" t="e">
        <f>VLOOKUP(B:B,'START_LIST_JUN-ELI'!C:F,4,FALSE)</f>
        <v>#N/A</v>
      </c>
      <c r="E105" s="664"/>
      <c r="F105" s="431">
        <f t="shared" si="7"/>
        <v>0</v>
      </c>
      <c r="G105" s="664"/>
      <c r="H105" s="431">
        <f t="shared" si="8"/>
        <v>0</v>
      </c>
      <c r="I105" s="80"/>
      <c r="J105" s="431">
        <f>VLOOKUP(I:I,GRIDS!J:K,2,FALSE)</f>
        <v>4</v>
      </c>
      <c r="K105" s="80"/>
      <c r="L105" s="431">
        <f>VLOOKUP(K:K,GRIDS!L:M,2,FALSE)</f>
        <v>6</v>
      </c>
      <c r="M105" s="80"/>
      <c r="N105" s="431">
        <f>VLOOKUP(M:M,GRIDS!N:O,2,FALSE)</f>
        <v>4.5</v>
      </c>
      <c r="O105" s="80"/>
      <c r="P105" s="433">
        <f>VLOOKUP(O:O,GRIDS!P:Q,2,FALSE)</f>
        <v>10</v>
      </c>
      <c r="Q105" s="128">
        <f t="shared" si="9"/>
        <v>0</v>
      </c>
      <c r="R105" s="206">
        <f t="shared" si="10"/>
        <v>6</v>
      </c>
      <c r="S105" s="207">
        <f t="shared" si="11"/>
        <v>7.25</v>
      </c>
    </row>
    <row r="106" spans="1:19" hidden="1" x14ac:dyDescent="0.35">
      <c r="A106" s="245"/>
      <c r="B106" s="88">
        <v>100</v>
      </c>
      <c r="C106" s="91" t="e">
        <f>VLOOKUP(B:B,'START_LIST_JUN-ELI'!C:F,2,FALSE)</f>
        <v>#N/A</v>
      </c>
      <c r="D106" s="115" t="e">
        <f>VLOOKUP(B:B,'START_LIST_JUN-ELI'!C:F,4,FALSE)</f>
        <v>#N/A</v>
      </c>
      <c r="E106" s="664"/>
      <c r="F106" s="431">
        <f t="shared" si="7"/>
        <v>0</v>
      </c>
      <c r="G106" s="664"/>
      <c r="H106" s="431">
        <f t="shared" si="8"/>
        <v>0</v>
      </c>
      <c r="I106" s="80"/>
      <c r="J106" s="431">
        <f>VLOOKUP(I:I,GRIDS!J:K,2,FALSE)</f>
        <v>4</v>
      </c>
      <c r="K106" s="80"/>
      <c r="L106" s="431">
        <f>VLOOKUP(K:K,GRIDS!L:M,2,FALSE)</f>
        <v>6</v>
      </c>
      <c r="M106" s="80"/>
      <c r="N106" s="431">
        <f>VLOOKUP(M:M,GRIDS!N:O,2,FALSE)</f>
        <v>4.5</v>
      </c>
      <c r="O106" s="80"/>
      <c r="P106" s="433">
        <f>VLOOKUP(O:O,GRIDS!P:Q,2,FALSE)</f>
        <v>10</v>
      </c>
      <c r="Q106" s="128">
        <f t="shared" si="9"/>
        <v>0</v>
      </c>
      <c r="R106" s="206">
        <f t="shared" si="10"/>
        <v>6</v>
      </c>
      <c r="S106" s="207">
        <f t="shared" si="11"/>
        <v>7.25</v>
      </c>
    </row>
    <row r="107" spans="1:19" hidden="1" x14ac:dyDescent="0.35">
      <c r="A107" s="245"/>
      <c r="B107" s="88">
        <v>101</v>
      </c>
      <c r="C107" s="91" t="e">
        <f>VLOOKUP(B:B,'START_LIST_JUN-ELI'!C:F,2,FALSE)</f>
        <v>#N/A</v>
      </c>
      <c r="D107" s="115" t="e">
        <f>VLOOKUP(B:B,'START_LIST_JUN-ELI'!C:F,4,FALSE)</f>
        <v>#N/A</v>
      </c>
      <c r="E107" s="664"/>
      <c r="F107" s="431">
        <f t="shared" si="7"/>
        <v>0</v>
      </c>
      <c r="G107" s="664"/>
      <c r="H107" s="431">
        <f t="shared" si="8"/>
        <v>0</v>
      </c>
      <c r="I107" s="80"/>
      <c r="J107" s="431">
        <f>VLOOKUP(I:I,GRIDS!J:K,2,FALSE)</f>
        <v>4</v>
      </c>
      <c r="K107" s="80"/>
      <c r="L107" s="431">
        <f>VLOOKUP(K:K,GRIDS!L:M,2,FALSE)</f>
        <v>6</v>
      </c>
      <c r="M107" s="80"/>
      <c r="N107" s="431">
        <f>VLOOKUP(M:M,GRIDS!N:O,2,FALSE)</f>
        <v>4.5</v>
      </c>
      <c r="O107" s="80"/>
      <c r="P107" s="433">
        <f>VLOOKUP(O:O,GRIDS!P:Q,2,FALSE)</f>
        <v>10</v>
      </c>
      <c r="Q107" s="128">
        <f t="shared" si="9"/>
        <v>0</v>
      </c>
      <c r="R107" s="206">
        <f t="shared" si="10"/>
        <v>6</v>
      </c>
      <c r="S107" s="207">
        <f t="shared" si="11"/>
        <v>7.25</v>
      </c>
    </row>
    <row r="108" spans="1:19" hidden="1" x14ac:dyDescent="0.35">
      <c r="A108" s="245"/>
      <c r="B108" s="88">
        <v>102</v>
      </c>
      <c r="C108" s="91" t="e">
        <f>VLOOKUP(B:B,'START_LIST_JUN-ELI'!C:F,2,FALSE)</f>
        <v>#N/A</v>
      </c>
      <c r="D108" s="115" t="e">
        <f>VLOOKUP(B:B,'START_LIST_JUN-ELI'!C:F,4,FALSE)</f>
        <v>#N/A</v>
      </c>
      <c r="E108" s="664"/>
      <c r="F108" s="431">
        <f t="shared" si="7"/>
        <v>0</v>
      </c>
      <c r="G108" s="664"/>
      <c r="H108" s="431">
        <f t="shared" si="8"/>
        <v>0</v>
      </c>
      <c r="I108" s="80"/>
      <c r="J108" s="431">
        <f>VLOOKUP(I:I,GRIDS!J:K,2,FALSE)</f>
        <v>4</v>
      </c>
      <c r="K108" s="80"/>
      <c r="L108" s="431">
        <f>VLOOKUP(K:K,GRIDS!L:M,2,FALSE)</f>
        <v>6</v>
      </c>
      <c r="M108" s="80"/>
      <c r="N108" s="431">
        <f>VLOOKUP(M:M,GRIDS!N:O,2,FALSE)</f>
        <v>4.5</v>
      </c>
      <c r="O108" s="80"/>
      <c r="P108" s="433">
        <f>VLOOKUP(O:O,GRIDS!P:Q,2,FALSE)</f>
        <v>10</v>
      </c>
      <c r="Q108" s="128">
        <f t="shared" si="9"/>
        <v>0</v>
      </c>
      <c r="R108" s="206">
        <f t="shared" si="10"/>
        <v>6</v>
      </c>
      <c r="S108" s="207">
        <f t="shared" si="11"/>
        <v>7.25</v>
      </c>
    </row>
    <row r="109" spans="1:19" hidden="1" x14ac:dyDescent="0.35">
      <c r="A109" s="245"/>
      <c r="B109" s="88">
        <v>103</v>
      </c>
      <c r="C109" s="91" t="e">
        <f>VLOOKUP(B:B,'START_LIST_JUN-ELI'!C:F,2,FALSE)</f>
        <v>#N/A</v>
      </c>
      <c r="D109" s="115" t="e">
        <f>VLOOKUP(B:B,'START_LIST_JUN-ELI'!C:F,4,FALSE)</f>
        <v>#N/A</v>
      </c>
      <c r="E109" s="664"/>
      <c r="F109" s="431">
        <f t="shared" si="7"/>
        <v>0</v>
      </c>
      <c r="G109" s="664"/>
      <c r="H109" s="431">
        <f t="shared" si="8"/>
        <v>0</v>
      </c>
      <c r="I109" s="80"/>
      <c r="J109" s="431">
        <f>VLOOKUP(I:I,GRIDS!J:K,2,FALSE)</f>
        <v>4</v>
      </c>
      <c r="K109" s="80"/>
      <c r="L109" s="431">
        <f>VLOOKUP(K:K,GRIDS!L:M,2,FALSE)</f>
        <v>6</v>
      </c>
      <c r="M109" s="80"/>
      <c r="N109" s="431">
        <f>VLOOKUP(M:M,GRIDS!N:O,2,FALSE)</f>
        <v>4.5</v>
      </c>
      <c r="O109" s="80"/>
      <c r="P109" s="433">
        <f>VLOOKUP(O:O,GRIDS!P:Q,2,FALSE)</f>
        <v>10</v>
      </c>
      <c r="Q109" s="128">
        <f t="shared" si="9"/>
        <v>0</v>
      </c>
      <c r="R109" s="206">
        <f t="shared" si="10"/>
        <v>6</v>
      </c>
      <c r="S109" s="207">
        <f t="shared" si="11"/>
        <v>7.25</v>
      </c>
    </row>
    <row r="110" spans="1:19" hidden="1" x14ac:dyDescent="0.35">
      <c r="A110" s="245"/>
      <c r="B110" s="88">
        <v>104</v>
      </c>
      <c r="C110" s="91" t="e">
        <f>VLOOKUP(B:B,'START_LIST_JUN-ELI'!C:F,2,FALSE)</f>
        <v>#N/A</v>
      </c>
      <c r="D110" s="115" t="e">
        <f>VLOOKUP(B:B,'START_LIST_JUN-ELI'!C:F,4,FALSE)</f>
        <v>#N/A</v>
      </c>
      <c r="E110" s="664"/>
      <c r="F110" s="431">
        <f t="shared" si="7"/>
        <v>0</v>
      </c>
      <c r="G110" s="664"/>
      <c r="H110" s="431">
        <f t="shared" si="8"/>
        <v>0</v>
      </c>
      <c r="I110" s="80"/>
      <c r="J110" s="431">
        <f>VLOOKUP(I:I,GRIDS!J:K,2,FALSE)</f>
        <v>4</v>
      </c>
      <c r="K110" s="80"/>
      <c r="L110" s="431">
        <f>VLOOKUP(K:K,GRIDS!L:M,2,FALSE)</f>
        <v>6</v>
      </c>
      <c r="M110" s="80"/>
      <c r="N110" s="431">
        <f>VLOOKUP(M:M,GRIDS!N:O,2,FALSE)</f>
        <v>4.5</v>
      </c>
      <c r="O110" s="80"/>
      <c r="P110" s="433">
        <f>VLOOKUP(O:O,GRIDS!P:Q,2,FALSE)</f>
        <v>10</v>
      </c>
      <c r="Q110" s="128">
        <f t="shared" si="9"/>
        <v>0</v>
      </c>
      <c r="R110" s="206">
        <f t="shared" si="10"/>
        <v>6</v>
      </c>
      <c r="S110" s="207">
        <f t="shared" si="11"/>
        <v>7.25</v>
      </c>
    </row>
    <row r="111" spans="1:19" hidden="1" x14ac:dyDescent="0.35">
      <c r="A111" s="245"/>
      <c r="B111" s="88">
        <v>105</v>
      </c>
      <c r="C111" s="91" t="e">
        <f>VLOOKUP(B:B,'START_LIST_JUN-ELI'!C:F,2,FALSE)</f>
        <v>#N/A</v>
      </c>
      <c r="D111" s="115" t="e">
        <f>VLOOKUP(B:B,'START_LIST_JUN-ELI'!C:F,4,FALSE)</f>
        <v>#N/A</v>
      </c>
      <c r="E111" s="664"/>
      <c r="F111" s="431">
        <f t="shared" si="7"/>
        <v>0</v>
      </c>
      <c r="G111" s="664"/>
      <c r="H111" s="431">
        <f t="shared" si="8"/>
        <v>0</v>
      </c>
      <c r="I111" s="80"/>
      <c r="J111" s="431">
        <f>VLOOKUP(I:I,GRIDS!J:K,2,FALSE)</f>
        <v>4</v>
      </c>
      <c r="K111" s="80"/>
      <c r="L111" s="431">
        <f>VLOOKUP(K:K,GRIDS!L:M,2,FALSE)</f>
        <v>6</v>
      </c>
      <c r="M111" s="80"/>
      <c r="N111" s="431">
        <f>VLOOKUP(M:M,GRIDS!N:O,2,FALSE)</f>
        <v>4.5</v>
      </c>
      <c r="O111" s="80"/>
      <c r="P111" s="433">
        <f>VLOOKUP(O:O,GRIDS!P:Q,2,FALSE)</f>
        <v>10</v>
      </c>
      <c r="Q111" s="128">
        <f t="shared" si="9"/>
        <v>0</v>
      </c>
      <c r="R111" s="206">
        <f t="shared" si="10"/>
        <v>6</v>
      </c>
      <c r="S111" s="207">
        <f t="shared" si="11"/>
        <v>7.25</v>
      </c>
    </row>
    <row r="112" spans="1:19" hidden="1" x14ac:dyDescent="0.35">
      <c r="A112" s="245"/>
      <c r="B112" s="88">
        <v>106</v>
      </c>
      <c r="C112" s="91" t="e">
        <f>VLOOKUP(B:B,'START_LIST_JUN-ELI'!C:F,2,FALSE)</f>
        <v>#N/A</v>
      </c>
      <c r="D112" s="115" t="e">
        <f>VLOOKUP(B:B,'START_LIST_JUN-ELI'!C:F,4,FALSE)</f>
        <v>#N/A</v>
      </c>
      <c r="E112" s="664"/>
      <c r="F112" s="431">
        <f t="shared" si="7"/>
        <v>0</v>
      </c>
      <c r="G112" s="664"/>
      <c r="H112" s="431">
        <f t="shared" si="8"/>
        <v>0</v>
      </c>
      <c r="I112" s="80"/>
      <c r="J112" s="431">
        <f>VLOOKUP(I:I,GRIDS!J:K,2,FALSE)</f>
        <v>4</v>
      </c>
      <c r="K112" s="80"/>
      <c r="L112" s="431">
        <f>VLOOKUP(K:K,GRIDS!L:M,2,FALSE)</f>
        <v>6</v>
      </c>
      <c r="M112" s="80"/>
      <c r="N112" s="431">
        <f>VLOOKUP(M:M,GRIDS!N:O,2,FALSE)</f>
        <v>4.5</v>
      </c>
      <c r="O112" s="80"/>
      <c r="P112" s="433">
        <f>VLOOKUP(O:O,GRIDS!P:Q,2,FALSE)</f>
        <v>10</v>
      </c>
      <c r="Q112" s="128">
        <f t="shared" si="9"/>
        <v>0</v>
      </c>
      <c r="R112" s="206">
        <f t="shared" si="10"/>
        <v>6</v>
      </c>
      <c r="S112" s="207">
        <f t="shared" si="11"/>
        <v>7.25</v>
      </c>
    </row>
    <row r="113" spans="1:19" hidden="1" x14ac:dyDescent="0.35">
      <c r="A113" s="245"/>
      <c r="B113" s="88">
        <v>107</v>
      </c>
      <c r="C113" s="91" t="e">
        <f>VLOOKUP(B:B,'START_LIST_JUN-ELI'!C:F,2,FALSE)</f>
        <v>#N/A</v>
      </c>
      <c r="D113" s="115" t="e">
        <f>VLOOKUP(B:B,'START_LIST_JUN-ELI'!C:F,4,FALSE)</f>
        <v>#N/A</v>
      </c>
      <c r="E113" s="664"/>
      <c r="F113" s="431">
        <f t="shared" si="7"/>
        <v>0</v>
      </c>
      <c r="G113" s="664"/>
      <c r="H113" s="431">
        <f t="shared" si="8"/>
        <v>0</v>
      </c>
      <c r="I113" s="80"/>
      <c r="J113" s="431">
        <f>VLOOKUP(I:I,GRIDS!J:K,2,FALSE)</f>
        <v>4</v>
      </c>
      <c r="K113" s="80"/>
      <c r="L113" s="431">
        <f>VLOOKUP(K:K,GRIDS!L:M,2,FALSE)</f>
        <v>6</v>
      </c>
      <c r="M113" s="80"/>
      <c r="N113" s="431">
        <f>VLOOKUP(M:M,GRIDS!N:O,2,FALSE)</f>
        <v>4.5</v>
      </c>
      <c r="O113" s="80"/>
      <c r="P113" s="433">
        <f>VLOOKUP(O:O,GRIDS!P:Q,2,FALSE)</f>
        <v>10</v>
      </c>
      <c r="Q113" s="128">
        <f t="shared" si="9"/>
        <v>0</v>
      </c>
      <c r="R113" s="206">
        <f t="shared" si="10"/>
        <v>6</v>
      </c>
      <c r="S113" s="207">
        <f t="shared" si="11"/>
        <v>7.25</v>
      </c>
    </row>
    <row r="114" spans="1:19" hidden="1" x14ac:dyDescent="0.35">
      <c r="A114" s="245"/>
      <c r="B114" s="88">
        <v>108</v>
      </c>
      <c r="C114" s="91" t="e">
        <f>VLOOKUP(B:B,'START_LIST_JUN-ELI'!C:F,2,FALSE)</f>
        <v>#N/A</v>
      </c>
      <c r="D114" s="115" t="e">
        <f>VLOOKUP(B:B,'START_LIST_JUN-ELI'!C:F,4,FALSE)</f>
        <v>#N/A</v>
      </c>
      <c r="E114" s="664"/>
      <c r="F114" s="431">
        <f t="shared" si="7"/>
        <v>0</v>
      </c>
      <c r="G114" s="664"/>
      <c r="H114" s="431">
        <f t="shared" si="8"/>
        <v>0</v>
      </c>
      <c r="I114" s="80"/>
      <c r="J114" s="431">
        <f>VLOOKUP(I:I,GRIDS!J:K,2,FALSE)</f>
        <v>4</v>
      </c>
      <c r="K114" s="80"/>
      <c r="L114" s="431">
        <f>VLOOKUP(K:K,GRIDS!L:M,2,FALSE)</f>
        <v>6</v>
      </c>
      <c r="M114" s="80"/>
      <c r="N114" s="431">
        <f>VLOOKUP(M:M,GRIDS!N:O,2,FALSE)</f>
        <v>4.5</v>
      </c>
      <c r="O114" s="80"/>
      <c r="P114" s="433">
        <f>VLOOKUP(O:O,GRIDS!P:Q,2,FALSE)</f>
        <v>10</v>
      </c>
      <c r="Q114" s="128">
        <f t="shared" si="9"/>
        <v>0</v>
      </c>
      <c r="R114" s="206">
        <f t="shared" si="10"/>
        <v>6</v>
      </c>
      <c r="S114" s="207">
        <f t="shared" si="11"/>
        <v>7.25</v>
      </c>
    </row>
    <row r="115" spans="1:19" hidden="1" x14ac:dyDescent="0.35">
      <c r="A115" s="245"/>
      <c r="B115" s="88">
        <v>109</v>
      </c>
      <c r="C115" s="91" t="e">
        <f>VLOOKUP(B:B,'START_LIST_JUN-ELI'!C:F,2,FALSE)</f>
        <v>#N/A</v>
      </c>
      <c r="D115" s="115" t="e">
        <f>VLOOKUP(B:B,'START_LIST_JUN-ELI'!C:F,4,FALSE)</f>
        <v>#N/A</v>
      </c>
      <c r="E115" s="664"/>
      <c r="F115" s="431">
        <f t="shared" si="7"/>
        <v>0</v>
      </c>
      <c r="G115" s="664"/>
      <c r="H115" s="431">
        <f t="shared" si="8"/>
        <v>0</v>
      </c>
      <c r="I115" s="80"/>
      <c r="J115" s="431">
        <f>VLOOKUP(I:I,GRIDS!J:K,2,FALSE)</f>
        <v>4</v>
      </c>
      <c r="K115" s="80"/>
      <c r="L115" s="431">
        <f>VLOOKUP(K:K,GRIDS!L:M,2,FALSE)</f>
        <v>6</v>
      </c>
      <c r="M115" s="80"/>
      <c r="N115" s="431">
        <f>VLOOKUP(M:M,GRIDS!N:O,2,FALSE)</f>
        <v>4.5</v>
      </c>
      <c r="O115" s="80"/>
      <c r="P115" s="433">
        <f>VLOOKUP(O:O,GRIDS!P:Q,2,FALSE)</f>
        <v>10</v>
      </c>
      <c r="Q115" s="128">
        <f t="shared" si="9"/>
        <v>0</v>
      </c>
      <c r="R115" s="206">
        <f t="shared" si="10"/>
        <v>6</v>
      </c>
      <c r="S115" s="207">
        <f t="shared" si="11"/>
        <v>7.25</v>
      </c>
    </row>
    <row r="116" spans="1:19" hidden="1" x14ac:dyDescent="0.35">
      <c r="A116" s="245"/>
      <c r="B116" s="88">
        <v>110</v>
      </c>
      <c r="C116" s="91" t="e">
        <f>VLOOKUP(B:B,'START_LIST_JUN-ELI'!C:F,2,FALSE)</f>
        <v>#N/A</v>
      </c>
      <c r="D116" s="115" t="e">
        <f>VLOOKUP(B:B,'START_LIST_JUN-ELI'!C:F,4,FALSE)</f>
        <v>#N/A</v>
      </c>
      <c r="E116" s="664"/>
      <c r="F116" s="431">
        <f t="shared" si="7"/>
        <v>0</v>
      </c>
      <c r="G116" s="664"/>
      <c r="H116" s="431">
        <f t="shared" si="8"/>
        <v>0</v>
      </c>
      <c r="I116" s="80"/>
      <c r="J116" s="431">
        <f>VLOOKUP(I:I,GRIDS!J:K,2,FALSE)</f>
        <v>4</v>
      </c>
      <c r="K116" s="80"/>
      <c r="L116" s="431">
        <f>VLOOKUP(K:K,GRIDS!L:M,2,FALSE)</f>
        <v>6</v>
      </c>
      <c r="M116" s="80"/>
      <c r="N116" s="431">
        <f>VLOOKUP(M:M,GRIDS!N:O,2,FALSE)</f>
        <v>4.5</v>
      </c>
      <c r="O116" s="80"/>
      <c r="P116" s="433">
        <f>VLOOKUP(O:O,GRIDS!P:Q,2,FALSE)</f>
        <v>10</v>
      </c>
      <c r="Q116" s="128">
        <f t="shared" si="9"/>
        <v>0</v>
      </c>
      <c r="R116" s="206">
        <f t="shared" si="10"/>
        <v>6</v>
      </c>
      <c r="S116" s="207">
        <f t="shared" si="11"/>
        <v>7.25</v>
      </c>
    </row>
    <row r="117" spans="1:19" hidden="1" x14ac:dyDescent="0.35">
      <c r="A117" s="245"/>
      <c r="B117" s="88">
        <v>111</v>
      </c>
      <c r="C117" s="91" t="e">
        <f>VLOOKUP(B:B,'START_LIST_JUN-ELI'!C:F,2,FALSE)</f>
        <v>#N/A</v>
      </c>
      <c r="D117" s="115" t="e">
        <f>VLOOKUP(B:B,'START_LIST_JUN-ELI'!C:F,4,FALSE)</f>
        <v>#N/A</v>
      </c>
      <c r="E117" s="664"/>
      <c r="F117" s="431">
        <f t="shared" si="7"/>
        <v>0</v>
      </c>
      <c r="G117" s="664"/>
      <c r="H117" s="431">
        <f t="shared" si="8"/>
        <v>0</v>
      </c>
      <c r="I117" s="80"/>
      <c r="J117" s="431">
        <f>VLOOKUP(I:I,GRIDS!J:K,2,FALSE)</f>
        <v>4</v>
      </c>
      <c r="K117" s="80"/>
      <c r="L117" s="431">
        <f>VLOOKUP(K:K,GRIDS!L:M,2,FALSE)</f>
        <v>6</v>
      </c>
      <c r="M117" s="80"/>
      <c r="N117" s="431">
        <f>VLOOKUP(M:M,GRIDS!N:O,2,FALSE)</f>
        <v>4.5</v>
      </c>
      <c r="O117" s="80"/>
      <c r="P117" s="433">
        <f>VLOOKUP(O:O,GRIDS!P:Q,2,FALSE)</f>
        <v>10</v>
      </c>
      <c r="Q117" s="128">
        <f t="shared" si="9"/>
        <v>0</v>
      </c>
      <c r="R117" s="206">
        <f t="shared" si="10"/>
        <v>6</v>
      </c>
      <c r="S117" s="207">
        <f t="shared" si="11"/>
        <v>7.25</v>
      </c>
    </row>
    <row r="118" spans="1:19" hidden="1" x14ac:dyDescent="0.35">
      <c r="A118" s="245"/>
      <c r="B118" s="88">
        <v>112</v>
      </c>
      <c r="C118" s="91" t="e">
        <f>VLOOKUP(B:B,'START_LIST_JUN-ELI'!C:F,2,FALSE)</f>
        <v>#N/A</v>
      </c>
      <c r="D118" s="115" t="e">
        <f>VLOOKUP(B:B,'START_LIST_JUN-ELI'!C:F,4,FALSE)</f>
        <v>#N/A</v>
      </c>
      <c r="E118" s="664"/>
      <c r="F118" s="431">
        <f t="shared" si="7"/>
        <v>0</v>
      </c>
      <c r="G118" s="664"/>
      <c r="H118" s="431">
        <f t="shared" si="8"/>
        <v>0</v>
      </c>
      <c r="I118" s="80"/>
      <c r="J118" s="431">
        <f>VLOOKUP(I:I,GRIDS!J:K,2,FALSE)</f>
        <v>4</v>
      </c>
      <c r="K118" s="80"/>
      <c r="L118" s="431">
        <f>VLOOKUP(K:K,GRIDS!L:M,2,FALSE)</f>
        <v>6</v>
      </c>
      <c r="M118" s="80"/>
      <c r="N118" s="431">
        <f>VLOOKUP(M:M,GRIDS!N:O,2,FALSE)</f>
        <v>4.5</v>
      </c>
      <c r="O118" s="80"/>
      <c r="P118" s="433">
        <f>VLOOKUP(O:O,GRIDS!P:Q,2,FALSE)</f>
        <v>10</v>
      </c>
      <c r="Q118" s="128">
        <f t="shared" si="9"/>
        <v>0</v>
      </c>
      <c r="R118" s="206">
        <f t="shared" si="10"/>
        <v>6</v>
      </c>
      <c r="S118" s="207">
        <f t="shared" si="11"/>
        <v>7.25</v>
      </c>
    </row>
    <row r="119" spans="1:19" hidden="1" x14ac:dyDescent="0.35">
      <c r="A119" s="245"/>
      <c r="B119" s="88">
        <v>113</v>
      </c>
      <c r="C119" s="91" t="e">
        <f>VLOOKUP(B:B,'START_LIST_JUN-ELI'!C:F,2,FALSE)</f>
        <v>#N/A</v>
      </c>
      <c r="D119" s="115" t="e">
        <f>VLOOKUP(B:B,'START_LIST_JUN-ELI'!C:F,4,FALSE)</f>
        <v>#N/A</v>
      </c>
      <c r="E119" s="664"/>
      <c r="F119" s="431">
        <f t="shared" si="7"/>
        <v>0</v>
      </c>
      <c r="G119" s="664"/>
      <c r="H119" s="431">
        <f t="shared" si="8"/>
        <v>0</v>
      </c>
      <c r="I119" s="80"/>
      <c r="J119" s="431">
        <f>VLOOKUP(I:I,GRIDS!J:K,2,FALSE)</f>
        <v>4</v>
      </c>
      <c r="K119" s="80"/>
      <c r="L119" s="431">
        <f>VLOOKUP(K:K,GRIDS!L:M,2,FALSE)</f>
        <v>6</v>
      </c>
      <c r="M119" s="80"/>
      <c r="N119" s="431">
        <f>VLOOKUP(M:M,GRIDS!N:O,2,FALSE)</f>
        <v>4.5</v>
      </c>
      <c r="O119" s="80"/>
      <c r="P119" s="433">
        <f>VLOOKUP(O:O,GRIDS!P:Q,2,FALSE)</f>
        <v>10</v>
      </c>
      <c r="Q119" s="128">
        <f t="shared" si="9"/>
        <v>0</v>
      </c>
      <c r="R119" s="206">
        <f t="shared" si="10"/>
        <v>6</v>
      </c>
      <c r="S119" s="207">
        <f t="shared" si="11"/>
        <v>7.25</v>
      </c>
    </row>
    <row r="120" spans="1:19" hidden="1" x14ac:dyDescent="0.35">
      <c r="A120" s="245"/>
      <c r="B120" s="88">
        <v>114</v>
      </c>
      <c r="C120" s="91" t="e">
        <f>VLOOKUP(B:B,'START_LIST_JUN-ELI'!C:F,2,FALSE)</f>
        <v>#N/A</v>
      </c>
      <c r="D120" s="115" t="e">
        <f>VLOOKUP(B:B,'START_LIST_JUN-ELI'!C:F,4,FALSE)</f>
        <v>#N/A</v>
      </c>
      <c r="E120" s="664"/>
      <c r="F120" s="431">
        <f t="shared" si="7"/>
        <v>0</v>
      </c>
      <c r="G120" s="664"/>
      <c r="H120" s="431">
        <f t="shared" si="8"/>
        <v>0</v>
      </c>
      <c r="I120" s="80"/>
      <c r="J120" s="431">
        <f>VLOOKUP(I:I,GRIDS!J:K,2,FALSE)</f>
        <v>4</v>
      </c>
      <c r="K120" s="80"/>
      <c r="L120" s="431">
        <f>VLOOKUP(K:K,GRIDS!L:M,2,FALSE)</f>
        <v>6</v>
      </c>
      <c r="M120" s="80"/>
      <c r="N120" s="431">
        <f>VLOOKUP(M:M,GRIDS!N:O,2,FALSE)</f>
        <v>4.5</v>
      </c>
      <c r="O120" s="80"/>
      <c r="P120" s="433">
        <f>VLOOKUP(O:O,GRIDS!P:Q,2,FALSE)</f>
        <v>10</v>
      </c>
      <c r="Q120" s="128">
        <f t="shared" si="9"/>
        <v>0</v>
      </c>
      <c r="R120" s="206">
        <f t="shared" si="10"/>
        <v>6</v>
      </c>
      <c r="S120" s="207">
        <f t="shared" si="11"/>
        <v>7.25</v>
      </c>
    </row>
    <row r="121" spans="1:19" hidden="1" x14ac:dyDescent="0.35">
      <c r="A121" s="245"/>
      <c r="B121" s="88">
        <v>115</v>
      </c>
      <c r="C121" s="91" t="e">
        <f>VLOOKUP(B:B,'START_LIST_JUN-ELI'!C:F,2,FALSE)</f>
        <v>#N/A</v>
      </c>
      <c r="D121" s="115" t="e">
        <f>VLOOKUP(B:B,'START_LIST_JUN-ELI'!C:F,4,FALSE)</f>
        <v>#N/A</v>
      </c>
      <c r="E121" s="664"/>
      <c r="F121" s="431">
        <f t="shared" si="7"/>
        <v>0</v>
      </c>
      <c r="G121" s="664"/>
      <c r="H121" s="431">
        <f t="shared" si="8"/>
        <v>0</v>
      </c>
      <c r="I121" s="80"/>
      <c r="J121" s="431">
        <f>VLOOKUP(I:I,GRIDS!J:K,2,FALSE)</f>
        <v>4</v>
      </c>
      <c r="K121" s="80"/>
      <c r="L121" s="431">
        <f>VLOOKUP(K:K,GRIDS!L:M,2,FALSE)</f>
        <v>6</v>
      </c>
      <c r="M121" s="80"/>
      <c r="N121" s="431">
        <f>VLOOKUP(M:M,GRIDS!N:O,2,FALSE)</f>
        <v>4.5</v>
      </c>
      <c r="O121" s="80"/>
      <c r="P121" s="433">
        <f>VLOOKUP(O:O,GRIDS!P:Q,2,FALSE)</f>
        <v>10</v>
      </c>
      <c r="Q121" s="128">
        <f t="shared" si="9"/>
        <v>0</v>
      </c>
      <c r="R121" s="206">
        <f t="shared" si="10"/>
        <v>6</v>
      </c>
      <c r="S121" s="207">
        <f t="shared" si="11"/>
        <v>7.25</v>
      </c>
    </row>
    <row r="122" spans="1:19" hidden="1" x14ac:dyDescent="0.35">
      <c r="A122" s="245"/>
      <c r="B122" s="88">
        <v>116</v>
      </c>
      <c r="C122" s="91" t="e">
        <f>VLOOKUP(B:B,'START_LIST_JUN-ELI'!C:F,2,FALSE)</f>
        <v>#N/A</v>
      </c>
      <c r="D122" s="115" t="e">
        <f>VLOOKUP(B:B,'START_LIST_JUN-ELI'!C:F,4,FALSE)</f>
        <v>#N/A</v>
      </c>
      <c r="E122" s="664"/>
      <c r="F122" s="431">
        <f t="shared" si="7"/>
        <v>0</v>
      </c>
      <c r="G122" s="664"/>
      <c r="H122" s="431">
        <f t="shared" si="8"/>
        <v>0</v>
      </c>
      <c r="I122" s="80"/>
      <c r="J122" s="431">
        <f>VLOOKUP(I:I,GRIDS!J:K,2,FALSE)</f>
        <v>4</v>
      </c>
      <c r="K122" s="80"/>
      <c r="L122" s="431">
        <f>VLOOKUP(K:K,GRIDS!L:M,2,FALSE)</f>
        <v>6</v>
      </c>
      <c r="M122" s="80"/>
      <c r="N122" s="431">
        <f>VLOOKUP(M:M,GRIDS!N:O,2,FALSE)</f>
        <v>4.5</v>
      </c>
      <c r="O122" s="80"/>
      <c r="P122" s="433">
        <f>VLOOKUP(O:O,GRIDS!P:Q,2,FALSE)</f>
        <v>10</v>
      </c>
      <c r="Q122" s="128">
        <f t="shared" si="9"/>
        <v>0</v>
      </c>
      <c r="R122" s="206">
        <f t="shared" si="10"/>
        <v>6</v>
      </c>
      <c r="S122" s="207">
        <f t="shared" si="11"/>
        <v>7.25</v>
      </c>
    </row>
    <row r="123" spans="1:19" hidden="1" x14ac:dyDescent="0.35">
      <c r="A123" s="245"/>
      <c r="B123" s="88">
        <v>117</v>
      </c>
      <c r="C123" s="91" t="e">
        <f>VLOOKUP(B:B,'START_LIST_JUN-ELI'!C:F,2,FALSE)</f>
        <v>#N/A</v>
      </c>
      <c r="D123" s="115" t="e">
        <f>VLOOKUP(B:B,'START_LIST_JUN-ELI'!C:F,4,FALSE)</f>
        <v>#N/A</v>
      </c>
      <c r="E123" s="664"/>
      <c r="F123" s="431">
        <f t="shared" si="7"/>
        <v>0</v>
      </c>
      <c r="G123" s="664"/>
      <c r="H123" s="431">
        <f t="shared" si="8"/>
        <v>0</v>
      </c>
      <c r="I123" s="80"/>
      <c r="J123" s="431">
        <f>VLOOKUP(I:I,GRIDS!J:K,2,FALSE)</f>
        <v>4</v>
      </c>
      <c r="K123" s="80"/>
      <c r="L123" s="431">
        <f>VLOOKUP(K:K,GRIDS!L:M,2,FALSE)</f>
        <v>6</v>
      </c>
      <c r="M123" s="80"/>
      <c r="N123" s="431">
        <f>VLOOKUP(M:M,GRIDS!N:O,2,FALSE)</f>
        <v>4.5</v>
      </c>
      <c r="O123" s="80"/>
      <c r="P123" s="433">
        <f>VLOOKUP(O:O,GRIDS!P:Q,2,FALSE)</f>
        <v>10</v>
      </c>
      <c r="Q123" s="128">
        <f t="shared" si="9"/>
        <v>0</v>
      </c>
      <c r="R123" s="206">
        <f t="shared" si="10"/>
        <v>6</v>
      </c>
      <c r="S123" s="207">
        <f t="shared" si="11"/>
        <v>7.25</v>
      </c>
    </row>
    <row r="124" spans="1:19" hidden="1" x14ac:dyDescent="0.35">
      <c r="A124" s="245"/>
      <c r="B124" s="88">
        <v>118</v>
      </c>
      <c r="C124" s="91" t="e">
        <f>VLOOKUP(B:B,'START_LIST_JUN-ELI'!C:F,2,FALSE)</f>
        <v>#N/A</v>
      </c>
      <c r="D124" s="115" t="e">
        <f>VLOOKUP(B:B,'START_LIST_JUN-ELI'!C:F,4,FALSE)</f>
        <v>#N/A</v>
      </c>
      <c r="E124" s="664"/>
      <c r="F124" s="431">
        <f t="shared" si="7"/>
        <v>0</v>
      </c>
      <c r="G124" s="664"/>
      <c r="H124" s="431">
        <f t="shared" si="8"/>
        <v>0</v>
      </c>
      <c r="I124" s="80"/>
      <c r="J124" s="431">
        <f>VLOOKUP(I:I,GRIDS!J:K,2,FALSE)</f>
        <v>4</v>
      </c>
      <c r="K124" s="80"/>
      <c r="L124" s="431">
        <f>VLOOKUP(K:K,GRIDS!L:M,2,FALSE)</f>
        <v>6</v>
      </c>
      <c r="M124" s="80"/>
      <c r="N124" s="431">
        <f>VLOOKUP(M:M,GRIDS!N:O,2,FALSE)</f>
        <v>4.5</v>
      </c>
      <c r="O124" s="80"/>
      <c r="P124" s="433">
        <f>VLOOKUP(O:O,GRIDS!P:Q,2,FALSE)</f>
        <v>10</v>
      </c>
      <c r="Q124" s="128">
        <f t="shared" si="9"/>
        <v>0</v>
      </c>
      <c r="R124" s="206">
        <f t="shared" si="10"/>
        <v>6</v>
      </c>
      <c r="S124" s="207">
        <f t="shared" si="11"/>
        <v>7.25</v>
      </c>
    </row>
    <row r="125" spans="1:19" hidden="1" x14ac:dyDescent="0.35">
      <c r="A125" s="245"/>
      <c r="B125" s="88">
        <v>119</v>
      </c>
      <c r="C125" s="91" t="e">
        <f>VLOOKUP(B:B,'START_LIST_JUN-ELI'!C:F,2,FALSE)</f>
        <v>#N/A</v>
      </c>
      <c r="D125" s="115" t="e">
        <f>VLOOKUP(B:B,'START_LIST_JUN-ELI'!C:F,4,FALSE)</f>
        <v>#N/A</v>
      </c>
      <c r="E125" s="664"/>
      <c r="F125" s="431">
        <f t="shared" si="7"/>
        <v>0</v>
      </c>
      <c r="G125" s="664"/>
      <c r="H125" s="431">
        <f t="shared" si="8"/>
        <v>0</v>
      </c>
      <c r="I125" s="80"/>
      <c r="J125" s="431">
        <f>VLOOKUP(I:I,GRIDS!J:K,2,FALSE)</f>
        <v>4</v>
      </c>
      <c r="K125" s="80"/>
      <c r="L125" s="431">
        <f>VLOOKUP(K:K,GRIDS!L:M,2,FALSE)</f>
        <v>6</v>
      </c>
      <c r="M125" s="80"/>
      <c r="N125" s="431">
        <f>VLOOKUP(M:M,GRIDS!N:O,2,FALSE)</f>
        <v>4.5</v>
      </c>
      <c r="O125" s="80"/>
      <c r="P125" s="433">
        <f>VLOOKUP(O:O,GRIDS!P:Q,2,FALSE)</f>
        <v>10</v>
      </c>
      <c r="Q125" s="128">
        <f t="shared" si="9"/>
        <v>0</v>
      </c>
      <c r="R125" s="206">
        <f t="shared" si="10"/>
        <v>6</v>
      </c>
      <c r="S125" s="207">
        <f t="shared" si="11"/>
        <v>7.25</v>
      </c>
    </row>
    <row r="126" spans="1:19" hidden="1" x14ac:dyDescent="0.35">
      <c r="A126" s="245"/>
      <c r="B126" s="88">
        <v>120</v>
      </c>
      <c r="C126" s="91" t="e">
        <f>VLOOKUP(B:B,'START_LIST_JUN-ELI'!C:F,2,FALSE)</f>
        <v>#N/A</v>
      </c>
      <c r="D126" s="115" t="e">
        <f>VLOOKUP(B:B,'START_LIST_JUN-ELI'!C:F,4,FALSE)</f>
        <v>#N/A</v>
      </c>
      <c r="E126" s="664"/>
      <c r="F126" s="431">
        <f t="shared" si="7"/>
        <v>0</v>
      </c>
      <c r="G126" s="664"/>
      <c r="H126" s="431">
        <f t="shared" si="8"/>
        <v>0</v>
      </c>
      <c r="I126" s="80"/>
      <c r="J126" s="431">
        <f>VLOOKUP(I:I,GRIDS!J:K,2,FALSE)</f>
        <v>4</v>
      </c>
      <c r="K126" s="80"/>
      <c r="L126" s="431">
        <f>VLOOKUP(K:K,GRIDS!L:M,2,FALSE)</f>
        <v>6</v>
      </c>
      <c r="M126" s="80"/>
      <c r="N126" s="431">
        <f>VLOOKUP(M:M,GRIDS!N:O,2,FALSE)</f>
        <v>4.5</v>
      </c>
      <c r="O126" s="80"/>
      <c r="P126" s="433">
        <f>VLOOKUP(O:O,GRIDS!P:Q,2,FALSE)</f>
        <v>10</v>
      </c>
      <c r="Q126" s="128">
        <f t="shared" si="9"/>
        <v>0</v>
      </c>
      <c r="R126" s="206">
        <f t="shared" si="10"/>
        <v>6</v>
      </c>
      <c r="S126" s="207">
        <f t="shared" si="11"/>
        <v>7.25</v>
      </c>
    </row>
    <row r="127" spans="1:19" hidden="1" x14ac:dyDescent="0.35">
      <c r="A127" s="245"/>
      <c r="B127" s="88">
        <v>121</v>
      </c>
      <c r="C127" s="91" t="e">
        <f>VLOOKUP(B:B,'START_LIST_JUN-ELI'!C:F,2,FALSE)</f>
        <v>#N/A</v>
      </c>
      <c r="D127" s="115" t="e">
        <f>VLOOKUP(B:B,'START_LIST_JUN-ELI'!C:F,4,FALSE)</f>
        <v>#N/A</v>
      </c>
      <c r="E127" s="664"/>
      <c r="F127" s="431">
        <f t="shared" si="7"/>
        <v>0</v>
      </c>
      <c r="G127" s="664"/>
      <c r="H127" s="431">
        <f t="shared" si="8"/>
        <v>0</v>
      </c>
      <c r="I127" s="80"/>
      <c r="J127" s="431">
        <f>VLOOKUP(I:I,GRIDS!J:K,2,FALSE)</f>
        <v>4</v>
      </c>
      <c r="K127" s="80"/>
      <c r="L127" s="431">
        <f>VLOOKUP(K:K,GRIDS!L:M,2,FALSE)</f>
        <v>6</v>
      </c>
      <c r="M127" s="80"/>
      <c r="N127" s="431">
        <f>VLOOKUP(M:M,GRIDS!N:O,2,FALSE)</f>
        <v>4.5</v>
      </c>
      <c r="O127" s="80"/>
      <c r="P127" s="433">
        <f>VLOOKUP(O:O,GRIDS!P:Q,2,FALSE)</f>
        <v>10</v>
      </c>
      <c r="Q127" s="128">
        <f t="shared" si="9"/>
        <v>0</v>
      </c>
      <c r="R127" s="206">
        <f t="shared" si="10"/>
        <v>6</v>
      </c>
      <c r="S127" s="207">
        <f t="shared" si="11"/>
        <v>7.25</v>
      </c>
    </row>
    <row r="128" spans="1:19" hidden="1" x14ac:dyDescent="0.35">
      <c r="A128" s="245"/>
      <c r="B128" s="88">
        <v>122</v>
      </c>
      <c r="C128" s="91" t="e">
        <f>VLOOKUP(B:B,'START_LIST_JUN-ELI'!C:F,2,FALSE)</f>
        <v>#N/A</v>
      </c>
      <c r="D128" s="115" t="e">
        <f>VLOOKUP(B:B,'START_LIST_JUN-ELI'!C:F,4,FALSE)</f>
        <v>#N/A</v>
      </c>
      <c r="E128" s="664"/>
      <c r="F128" s="431">
        <f t="shared" si="7"/>
        <v>0</v>
      </c>
      <c r="G128" s="664"/>
      <c r="H128" s="431">
        <f t="shared" si="8"/>
        <v>0</v>
      </c>
      <c r="I128" s="80"/>
      <c r="J128" s="431">
        <f>VLOOKUP(I:I,GRIDS!J:K,2,FALSE)</f>
        <v>4</v>
      </c>
      <c r="K128" s="80"/>
      <c r="L128" s="431">
        <f>VLOOKUP(K:K,GRIDS!L:M,2,FALSE)</f>
        <v>6</v>
      </c>
      <c r="M128" s="80"/>
      <c r="N128" s="431">
        <f>VLOOKUP(M:M,GRIDS!N:O,2,FALSE)</f>
        <v>4.5</v>
      </c>
      <c r="O128" s="80"/>
      <c r="P128" s="433">
        <f>VLOOKUP(O:O,GRIDS!P:Q,2,FALSE)</f>
        <v>10</v>
      </c>
      <c r="Q128" s="128">
        <f t="shared" si="9"/>
        <v>0</v>
      </c>
      <c r="R128" s="206">
        <f t="shared" si="10"/>
        <v>6</v>
      </c>
      <c r="S128" s="207">
        <f t="shared" si="11"/>
        <v>7.25</v>
      </c>
    </row>
    <row r="129" spans="1:19" hidden="1" x14ac:dyDescent="0.35">
      <c r="A129" s="245"/>
      <c r="B129" s="88">
        <v>123</v>
      </c>
      <c r="C129" s="91" t="e">
        <f>VLOOKUP(B:B,'START_LIST_JUN-ELI'!C:F,2,FALSE)</f>
        <v>#N/A</v>
      </c>
      <c r="D129" s="115" t="e">
        <f>VLOOKUP(B:B,'START_LIST_JUN-ELI'!C:F,4,FALSE)</f>
        <v>#N/A</v>
      </c>
      <c r="E129" s="664"/>
      <c r="F129" s="431">
        <f t="shared" si="7"/>
        <v>0</v>
      </c>
      <c r="G129" s="664"/>
      <c r="H129" s="431">
        <f t="shared" si="8"/>
        <v>0</v>
      </c>
      <c r="I129" s="80"/>
      <c r="J129" s="431">
        <f>VLOOKUP(I:I,GRIDS!J:K,2,FALSE)</f>
        <v>4</v>
      </c>
      <c r="K129" s="80"/>
      <c r="L129" s="431">
        <f>VLOOKUP(K:K,GRIDS!L:M,2,FALSE)</f>
        <v>6</v>
      </c>
      <c r="M129" s="80"/>
      <c r="N129" s="431">
        <f>VLOOKUP(M:M,GRIDS!N:O,2,FALSE)</f>
        <v>4.5</v>
      </c>
      <c r="O129" s="80"/>
      <c r="P129" s="433">
        <f>VLOOKUP(O:O,GRIDS!P:Q,2,FALSE)</f>
        <v>10</v>
      </c>
      <c r="Q129" s="128">
        <f t="shared" si="9"/>
        <v>0</v>
      </c>
      <c r="R129" s="206">
        <f t="shared" si="10"/>
        <v>6</v>
      </c>
      <c r="S129" s="207">
        <f t="shared" si="11"/>
        <v>7.25</v>
      </c>
    </row>
    <row r="130" spans="1:19" hidden="1" x14ac:dyDescent="0.35">
      <c r="A130" s="245"/>
      <c r="B130" s="88">
        <v>124</v>
      </c>
      <c r="C130" s="91" t="e">
        <f>VLOOKUP(B:B,'START_LIST_JUN-ELI'!C:F,2,FALSE)</f>
        <v>#N/A</v>
      </c>
      <c r="D130" s="115" t="e">
        <f>VLOOKUP(B:B,'START_LIST_JUN-ELI'!C:F,4,FALSE)</f>
        <v>#N/A</v>
      </c>
      <c r="E130" s="664"/>
      <c r="F130" s="431">
        <f t="shared" si="7"/>
        <v>0</v>
      </c>
      <c r="G130" s="664"/>
      <c r="H130" s="431">
        <f t="shared" si="8"/>
        <v>0</v>
      </c>
      <c r="I130" s="80"/>
      <c r="J130" s="431">
        <f>VLOOKUP(I:I,GRIDS!J:K,2,FALSE)</f>
        <v>4</v>
      </c>
      <c r="K130" s="80"/>
      <c r="L130" s="431">
        <f>VLOOKUP(K:K,GRIDS!L:M,2,FALSE)</f>
        <v>6</v>
      </c>
      <c r="M130" s="80"/>
      <c r="N130" s="431">
        <f>VLOOKUP(M:M,GRIDS!N:O,2,FALSE)</f>
        <v>4.5</v>
      </c>
      <c r="O130" s="80"/>
      <c r="P130" s="433">
        <f>VLOOKUP(O:O,GRIDS!P:Q,2,FALSE)</f>
        <v>10</v>
      </c>
      <c r="Q130" s="128">
        <f t="shared" si="9"/>
        <v>0</v>
      </c>
      <c r="R130" s="206">
        <f t="shared" si="10"/>
        <v>6</v>
      </c>
      <c r="S130" s="207">
        <f t="shared" si="11"/>
        <v>7.25</v>
      </c>
    </row>
    <row r="131" spans="1:19" hidden="1" x14ac:dyDescent="0.35">
      <c r="A131" s="245"/>
      <c r="B131" s="88">
        <v>125</v>
      </c>
      <c r="C131" s="91" t="e">
        <f>VLOOKUP(B:B,'START_LIST_JUN-ELI'!C:F,2,FALSE)</f>
        <v>#N/A</v>
      </c>
      <c r="D131" s="115" t="e">
        <f>VLOOKUP(B:B,'START_LIST_JUN-ELI'!C:F,4,FALSE)</f>
        <v>#N/A</v>
      </c>
      <c r="E131" s="664"/>
      <c r="F131" s="431">
        <f t="shared" si="7"/>
        <v>0</v>
      </c>
      <c r="G131" s="664"/>
      <c r="H131" s="431">
        <f t="shared" si="8"/>
        <v>0</v>
      </c>
      <c r="I131" s="80"/>
      <c r="J131" s="431">
        <f>VLOOKUP(I:I,GRIDS!J:K,2,FALSE)</f>
        <v>4</v>
      </c>
      <c r="K131" s="80"/>
      <c r="L131" s="431">
        <f>VLOOKUP(K:K,GRIDS!L:M,2,FALSE)</f>
        <v>6</v>
      </c>
      <c r="M131" s="80"/>
      <c r="N131" s="431">
        <f>VLOOKUP(M:M,GRIDS!N:O,2,FALSE)</f>
        <v>4.5</v>
      </c>
      <c r="O131" s="80"/>
      <c r="P131" s="433">
        <f>VLOOKUP(O:O,GRIDS!P:Q,2,FALSE)</f>
        <v>10</v>
      </c>
      <c r="Q131" s="128">
        <f t="shared" si="9"/>
        <v>0</v>
      </c>
      <c r="R131" s="206">
        <f t="shared" si="10"/>
        <v>6</v>
      </c>
      <c r="S131" s="207">
        <f t="shared" si="11"/>
        <v>7.25</v>
      </c>
    </row>
    <row r="132" spans="1:19" hidden="1" x14ac:dyDescent="0.35">
      <c r="A132" s="245"/>
      <c r="B132" s="88">
        <v>126</v>
      </c>
      <c r="C132" s="91" t="e">
        <f>VLOOKUP(B:B,'START_LIST_JUN-ELI'!C:F,2,FALSE)</f>
        <v>#N/A</v>
      </c>
      <c r="D132" s="115" t="e">
        <f>VLOOKUP(B:B,'START_LIST_JUN-ELI'!C:F,4,FALSE)</f>
        <v>#N/A</v>
      </c>
      <c r="E132" s="664"/>
      <c r="F132" s="431">
        <f t="shared" si="7"/>
        <v>0</v>
      </c>
      <c r="G132" s="664"/>
      <c r="H132" s="431">
        <f t="shared" si="8"/>
        <v>0</v>
      </c>
      <c r="I132" s="80"/>
      <c r="J132" s="431">
        <f>VLOOKUP(I:I,GRIDS!J:K,2,FALSE)</f>
        <v>4</v>
      </c>
      <c r="K132" s="80"/>
      <c r="L132" s="431">
        <f>VLOOKUP(K:K,GRIDS!L:M,2,FALSE)</f>
        <v>6</v>
      </c>
      <c r="M132" s="80"/>
      <c r="N132" s="431">
        <f>VLOOKUP(M:M,GRIDS!N:O,2,FALSE)</f>
        <v>4.5</v>
      </c>
      <c r="O132" s="80"/>
      <c r="P132" s="433">
        <f>VLOOKUP(O:O,GRIDS!P:Q,2,FALSE)</f>
        <v>10</v>
      </c>
      <c r="Q132" s="128">
        <f t="shared" si="9"/>
        <v>0</v>
      </c>
      <c r="R132" s="206">
        <f t="shared" si="10"/>
        <v>6</v>
      </c>
      <c r="S132" s="207">
        <f t="shared" si="11"/>
        <v>7.25</v>
      </c>
    </row>
    <row r="133" spans="1:19" hidden="1" x14ac:dyDescent="0.35">
      <c r="A133" s="245"/>
      <c r="B133" s="88">
        <v>127</v>
      </c>
      <c r="C133" s="91" t="e">
        <f>VLOOKUP(B:B,'START_LIST_JUN-ELI'!C:F,2,FALSE)</f>
        <v>#N/A</v>
      </c>
      <c r="D133" s="115" t="e">
        <f>VLOOKUP(B:B,'START_LIST_JUN-ELI'!C:F,4,FALSE)</f>
        <v>#N/A</v>
      </c>
      <c r="E133" s="664"/>
      <c r="F133" s="431">
        <f t="shared" si="7"/>
        <v>0</v>
      </c>
      <c r="G133" s="664"/>
      <c r="H133" s="431">
        <f t="shared" si="8"/>
        <v>0</v>
      </c>
      <c r="I133" s="80"/>
      <c r="J133" s="431">
        <f>VLOOKUP(I:I,GRIDS!J:K,2,FALSE)</f>
        <v>4</v>
      </c>
      <c r="K133" s="80"/>
      <c r="L133" s="431">
        <f>VLOOKUP(K:K,GRIDS!L:M,2,FALSE)</f>
        <v>6</v>
      </c>
      <c r="M133" s="80"/>
      <c r="N133" s="431">
        <f>VLOOKUP(M:M,GRIDS!N:O,2,FALSE)</f>
        <v>4.5</v>
      </c>
      <c r="O133" s="80"/>
      <c r="P133" s="433">
        <f>VLOOKUP(O:O,GRIDS!P:Q,2,FALSE)</f>
        <v>10</v>
      </c>
      <c r="Q133" s="128">
        <f t="shared" si="9"/>
        <v>0</v>
      </c>
      <c r="R133" s="206">
        <f t="shared" si="10"/>
        <v>6</v>
      </c>
      <c r="S133" s="207">
        <f t="shared" si="11"/>
        <v>7.25</v>
      </c>
    </row>
    <row r="134" spans="1:19" hidden="1" x14ac:dyDescent="0.35">
      <c r="A134" s="245"/>
      <c r="B134" s="88">
        <v>128</v>
      </c>
      <c r="C134" s="91" t="e">
        <f>VLOOKUP(B:B,'START_LIST_JUN-ELI'!C:F,2,FALSE)</f>
        <v>#N/A</v>
      </c>
      <c r="D134" s="115" t="e">
        <f>VLOOKUP(B:B,'START_LIST_JUN-ELI'!C:F,4,FALSE)</f>
        <v>#N/A</v>
      </c>
      <c r="E134" s="664"/>
      <c r="F134" s="431">
        <f t="shared" si="7"/>
        <v>0</v>
      </c>
      <c r="G134" s="664"/>
      <c r="H134" s="431">
        <f t="shared" si="8"/>
        <v>0</v>
      </c>
      <c r="I134" s="80"/>
      <c r="J134" s="431">
        <f>VLOOKUP(I:I,GRIDS!J:K,2,FALSE)</f>
        <v>4</v>
      </c>
      <c r="K134" s="80"/>
      <c r="L134" s="431">
        <f>VLOOKUP(K:K,GRIDS!L:M,2,FALSE)</f>
        <v>6</v>
      </c>
      <c r="M134" s="80"/>
      <c r="N134" s="431">
        <f>VLOOKUP(M:M,GRIDS!N:O,2,FALSE)</f>
        <v>4.5</v>
      </c>
      <c r="O134" s="80"/>
      <c r="P134" s="433">
        <f>VLOOKUP(O:O,GRIDS!P:Q,2,FALSE)</f>
        <v>10</v>
      </c>
      <c r="Q134" s="128">
        <f t="shared" si="9"/>
        <v>0</v>
      </c>
      <c r="R134" s="206">
        <f t="shared" si="10"/>
        <v>6</v>
      </c>
      <c r="S134" s="207">
        <f t="shared" si="11"/>
        <v>7.25</v>
      </c>
    </row>
    <row r="135" spans="1:19" hidden="1" x14ac:dyDescent="0.35">
      <c r="A135" s="245"/>
      <c r="B135" s="88">
        <v>129</v>
      </c>
      <c r="C135" s="91" t="e">
        <f>VLOOKUP(B:B,'START_LIST_JUN-ELI'!C:F,2,FALSE)</f>
        <v>#N/A</v>
      </c>
      <c r="D135" s="115" t="e">
        <f>VLOOKUP(B:B,'START_LIST_JUN-ELI'!C:F,4,FALSE)</f>
        <v>#N/A</v>
      </c>
      <c r="E135" s="664"/>
      <c r="F135" s="431">
        <f t="shared" si="7"/>
        <v>0</v>
      </c>
      <c r="G135" s="664"/>
      <c r="H135" s="431">
        <f t="shared" si="8"/>
        <v>0</v>
      </c>
      <c r="I135" s="80"/>
      <c r="J135" s="431">
        <f>VLOOKUP(I:I,GRIDS!J:K,2,FALSE)</f>
        <v>4</v>
      </c>
      <c r="K135" s="80"/>
      <c r="L135" s="431">
        <f>VLOOKUP(K:K,GRIDS!L:M,2,FALSE)</f>
        <v>6</v>
      </c>
      <c r="M135" s="80"/>
      <c r="N135" s="431">
        <f>VLOOKUP(M:M,GRIDS!N:O,2,FALSE)</f>
        <v>4.5</v>
      </c>
      <c r="O135" s="80"/>
      <c r="P135" s="433">
        <f>VLOOKUP(O:O,GRIDS!P:Q,2,FALSE)</f>
        <v>10</v>
      </c>
      <c r="Q135" s="128">
        <f t="shared" si="9"/>
        <v>0</v>
      </c>
      <c r="R135" s="206">
        <f t="shared" si="10"/>
        <v>6</v>
      </c>
      <c r="S135" s="207">
        <f t="shared" si="11"/>
        <v>7.25</v>
      </c>
    </row>
    <row r="136" spans="1:19" hidden="1" x14ac:dyDescent="0.35">
      <c r="A136" s="245"/>
      <c r="B136" s="88">
        <v>130</v>
      </c>
      <c r="C136" s="91" t="e">
        <f>VLOOKUP(B:B,'START_LIST_JUN-ELI'!C:F,2,FALSE)</f>
        <v>#N/A</v>
      </c>
      <c r="D136" s="115" t="e">
        <f>VLOOKUP(B:B,'START_LIST_JUN-ELI'!C:F,4,FALSE)</f>
        <v>#N/A</v>
      </c>
      <c r="E136" s="664"/>
      <c r="F136" s="431">
        <f t="shared" si="7"/>
        <v>0</v>
      </c>
      <c r="G136" s="664"/>
      <c r="H136" s="431">
        <f t="shared" si="8"/>
        <v>0</v>
      </c>
      <c r="I136" s="80"/>
      <c r="J136" s="431">
        <f>VLOOKUP(I:I,GRIDS!J:K,2,FALSE)</f>
        <v>4</v>
      </c>
      <c r="K136" s="80"/>
      <c r="L136" s="431">
        <f>VLOOKUP(K:K,GRIDS!L:M,2,FALSE)</f>
        <v>6</v>
      </c>
      <c r="M136" s="80"/>
      <c r="N136" s="431">
        <f>VLOOKUP(M:M,GRIDS!N:O,2,FALSE)</f>
        <v>4.5</v>
      </c>
      <c r="O136" s="80"/>
      <c r="P136" s="433">
        <f>VLOOKUP(O:O,GRIDS!P:Q,2,FALSE)</f>
        <v>10</v>
      </c>
      <c r="Q136" s="128">
        <f t="shared" si="9"/>
        <v>0</v>
      </c>
      <c r="R136" s="206">
        <f t="shared" si="10"/>
        <v>6</v>
      </c>
      <c r="S136" s="207">
        <f t="shared" si="11"/>
        <v>7.25</v>
      </c>
    </row>
    <row r="137" spans="1:19" hidden="1" x14ac:dyDescent="0.35">
      <c r="A137" s="245"/>
      <c r="B137" s="88">
        <v>131</v>
      </c>
      <c r="C137" s="91" t="e">
        <f>VLOOKUP(B:B,'START_LIST_JUN-ELI'!C:F,2,FALSE)</f>
        <v>#N/A</v>
      </c>
      <c r="D137" s="115" t="e">
        <f>VLOOKUP(B:B,'START_LIST_JUN-ELI'!C:F,4,FALSE)</f>
        <v>#N/A</v>
      </c>
      <c r="E137" s="664"/>
      <c r="F137" s="431">
        <f t="shared" ref="F137:F155" si="12">E137/$F$6</f>
        <v>0</v>
      </c>
      <c r="G137" s="664"/>
      <c r="H137" s="431">
        <f t="shared" ref="H137:H155" si="13">G137/$F$6</f>
        <v>0</v>
      </c>
      <c r="I137" s="80"/>
      <c r="J137" s="431">
        <f>VLOOKUP(I:I,GRIDS!J:K,2,FALSE)</f>
        <v>4</v>
      </c>
      <c r="K137" s="80"/>
      <c r="L137" s="431">
        <f>VLOOKUP(K:K,GRIDS!L:M,2,FALSE)</f>
        <v>6</v>
      </c>
      <c r="M137" s="80"/>
      <c r="N137" s="431">
        <f>VLOOKUP(M:M,GRIDS!N:O,2,FALSE)</f>
        <v>4.5</v>
      </c>
      <c r="O137" s="80"/>
      <c r="P137" s="433">
        <f>VLOOKUP(O:O,GRIDS!P:Q,2,FALSE)</f>
        <v>10</v>
      </c>
      <c r="Q137" s="128">
        <f t="shared" ref="Q137:Q155" si="14">AVERAGE(F137,H137)</f>
        <v>0</v>
      </c>
      <c r="R137" s="206">
        <f t="shared" si="10"/>
        <v>6</v>
      </c>
      <c r="S137" s="207">
        <f t="shared" si="11"/>
        <v>7.25</v>
      </c>
    </row>
    <row r="138" spans="1:19" hidden="1" x14ac:dyDescent="0.35">
      <c r="A138" s="245"/>
      <c r="B138" s="88">
        <v>132</v>
      </c>
      <c r="C138" s="91" t="e">
        <f>VLOOKUP(B:B,'START_LIST_JUN-ELI'!C:F,2,FALSE)</f>
        <v>#N/A</v>
      </c>
      <c r="D138" s="115" t="e">
        <f>VLOOKUP(B:B,'START_LIST_JUN-ELI'!C:F,4,FALSE)</f>
        <v>#N/A</v>
      </c>
      <c r="E138" s="664"/>
      <c r="F138" s="431">
        <f t="shared" si="12"/>
        <v>0</v>
      </c>
      <c r="G138" s="664"/>
      <c r="H138" s="431">
        <f t="shared" si="13"/>
        <v>0</v>
      </c>
      <c r="I138" s="80"/>
      <c r="J138" s="431">
        <f>VLOOKUP(I:I,GRIDS!J:K,2,FALSE)</f>
        <v>4</v>
      </c>
      <c r="K138" s="80"/>
      <c r="L138" s="431">
        <f>VLOOKUP(K:K,GRIDS!L:M,2,FALSE)</f>
        <v>6</v>
      </c>
      <c r="M138" s="80"/>
      <c r="N138" s="431">
        <f>VLOOKUP(M:M,GRIDS!N:O,2,FALSE)</f>
        <v>4.5</v>
      </c>
      <c r="O138" s="80"/>
      <c r="P138" s="433">
        <f>VLOOKUP(O:O,GRIDS!P:Q,2,FALSE)</f>
        <v>10</v>
      </c>
      <c r="Q138" s="128">
        <f t="shared" si="14"/>
        <v>0</v>
      </c>
      <c r="R138" s="206">
        <f t="shared" si="10"/>
        <v>6</v>
      </c>
      <c r="S138" s="207">
        <f t="shared" si="11"/>
        <v>7.25</v>
      </c>
    </row>
    <row r="139" spans="1:19" hidden="1" x14ac:dyDescent="0.35">
      <c r="A139" s="245"/>
      <c r="B139" s="88">
        <v>133</v>
      </c>
      <c r="C139" s="91" t="e">
        <f>VLOOKUP(B:B,'START_LIST_JUN-ELI'!C:F,2,FALSE)</f>
        <v>#N/A</v>
      </c>
      <c r="D139" s="115" t="e">
        <f>VLOOKUP(B:B,'START_LIST_JUN-ELI'!C:F,4,FALSE)</f>
        <v>#N/A</v>
      </c>
      <c r="E139" s="664"/>
      <c r="F139" s="431">
        <f t="shared" si="12"/>
        <v>0</v>
      </c>
      <c r="G139" s="664"/>
      <c r="H139" s="431">
        <f t="shared" si="13"/>
        <v>0</v>
      </c>
      <c r="I139" s="80"/>
      <c r="J139" s="431">
        <f>VLOOKUP(I:I,GRIDS!J:K,2,FALSE)</f>
        <v>4</v>
      </c>
      <c r="K139" s="80"/>
      <c r="L139" s="431">
        <f>VLOOKUP(K:K,GRIDS!L:M,2,FALSE)</f>
        <v>6</v>
      </c>
      <c r="M139" s="80"/>
      <c r="N139" s="431">
        <f>VLOOKUP(M:M,GRIDS!N:O,2,FALSE)</f>
        <v>4.5</v>
      </c>
      <c r="O139" s="80"/>
      <c r="P139" s="433">
        <f>VLOOKUP(O:O,GRIDS!P:Q,2,FALSE)</f>
        <v>10</v>
      </c>
      <c r="Q139" s="128">
        <f t="shared" si="14"/>
        <v>0</v>
      </c>
      <c r="R139" s="206">
        <f t="shared" si="10"/>
        <v>6</v>
      </c>
      <c r="S139" s="207">
        <f t="shared" si="11"/>
        <v>7.25</v>
      </c>
    </row>
    <row r="140" spans="1:19" hidden="1" x14ac:dyDescent="0.35">
      <c r="A140" s="245"/>
      <c r="B140" s="88">
        <v>134</v>
      </c>
      <c r="C140" s="91" t="e">
        <f>VLOOKUP(B:B,'START_LIST_JUN-ELI'!C:F,2,FALSE)</f>
        <v>#N/A</v>
      </c>
      <c r="D140" s="115" t="e">
        <f>VLOOKUP(B:B,'START_LIST_JUN-ELI'!C:F,4,FALSE)</f>
        <v>#N/A</v>
      </c>
      <c r="E140" s="664"/>
      <c r="F140" s="431">
        <f t="shared" si="12"/>
        <v>0</v>
      </c>
      <c r="G140" s="664"/>
      <c r="H140" s="431">
        <f t="shared" si="13"/>
        <v>0</v>
      </c>
      <c r="I140" s="80"/>
      <c r="J140" s="431">
        <f>VLOOKUP(I:I,GRIDS!J:K,2,FALSE)</f>
        <v>4</v>
      </c>
      <c r="K140" s="80"/>
      <c r="L140" s="431">
        <f>VLOOKUP(K:K,GRIDS!L:M,2,FALSE)</f>
        <v>6</v>
      </c>
      <c r="M140" s="80"/>
      <c r="N140" s="431">
        <f>VLOOKUP(M:M,GRIDS!N:O,2,FALSE)</f>
        <v>4.5</v>
      </c>
      <c r="O140" s="80"/>
      <c r="P140" s="433">
        <f>VLOOKUP(O:O,GRIDS!P:Q,2,FALSE)</f>
        <v>10</v>
      </c>
      <c r="Q140" s="128">
        <f t="shared" si="14"/>
        <v>0</v>
      </c>
      <c r="R140" s="206">
        <f t="shared" si="10"/>
        <v>6</v>
      </c>
      <c r="S140" s="207">
        <f t="shared" si="11"/>
        <v>7.25</v>
      </c>
    </row>
    <row r="141" spans="1:19" hidden="1" x14ac:dyDescent="0.35">
      <c r="A141" s="245"/>
      <c r="B141" s="88">
        <v>135</v>
      </c>
      <c r="C141" s="91" t="e">
        <f>VLOOKUP(B:B,'START_LIST_JUN-ELI'!C:F,2,FALSE)</f>
        <v>#N/A</v>
      </c>
      <c r="D141" s="115" t="e">
        <f>VLOOKUP(B:B,'START_LIST_JUN-ELI'!C:F,4,FALSE)</f>
        <v>#N/A</v>
      </c>
      <c r="E141" s="664"/>
      <c r="F141" s="431">
        <f t="shared" si="12"/>
        <v>0</v>
      </c>
      <c r="G141" s="664"/>
      <c r="H141" s="431">
        <f t="shared" si="13"/>
        <v>0</v>
      </c>
      <c r="I141" s="80"/>
      <c r="J141" s="431">
        <f>VLOOKUP(I:I,GRIDS!J:K,2,FALSE)</f>
        <v>4</v>
      </c>
      <c r="K141" s="80"/>
      <c r="L141" s="431">
        <f>VLOOKUP(K:K,GRIDS!L:M,2,FALSE)</f>
        <v>6</v>
      </c>
      <c r="M141" s="80"/>
      <c r="N141" s="431">
        <f>VLOOKUP(M:M,GRIDS!N:O,2,FALSE)</f>
        <v>4.5</v>
      </c>
      <c r="O141" s="80"/>
      <c r="P141" s="433">
        <f>VLOOKUP(O:O,GRIDS!P:Q,2,FALSE)</f>
        <v>10</v>
      </c>
      <c r="Q141" s="128">
        <f t="shared" si="14"/>
        <v>0</v>
      </c>
      <c r="R141" s="206">
        <f t="shared" si="10"/>
        <v>6</v>
      </c>
      <c r="S141" s="207">
        <f t="shared" si="11"/>
        <v>7.25</v>
      </c>
    </row>
    <row r="142" spans="1:19" hidden="1" x14ac:dyDescent="0.35">
      <c r="A142" s="245"/>
      <c r="B142" s="88">
        <v>136</v>
      </c>
      <c r="C142" s="91" t="e">
        <f>VLOOKUP(B:B,'START_LIST_JUN-ELI'!C:F,2,FALSE)</f>
        <v>#N/A</v>
      </c>
      <c r="D142" s="115" t="e">
        <f>VLOOKUP(B:B,'START_LIST_JUN-ELI'!C:F,4,FALSE)</f>
        <v>#N/A</v>
      </c>
      <c r="E142" s="664"/>
      <c r="F142" s="431">
        <f t="shared" si="12"/>
        <v>0</v>
      </c>
      <c r="G142" s="664"/>
      <c r="H142" s="431">
        <f t="shared" si="13"/>
        <v>0</v>
      </c>
      <c r="I142" s="80"/>
      <c r="J142" s="431">
        <f>VLOOKUP(I:I,GRIDS!J:K,2,FALSE)</f>
        <v>4</v>
      </c>
      <c r="K142" s="80"/>
      <c r="L142" s="431">
        <f>VLOOKUP(K:K,GRIDS!L:M,2,FALSE)</f>
        <v>6</v>
      </c>
      <c r="M142" s="80"/>
      <c r="N142" s="431">
        <f>VLOOKUP(M:M,GRIDS!N:O,2,FALSE)</f>
        <v>4.5</v>
      </c>
      <c r="O142" s="80"/>
      <c r="P142" s="433">
        <f>VLOOKUP(O:O,GRIDS!P:Q,2,FALSE)</f>
        <v>10</v>
      </c>
      <c r="Q142" s="128">
        <f t="shared" si="14"/>
        <v>0</v>
      </c>
      <c r="R142" s="206">
        <f t="shared" si="10"/>
        <v>6</v>
      </c>
      <c r="S142" s="207">
        <f t="shared" si="11"/>
        <v>7.25</v>
      </c>
    </row>
    <row r="143" spans="1:19" hidden="1" x14ac:dyDescent="0.35">
      <c r="A143" s="245"/>
      <c r="B143" s="88">
        <v>137</v>
      </c>
      <c r="C143" s="91" t="e">
        <f>VLOOKUP(B:B,'START_LIST_JUN-ELI'!C:F,2,FALSE)</f>
        <v>#N/A</v>
      </c>
      <c r="D143" s="115" t="e">
        <f>VLOOKUP(B:B,'START_LIST_JUN-ELI'!C:F,4,FALSE)</f>
        <v>#N/A</v>
      </c>
      <c r="E143" s="664"/>
      <c r="F143" s="431">
        <f t="shared" si="12"/>
        <v>0</v>
      </c>
      <c r="G143" s="664"/>
      <c r="H143" s="431">
        <f t="shared" si="13"/>
        <v>0</v>
      </c>
      <c r="I143" s="80"/>
      <c r="J143" s="431">
        <f>VLOOKUP(I:I,GRIDS!J:K,2,FALSE)</f>
        <v>4</v>
      </c>
      <c r="K143" s="80"/>
      <c r="L143" s="431">
        <f>VLOOKUP(K:K,GRIDS!L:M,2,FALSE)</f>
        <v>6</v>
      </c>
      <c r="M143" s="80"/>
      <c r="N143" s="431">
        <f>VLOOKUP(M:M,GRIDS!N:O,2,FALSE)</f>
        <v>4.5</v>
      </c>
      <c r="O143" s="80"/>
      <c r="P143" s="433">
        <f>VLOOKUP(O:O,GRIDS!P:Q,2,FALSE)</f>
        <v>10</v>
      </c>
      <c r="Q143" s="128">
        <f t="shared" si="14"/>
        <v>0</v>
      </c>
      <c r="R143" s="206">
        <f t="shared" si="10"/>
        <v>6</v>
      </c>
      <c r="S143" s="207">
        <f t="shared" si="11"/>
        <v>7.25</v>
      </c>
    </row>
    <row r="144" spans="1:19" hidden="1" x14ac:dyDescent="0.35">
      <c r="A144" s="245"/>
      <c r="B144" s="88">
        <v>138</v>
      </c>
      <c r="C144" s="91" t="e">
        <f>VLOOKUP(B:B,'START_LIST_JUN-ELI'!C:F,2,FALSE)</f>
        <v>#N/A</v>
      </c>
      <c r="D144" s="115" t="e">
        <f>VLOOKUP(B:B,'START_LIST_JUN-ELI'!C:F,4,FALSE)</f>
        <v>#N/A</v>
      </c>
      <c r="E144" s="664"/>
      <c r="F144" s="431">
        <f t="shared" si="12"/>
        <v>0</v>
      </c>
      <c r="G144" s="664"/>
      <c r="H144" s="431">
        <f t="shared" si="13"/>
        <v>0</v>
      </c>
      <c r="I144" s="80"/>
      <c r="J144" s="431">
        <f>VLOOKUP(I:I,GRIDS!J:K,2,FALSE)</f>
        <v>4</v>
      </c>
      <c r="K144" s="80"/>
      <c r="L144" s="431">
        <f>VLOOKUP(K:K,GRIDS!L:M,2,FALSE)</f>
        <v>6</v>
      </c>
      <c r="M144" s="80"/>
      <c r="N144" s="431">
        <f>VLOOKUP(M:M,GRIDS!N:O,2,FALSE)</f>
        <v>4.5</v>
      </c>
      <c r="O144" s="80"/>
      <c r="P144" s="433">
        <f>VLOOKUP(O:O,GRIDS!P:Q,2,FALSE)</f>
        <v>10</v>
      </c>
      <c r="Q144" s="128">
        <f t="shared" si="14"/>
        <v>0</v>
      </c>
      <c r="R144" s="206">
        <f t="shared" si="10"/>
        <v>6</v>
      </c>
      <c r="S144" s="207">
        <f t="shared" si="11"/>
        <v>7.25</v>
      </c>
    </row>
    <row r="145" spans="1:19" hidden="1" x14ac:dyDescent="0.35">
      <c r="A145" s="245"/>
      <c r="B145" s="88">
        <v>139</v>
      </c>
      <c r="C145" s="91" t="e">
        <f>VLOOKUP(B:B,'START_LIST_JUN-ELI'!C:F,2,FALSE)</f>
        <v>#N/A</v>
      </c>
      <c r="D145" s="115" t="e">
        <f>VLOOKUP(B:B,'START_LIST_JUN-ELI'!C:F,4,FALSE)</f>
        <v>#N/A</v>
      </c>
      <c r="E145" s="664"/>
      <c r="F145" s="431">
        <f t="shared" si="12"/>
        <v>0</v>
      </c>
      <c r="G145" s="664"/>
      <c r="H145" s="431">
        <f t="shared" si="13"/>
        <v>0</v>
      </c>
      <c r="I145" s="80"/>
      <c r="J145" s="431">
        <f>VLOOKUP(I:I,GRIDS!J:K,2,FALSE)</f>
        <v>4</v>
      </c>
      <c r="K145" s="80"/>
      <c r="L145" s="431">
        <f>VLOOKUP(K:K,GRIDS!L:M,2,FALSE)</f>
        <v>6</v>
      </c>
      <c r="M145" s="80"/>
      <c r="N145" s="431">
        <f>VLOOKUP(M:M,GRIDS!N:O,2,FALSE)</f>
        <v>4.5</v>
      </c>
      <c r="O145" s="80"/>
      <c r="P145" s="433">
        <f>VLOOKUP(O:O,GRIDS!P:Q,2,FALSE)</f>
        <v>10</v>
      </c>
      <c r="Q145" s="128">
        <f t="shared" si="14"/>
        <v>0</v>
      </c>
      <c r="R145" s="206">
        <f t="shared" si="10"/>
        <v>6</v>
      </c>
      <c r="S145" s="207">
        <f t="shared" si="11"/>
        <v>7.25</v>
      </c>
    </row>
    <row r="146" spans="1:19" hidden="1" x14ac:dyDescent="0.35">
      <c r="A146" s="245"/>
      <c r="B146" s="88">
        <v>140</v>
      </c>
      <c r="C146" s="91" t="e">
        <f>VLOOKUP(B:B,'START_LIST_JUN-ELI'!C:F,2,FALSE)</f>
        <v>#N/A</v>
      </c>
      <c r="D146" s="115" t="e">
        <f>VLOOKUP(B:B,'START_LIST_JUN-ELI'!C:F,4,FALSE)</f>
        <v>#N/A</v>
      </c>
      <c r="E146" s="664"/>
      <c r="F146" s="431">
        <f t="shared" si="12"/>
        <v>0</v>
      </c>
      <c r="G146" s="664"/>
      <c r="H146" s="431">
        <f t="shared" si="13"/>
        <v>0</v>
      </c>
      <c r="I146" s="80"/>
      <c r="J146" s="431">
        <f>VLOOKUP(I:I,GRIDS!J:K,2,FALSE)</f>
        <v>4</v>
      </c>
      <c r="K146" s="80"/>
      <c r="L146" s="431">
        <f>VLOOKUP(K:K,GRIDS!L:M,2,FALSE)</f>
        <v>6</v>
      </c>
      <c r="M146" s="80"/>
      <c r="N146" s="431">
        <f>VLOOKUP(M:M,GRIDS!N:O,2,FALSE)</f>
        <v>4.5</v>
      </c>
      <c r="O146" s="80"/>
      <c r="P146" s="433">
        <f>VLOOKUP(O:O,GRIDS!P:Q,2,FALSE)</f>
        <v>10</v>
      </c>
      <c r="Q146" s="128">
        <f t="shared" si="14"/>
        <v>0</v>
      </c>
      <c r="R146" s="206">
        <f t="shared" si="10"/>
        <v>6</v>
      </c>
      <c r="S146" s="207">
        <f t="shared" si="11"/>
        <v>7.25</v>
      </c>
    </row>
    <row r="147" spans="1:19" hidden="1" x14ac:dyDescent="0.35">
      <c r="A147" s="245"/>
      <c r="B147" s="88">
        <v>141</v>
      </c>
      <c r="C147" s="91" t="e">
        <f>VLOOKUP(B:B,'START_LIST_JUN-ELI'!C:F,2,FALSE)</f>
        <v>#N/A</v>
      </c>
      <c r="D147" s="115" t="e">
        <f>VLOOKUP(B:B,'START_LIST_JUN-ELI'!C:F,4,FALSE)</f>
        <v>#N/A</v>
      </c>
      <c r="E147" s="664"/>
      <c r="F147" s="431">
        <f t="shared" si="12"/>
        <v>0</v>
      </c>
      <c r="G147" s="664"/>
      <c r="H147" s="431">
        <f t="shared" si="13"/>
        <v>0</v>
      </c>
      <c r="I147" s="80"/>
      <c r="J147" s="431">
        <f>VLOOKUP(I:I,GRIDS!J:K,2,FALSE)</f>
        <v>4</v>
      </c>
      <c r="K147" s="80"/>
      <c r="L147" s="431">
        <f>VLOOKUP(K:K,GRIDS!L:M,2,FALSE)</f>
        <v>6</v>
      </c>
      <c r="M147" s="80"/>
      <c r="N147" s="431">
        <f>VLOOKUP(M:M,GRIDS!N:O,2,FALSE)</f>
        <v>4.5</v>
      </c>
      <c r="O147" s="80"/>
      <c r="P147" s="433">
        <f>VLOOKUP(O:O,GRIDS!P:Q,2,FALSE)</f>
        <v>10</v>
      </c>
      <c r="Q147" s="128">
        <f t="shared" si="14"/>
        <v>0</v>
      </c>
      <c r="R147" s="206">
        <f t="shared" si="10"/>
        <v>6</v>
      </c>
      <c r="S147" s="207">
        <f t="shared" si="11"/>
        <v>7.25</v>
      </c>
    </row>
    <row r="148" spans="1:19" hidden="1" x14ac:dyDescent="0.35">
      <c r="A148" s="245"/>
      <c r="B148" s="88">
        <v>142</v>
      </c>
      <c r="C148" s="91" t="e">
        <f>VLOOKUP(B:B,'START_LIST_JUN-ELI'!C:F,2,FALSE)</f>
        <v>#N/A</v>
      </c>
      <c r="D148" s="115" t="e">
        <f>VLOOKUP(B:B,'START_LIST_JUN-ELI'!C:F,4,FALSE)</f>
        <v>#N/A</v>
      </c>
      <c r="E148" s="664"/>
      <c r="F148" s="431">
        <f t="shared" si="12"/>
        <v>0</v>
      </c>
      <c r="G148" s="664"/>
      <c r="H148" s="431">
        <f t="shared" si="13"/>
        <v>0</v>
      </c>
      <c r="I148" s="80"/>
      <c r="J148" s="431">
        <f>VLOOKUP(I:I,GRIDS!J:K,2,FALSE)</f>
        <v>4</v>
      </c>
      <c r="K148" s="80"/>
      <c r="L148" s="431">
        <f>VLOOKUP(K:K,GRIDS!L:M,2,FALSE)</f>
        <v>6</v>
      </c>
      <c r="M148" s="80"/>
      <c r="N148" s="431">
        <f>VLOOKUP(M:M,GRIDS!N:O,2,FALSE)</f>
        <v>4.5</v>
      </c>
      <c r="O148" s="80"/>
      <c r="P148" s="433">
        <f>VLOOKUP(O:O,GRIDS!P:Q,2,FALSE)</f>
        <v>10</v>
      </c>
      <c r="Q148" s="128">
        <f t="shared" si="14"/>
        <v>0</v>
      </c>
      <c r="R148" s="206">
        <f t="shared" si="10"/>
        <v>6</v>
      </c>
      <c r="S148" s="207">
        <f t="shared" si="11"/>
        <v>7.25</v>
      </c>
    </row>
    <row r="149" spans="1:19" hidden="1" x14ac:dyDescent="0.35">
      <c r="A149" s="245"/>
      <c r="B149" s="88">
        <v>143</v>
      </c>
      <c r="C149" s="91" t="e">
        <f>VLOOKUP(B:B,'START_LIST_JUN-ELI'!C:F,2,FALSE)</f>
        <v>#N/A</v>
      </c>
      <c r="D149" s="115" t="e">
        <f>VLOOKUP(B:B,'START_LIST_JUN-ELI'!C:F,4,FALSE)</f>
        <v>#N/A</v>
      </c>
      <c r="E149" s="664"/>
      <c r="F149" s="431">
        <f t="shared" si="12"/>
        <v>0</v>
      </c>
      <c r="G149" s="664"/>
      <c r="H149" s="431">
        <f t="shared" si="13"/>
        <v>0</v>
      </c>
      <c r="I149" s="80"/>
      <c r="J149" s="431">
        <f>VLOOKUP(I:I,GRIDS!J:K,2,FALSE)</f>
        <v>4</v>
      </c>
      <c r="K149" s="80"/>
      <c r="L149" s="431">
        <f>VLOOKUP(K:K,GRIDS!L:M,2,FALSE)</f>
        <v>6</v>
      </c>
      <c r="M149" s="80"/>
      <c r="N149" s="431">
        <f>VLOOKUP(M:M,GRIDS!N:O,2,FALSE)</f>
        <v>4.5</v>
      </c>
      <c r="O149" s="80"/>
      <c r="P149" s="433">
        <f>VLOOKUP(O:O,GRIDS!P:Q,2,FALSE)</f>
        <v>10</v>
      </c>
      <c r="Q149" s="128">
        <f t="shared" si="14"/>
        <v>0</v>
      </c>
      <c r="R149" s="206">
        <f t="shared" si="10"/>
        <v>6</v>
      </c>
      <c r="S149" s="207">
        <f t="shared" si="11"/>
        <v>7.25</v>
      </c>
    </row>
    <row r="150" spans="1:19" hidden="1" x14ac:dyDescent="0.35">
      <c r="A150" s="245"/>
      <c r="B150" s="88">
        <v>144</v>
      </c>
      <c r="C150" s="91" t="e">
        <f>VLOOKUP(B:B,'START_LIST_JUN-ELI'!C:F,2,FALSE)</f>
        <v>#N/A</v>
      </c>
      <c r="D150" s="115" t="e">
        <f>VLOOKUP(B:B,'START_LIST_JUN-ELI'!C:F,4,FALSE)</f>
        <v>#N/A</v>
      </c>
      <c r="E150" s="664"/>
      <c r="F150" s="431">
        <f t="shared" si="12"/>
        <v>0</v>
      </c>
      <c r="G150" s="664"/>
      <c r="H150" s="431">
        <f t="shared" si="13"/>
        <v>0</v>
      </c>
      <c r="I150" s="80"/>
      <c r="J150" s="431">
        <f>VLOOKUP(I:I,GRIDS!J:K,2,FALSE)</f>
        <v>4</v>
      </c>
      <c r="K150" s="80"/>
      <c r="L150" s="431">
        <f>VLOOKUP(K:K,GRIDS!L:M,2,FALSE)</f>
        <v>6</v>
      </c>
      <c r="M150" s="80"/>
      <c r="N150" s="431">
        <f>VLOOKUP(M:M,GRIDS!N:O,2,FALSE)</f>
        <v>4.5</v>
      </c>
      <c r="O150" s="80"/>
      <c r="P150" s="433">
        <f>VLOOKUP(O:O,GRIDS!P:Q,2,FALSE)</f>
        <v>10</v>
      </c>
      <c r="Q150" s="128">
        <f t="shared" si="14"/>
        <v>0</v>
      </c>
      <c r="R150" s="206">
        <f t="shared" si="10"/>
        <v>6</v>
      </c>
      <c r="S150" s="207">
        <f t="shared" si="11"/>
        <v>7.25</v>
      </c>
    </row>
    <row r="151" spans="1:19" hidden="1" x14ac:dyDescent="0.35">
      <c r="A151" s="245"/>
      <c r="B151" s="88">
        <v>145</v>
      </c>
      <c r="C151" s="91" t="e">
        <f>VLOOKUP(B:B,'START_LIST_JUN-ELI'!C:F,2,FALSE)</f>
        <v>#N/A</v>
      </c>
      <c r="D151" s="115" t="e">
        <f>VLOOKUP(B:B,'START_LIST_JUN-ELI'!C:F,4,FALSE)</f>
        <v>#N/A</v>
      </c>
      <c r="E151" s="664"/>
      <c r="F151" s="431">
        <f t="shared" si="12"/>
        <v>0</v>
      </c>
      <c r="G151" s="664"/>
      <c r="H151" s="431">
        <f t="shared" si="13"/>
        <v>0</v>
      </c>
      <c r="I151" s="80"/>
      <c r="J151" s="431">
        <f>VLOOKUP(I:I,GRIDS!J:K,2,FALSE)</f>
        <v>4</v>
      </c>
      <c r="K151" s="80"/>
      <c r="L151" s="431">
        <f>VLOOKUP(K:K,GRIDS!L:M,2,FALSE)</f>
        <v>6</v>
      </c>
      <c r="M151" s="80"/>
      <c r="N151" s="431">
        <f>VLOOKUP(M:M,GRIDS!N:O,2,FALSE)</f>
        <v>4.5</v>
      </c>
      <c r="O151" s="80"/>
      <c r="P151" s="433">
        <f>VLOOKUP(O:O,GRIDS!P:Q,2,FALSE)</f>
        <v>10</v>
      </c>
      <c r="Q151" s="128">
        <f t="shared" si="14"/>
        <v>0</v>
      </c>
      <c r="R151" s="206">
        <f t="shared" si="10"/>
        <v>6</v>
      </c>
      <c r="S151" s="207">
        <f t="shared" si="11"/>
        <v>7.25</v>
      </c>
    </row>
    <row r="152" spans="1:19" hidden="1" x14ac:dyDescent="0.35">
      <c r="A152" s="245"/>
      <c r="B152" s="88">
        <v>146</v>
      </c>
      <c r="C152" s="91" t="e">
        <f>VLOOKUP(B:B,'START_LIST_JUN-ELI'!C:F,2,FALSE)</f>
        <v>#N/A</v>
      </c>
      <c r="D152" s="115" t="e">
        <f>VLOOKUP(B:B,'START_LIST_JUN-ELI'!C:F,4,FALSE)</f>
        <v>#N/A</v>
      </c>
      <c r="E152" s="664"/>
      <c r="F152" s="431">
        <f t="shared" si="12"/>
        <v>0</v>
      </c>
      <c r="G152" s="664"/>
      <c r="H152" s="431">
        <f t="shared" si="13"/>
        <v>0</v>
      </c>
      <c r="I152" s="80"/>
      <c r="J152" s="431">
        <f>VLOOKUP(I:I,GRIDS!J:K,2,FALSE)</f>
        <v>4</v>
      </c>
      <c r="K152" s="80"/>
      <c r="L152" s="431">
        <f>VLOOKUP(K:K,GRIDS!L:M,2,FALSE)</f>
        <v>6</v>
      </c>
      <c r="M152" s="80"/>
      <c r="N152" s="431">
        <f>VLOOKUP(M:M,GRIDS!N:O,2,FALSE)</f>
        <v>4.5</v>
      </c>
      <c r="O152" s="80"/>
      <c r="P152" s="433">
        <f>VLOOKUP(O:O,GRIDS!P:Q,2,FALSE)</f>
        <v>10</v>
      </c>
      <c r="Q152" s="128">
        <f t="shared" si="14"/>
        <v>0</v>
      </c>
      <c r="R152" s="206">
        <f t="shared" si="10"/>
        <v>6</v>
      </c>
      <c r="S152" s="207">
        <f t="shared" si="11"/>
        <v>7.25</v>
      </c>
    </row>
    <row r="153" spans="1:19" hidden="1" x14ac:dyDescent="0.35">
      <c r="A153" s="245"/>
      <c r="B153" s="88">
        <v>147</v>
      </c>
      <c r="C153" s="91" t="e">
        <f>VLOOKUP(B:B,'START_LIST_JUN-ELI'!C:F,2,FALSE)</f>
        <v>#N/A</v>
      </c>
      <c r="D153" s="115" t="e">
        <f>VLOOKUP(B:B,'START_LIST_JUN-ELI'!C:F,4,FALSE)</f>
        <v>#N/A</v>
      </c>
      <c r="E153" s="664"/>
      <c r="F153" s="431">
        <f t="shared" si="12"/>
        <v>0</v>
      </c>
      <c r="G153" s="664"/>
      <c r="H153" s="431">
        <f t="shared" si="13"/>
        <v>0</v>
      </c>
      <c r="I153" s="80"/>
      <c r="J153" s="431">
        <f>VLOOKUP(I:I,GRIDS!J:K,2,FALSE)</f>
        <v>4</v>
      </c>
      <c r="K153" s="80"/>
      <c r="L153" s="431">
        <f>VLOOKUP(K:K,GRIDS!L:M,2,FALSE)</f>
        <v>6</v>
      </c>
      <c r="M153" s="80"/>
      <c r="N153" s="431">
        <f>VLOOKUP(M:M,GRIDS!N:O,2,FALSE)</f>
        <v>4.5</v>
      </c>
      <c r="O153" s="80"/>
      <c r="P153" s="433">
        <f>VLOOKUP(O:O,GRIDS!P:Q,2,FALSE)</f>
        <v>10</v>
      </c>
      <c r="Q153" s="128">
        <f t="shared" si="14"/>
        <v>0</v>
      </c>
      <c r="R153" s="206">
        <f t="shared" si="10"/>
        <v>6</v>
      </c>
      <c r="S153" s="207">
        <f t="shared" si="11"/>
        <v>7.25</v>
      </c>
    </row>
    <row r="154" spans="1:19" hidden="1" x14ac:dyDescent="0.35">
      <c r="A154" s="245"/>
      <c r="B154" s="88">
        <v>148</v>
      </c>
      <c r="C154" s="91" t="e">
        <f>VLOOKUP(B:B,'START_LIST_JUN-ELI'!C:F,2,FALSE)</f>
        <v>#N/A</v>
      </c>
      <c r="D154" s="115" t="e">
        <f>VLOOKUP(B:B,'START_LIST_JUN-ELI'!C:F,4,FALSE)</f>
        <v>#N/A</v>
      </c>
      <c r="E154" s="664"/>
      <c r="F154" s="431">
        <f t="shared" si="12"/>
        <v>0</v>
      </c>
      <c r="G154" s="664"/>
      <c r="H154" s="431">
        <f t="shared" si="13"/>
        <v>0</v>
      </c>
      <c r="I154" s="80"/>
      <c r="J154" s="431">
        <f>VLOOKUP(I:I,GRIDS!J:K,2,FALSE)</f>
        <v>4</v>
      </c>
      <c r="K154" s="80"/>
      <c r="L154" s="431">
        <f>VLOOKUP(K:K,GRIDS!L:M,2,FALSE)</f>
        <v>6</v>
      </c>
      <c r="M154" s="80"/>
      <c r="N154" s="431">
        <f>VLOOKUP(M:M,GRIDS!N:O,2,FALSE)</f>
        <v>4.5</v>
      </c>
      <c r="O154" s="80"/>
      <c r="P154" s="433">
        <f>VLOOKUP(O:O,GRIDS!P:Q,2,FALSE)</f>
        <v>10</v>
      </c>
      <c r="Q154" s="128">
        <f t="shared" si="14"/>
        <v>0</v>
      </c>
      <c r="R154" s="206">
        <f t="shared" si="10"/>
        <v>6</v>
      </c>
      <c r="S154" s="207">
        <f t="shared" si="11"/>
        <v>7.25</v>
      </c>
    </row>
    <row r="155" spans="1:19" hidden="1" x14ac:dyDescent="0.35">
      <c r="A155" s="245"/>
      <c r="B155" s="88">
        <v>149</v>
      </c>
      <c r="C155" s="91" t="e">
        <f>VLOOKUP(B:B,'START_LIST_JUN-ELI'!C:F,2,FALSE)</f>
        <v>#N/A</v>
      </c>
      <c r="D155" s="115" t="e">
        <f>VLOOKUP(B:B,'START_LIST_JUN-ELI'!C:F,4,FALSE)</f>
        <v>#N/A</v>
      </c>
      <c r="E155" s="664"/>
      <c r="F155" s="431">
        <f t="shared" si="12"/>
        <v>0</v>
      </c>
      <c r="G155" s="664"/>
      <c r="H155" s="431">
        <f t="shared" si="13"/>
        <v>0</v>
      </c>
      <c r="I155" s="80"/>
      <c r="J155" s="431">
        <f>VLOOKUP(I:I,GRIDS!J:K,2,FALSE)</f>
        <v>4</v>
      </c>
      <c r="K155" s="80"/>
      <c r="L155" s="431">
        <f>VLOOKUP(K:K,GRIDS!L:M,2,FALSE)</f>
        <v>6</v>
      </c>
      <c r="M155" s="80"/>
      <c r="N155" s="431">
        <f>VLOOKUP(M:M,GRIDS!N:O,2,FALSE)</f>
        <v>4.5</v>
      </c>
      <c r="O155" s="80"/>
      <c r="P155" s="433">
        <f>VLOOKUP(O:O,GRIDS!P:Q,2,FALSE)</f>
        <v>10</v>
      </c>
      <c r="Q155" s="128">
        <f t="shared" si="14"/>
        <v>0</v>
      </c>
      <c r="R155" s="206">
        <f t="shared" si="10"/>
        <v>6</v>
      </c>
      <c r="S155" s="207">
        <f t="shared" si="11"/>
        <v>7.25</v>
      </c>
    </row>
  </sheetData>
  <sheetProtection algorithmName="SHA-512" hashValue="dL68tzRmF0UYr7/YM/o48hLwXu58eTRR9U7JPBXtjeOdPjy0b/Kdg58ICy61hs6gT6sBixOJJnNM7LXx28nMPA==" saltValue="3UTt2Uo89OxbI9FPzsue9w==" spinCount="100000" sheet="1" objects="1" scenarios="1"/>
  <autoFilter ref="B5:S91" xr:uid="{89CF8C53-FAD7-4C1D-8314-527F6AC9B04E}"/>
  <mergeCells count="14">
    <mergeCell ref="O4:P4"/>
    <mergeCell ref="I4:J4"/>
    <mergeCell ref="M4:N4"/>
    <mergeCell ref="K3:L3"/>
    <mergeCell ref="E4:F4"/>
    <mergeCell ref="K4:L4"/>
    <mergeCell ref="G4:H4"/>
    <mergeCell ref="E3:H3"/>
    <mergeCell ref="M3:P3"/>
    <mergeCell ref="B1:M1"/>
    <mergeCell ref="C4:C5"/>
    <mergeCell ref="A4:A5"/>
    <mergeCell ref="B4:B5"/>
    <mergeCell ref="D4:D5"/>
  </mergeCells>
  <conditionalFormatting sqref="C7:D155">
    <cfRule type="expression" dxfId="11" priority="1">
      <formula>$H7="x"</formula>
    </cfRule>
  </conditionalFormatting>
  <pageMargins left="0.31496062992125984" right="0.11811023622047245" top="0.39370078740157483" bottom="0.19685039370078741" header="0.31496062992125984" footer="0.31496062992125984"/>
  <pageSetup paperSize="9" scale="5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3ABF6-DC25-4C9B-AACF-5D4DACAFF123}">
  <sheetPr>
    <tabColor rgb="FFFF6D4B"/>
    <pageSetUpPr fitToPage="1"/>
  </sheetPr>
  <dimension ref="A1:H154"/>
  <sheetViews>
    <sheetView workbookViewId="0">
      <pane ySplit="5" topLeftCell="A6" activePane="bottomLeft" state="frozen"/>
      <selection pane="bottomLeft" activeCell="K24" sqref="K24"/>
    </sheetView>
  </sheetViews>
  <sheetFormatPr baseColWidth="10" defaultColWidth="11.453125" defaultRowHeight="14" x14ac:dyDescent="0.35"/>
  <cols>
    <col min="1" max="1" width="6.7265625" style="26" hidden="1" customWidth="1"/>
    <col min="2" max="2" width="6.7265625" style="26" customWidth="1"/>
    <col min="3" max="3" width="25.54296875" style="45" customWidth="1"/>
    <col min="4" max="4" width="8.453125" style="45" customWidth="1"/>
    <col min="5" max="5" width="15.7265625" style="46" customWidth="1"/>
    <col min="6" max="6" width="15.7265625" style="106" customWidth="1"/>
    <col min="7" max="7" width="14.1796875" style="61" customWidth="1"/>
    <col min="8" max="16384" width="11.453125" style="45"/>
  </cols>
  <sheetData>
    <row r="1" spans="1:7" s="3" customFormat="1" ht="20" x14ac:dyDescent="0.35">
      <c r="A1" s="122"/>
      <c r="B1" s="697" t="s">
        <v>341</v>
      </c>
      <c r="C1" s="697"/>
      <c r="D1" s="697"/>
      <c r="E1" s="697"/>
      <c r="F1" s="697"/>
      <c r="G1" s="695"/>
    </row>
    <row r="2" spans="1:7" ht="18.5" thickBot="1" x14ac:dyDescent="0.4">
      <c r="A2" s="105"/>
      <c r="C2" s="685"/>
    </row>
    <row r="3" spans="1:7" ht="14.5" thickBot="1" x14ac:dyDescent="0.4">
      <c r="E3" s="795" t="s">
        <v>137</v>
      </c>
      <c r="F3" s="796"/>
      <c r="G3" s="121"/>
    </row>
    <row r="4" spans="1:7" s="240" customFormat="1" ht="17.25" customHeight="1" x14ac:dyDescent="0.35">
      <c r="A4" s="768" t="s">
        <v>0</v>
      </c>
      <c r="B4" s="777" t="s">
        <v>10</v>
      </c>
      <c r="C4" s="766" t="s">
        <v>1</v>
      </c>
      <c r="D4" s="779" t="s">
        <v>2</v>
      </c>
      <c r="E4" s="241" t="s">
        <v>138</v>
      </c>
      <c r="F4" s="243" t="s">
        <v>139</v>
      </c>
      <c r="G4" s="239" t="s">
        <v>292</v>
      </c>
    </row>
    <row r="5" spans="1:7" s="240" customFormat="1" ht="18.5" thickBot="1" x14ac:dyDescent="0.4">
      <c r="A5" s="769"/>
      <c r="B5" s="778"/>
      <c r="C5" s="767"/>
      <c r="D5" s="780"/>
      <c r="E5" s="242" t="s">
        <v>329</v>
      </c>
      <c r="F5" s="242" t="s">
        <v>329</v>
      </c>
      <c r="G5" s="203" t="s">
        <v>36</v>
      </c>
    </row>
    <row r="6" spans="1:7" ht="17.5" customHeight="1" x14ac:dyDescent="0.35">
      <c r="A6" s="236"/>
      <c r="B6" s="244">
        <v>1</v>
      </c>
      <c r="C6" s="142" t="str">
        <f>VLOOKUP(B:B,'START_LIST_JUN-ELI'!C:F,2,FALSE)</f>
        <v>BLASER Nélia</v>
      </c>
      <c r="D6" s="89" t="str">
        <f>VLOOKUP(B:B,'START_LIST_JUN-ELI'!C:F,4,FALSE)</f>
        <v>GN1885</v>
      </c>
      <c r="E6" s="99">
        <v>2</v>
      </c>
      <c r="F6" s="167">
        <v>5</v>
      </c>
      <c r="G6" s="205">
        <f>IFERROR(AVERAGE(E6:F6)," ")</f>
        <v>3.5</v>
      </c>
    </row>
    <row r="7" spans="1:7" x14ac:dyDescent="0.35">
      <c r="A7" s="245"/>
      <c r="B7" s="88">
        <v>2</v>
      </c>
      <c r="C7" s="91" t="str">
        <f>VLOOKUP(B:B,'START_LIST_JUN-ELI'!C:F,2,FALSE)</f>
        <v>REULET Letizia</v>
      </c>
      <c r="D7" s="115" t="str">
        <f>VLOOKUP(B:B,'START_LIST_JUN-ELI'!C:F,4,FALSE)</f>
        <v>MORG</v>
      </c>
      <c r="E7" s="80">
        <v>2</v>
      </c>
      <c r="F7" s="169">
        <v>2</v>
      </c>
      <c r="G7" s="205">
        <f>IFERROR(AVERAGE(E7:F7)," ")</f>
        <v>2</v>
      </c>
    </row>
    <row r="8" spans="1:7" x14ac:dyDescent="0.35">
      <c r="A8" s="245"/>
      <c r="B8" s="88">
        <v>3</v>
      </c>
      <c r="C8" s="91" t="str">
        <f>VLOOKUP(B:B,'START_LIST_JUN-ELI'!C:F,2,FALSE)</f>
        <v>ROULLIER Eva</v>
      </c>
      <c r="D8" s="115" t="str">
        <f>VLOOKUP(B:B,'START_LIST_JUN-ELI'!C:F,4,FALSE)</f>
        <v>GN1885</v>
      </c>
      <c r="E8" s="80">
        <v>2</v>
      </c>
      <c r="F8" s="169">
        <v>5</v>
      </c>
      <c r="G8" s="205">
        <f t="shared" ref="G8:G71" si="0">IFERROR(AVERAGE(E8:F8)," ")</f>
        <v>3.5</v>
      </c>
    </row>
    <row r="9" spans="1:7" x14ac:dyDescent="0.35">
      <c r="A9" s="245"/>
      <c r="B9" s="88">
        <v>4</v>
      </c>
      <c r="C9" s="91" t="str">
        <f>VLOOKUP(B:B,'START_LIST_JUN-ELI'!C:F,2,FALSE)</f>
        <v>SCHENK Lilou</v>
      </c>
      <c r="D9" s="115" t="str">
        <f>VLOOKUP(B:B,'START_LIST_JUN-ELI'!C:F,4,FALSE)</f>
        <v>MORG</v>
      </c>
      <c r="E9" s="80">
        <v>10</v>
      </c>
      <c r="F9" s="169">
        <v>5</v>
      </c>
      <c r="G9" s="205">
        <f t="shared" si="0"/>
        <v>7.5</v>
      </c>
    </row>
    <row r="10" spans="1:7" x14ac:dyDescent="0.35">
      <c r="A10" s="245"/>
      <c r="B10" s="88">
        <v>5</v>
      </c>
      <c r="C10" s="91" t="str">
        <f>VLOOKUP(B:B,'START_LIST_JUN-ELI'!C:F,2,FALSE)</f>
        <v>RÜEGG Lena</v>
      </c>
      <c r="D10" s="115" t="str">
        <f>VLOOKUP(B:B,'START_LIST_JUN-ELI'!C:F,4,FALSE)</f>
        <v>ASB</v>
      </c>
      <c r="E10" s="80">
        <v>5</v>
      </c>
      <c r="F10" s="169">
        <v>2</v>
      </c>
      <c r="G10" s="205">
        <f t="shared" si="0"/>
        <v>3.5</v>
      </c>
    </row>
    <row r="11" spans="1:7" x14ac:dyDescent="0.35">
      <c r="A11" s="245"/>
      <c r="B11" s="88">
        <v>6</v>
      </c>
      <c r="C11" s="91" t="str">
        <f>VLOOKUP(B:B,'START_LIST_JUN-ELI'!C:F,2,FALSE)</f>
        <v>DUDNIK Nelli</v>
      </c>
      <c r="D11" s="115" t="str">
        <f>VLOOKUP(B:B,'START_LIST_JUN-ELI'!C:F,4,FALSE)</f>
        <v>ASB</v>
      </c>
      <c r="E11" s="80">
        <v>2</v>
      </c>
      <c r="F11" s="169">
        <v>2</v>
      </c>
      <c r="G11" s="205">
        <f t="shared" si="0"/>
        <v>2</v>
      </c>
    </row>
    <row r="12" spans="1:7" ht="19.5" customHeight="1" x14ac:dyDescent="0.35">
      <c r="A12" s="245"/>
      <c r="B12" s="88">
        <v>7</v>
      </c>
      <c r="C12" s="91" t="str">
        <f>VLOOKUP(B:B,'START_LIST_JUN-ELI'!C:F,2,FALSE)</f>
        <v>AESCHBACHER Anna-Sophia</v>
      </c>
      <c r="D12" s="115" t="str">
        <f>VLOOKUP(B:B,'START_LIST_JUN-ELI'!C:F,4,FALSE)</f>
        <v>ASB</v>
      </c>
      <c r="E12" s="80">
        <v>5</v>
      </c>
      <c r="F12" s="169">
        <v>5</v>
      </c>
      <c r="G12" s="205">
        <f t="shared" si="0"/>
        <v>5</v>
      </c>
    </row>
    <row r="13" spans="1:7" x14ac:dyDescent="0.35">
      <c r="A13" s="245"/>
      <c r="B13" s="88">
        <v>8</v>
      </c>
      <c r="C13" s="91" t="str">
        <f>VLOOKUP(B:B,'START_LIST_JUN-ELI'!C:F,2,FALSE)</f>
        <v>CASATI Greta</v>
      </c>
      <c r="D13" s="115" t="str">
        <f>VLOOKUP(B:B,'START_LIST_JUN-ELI'!C:F,4,FALSE)</f>
        <v>LUG</v>
      </c>
      <c r="E13" s="80">
        <v>0</v>
      </c>
      <c r="F13" s="169">
        <v>2</v>
      </c>
      <c r="G13" s="205">
        <f t="shared" si="0"/>
        <v>1</v>
      </c>
    </row>
    <row r="14" spans="1:7" x14ac:dyDescent="0.35">
      <c r="A14" s="245"/>
      <c r="B14" s="88">
        <v>9</v>
      </c>
      <c r="C14" s="91" t="str">
        <f>VLOOKUP(B:B,'START_LIST_JUN-ELI'!C:F,2,FALSE)</f>
        <v>ZUCCHETTO Chiara</v>
      </c>
      <c r="D14" s="115" t="str">
        <f>VLOOKUP(B:B,'START_LIST_JUN-ELI'!C:F,4,FALSE)</f>
        <v>GN1885</v>
      </c>
      <c r="E14" s="80">
        <v>10</v>
      </c>
      <c r="F14" s="169">
        <v>10</v>
      </c>
      <c r="G14" s="205">
        <f t="shared" si="0"/>
        <v>10</v>
      </c>
    </row>
    <row r="15" spans="1:7" x14ac:dyDescent="0.35">
      <c r="A15" s="245"/>
      <c r="B15" s="88">
        <v>10</v>
      </c>
      <c r="C15" s="91" t="str">
        <f>VLOOKUP(B:B,'START_LIST_JUN-ELI'!C:F,2,FALSE)</f>
        <v>HASLER Yael</v>
      </c>
      <c r="D15" s="115" t="str">
        <f>VLOOKUP(B:B,'START_LIST_JUN-ELI'!C:F,4,FALSE)</f>
        <v>ASB</v>
      </c>
      <c r="E15" s="80">
        <v>5</v>
      </c>
      <c r="F15" s="169">
        <v>5</v>
      </c>
      <c r="G15" s="205">
        <f t="shared" si="0"/>
        <v>5</v>
      </c>
    </row>
    <row r="16" spans="1:7" x14ac:dyDescent="0.35">
      <c r="A16" s="245"/>
      <c r="B16" s="88">
        <v>11</v>
      </c>
      <c r="C16" s="91" t="str">
        <f>VLOOKUP(B:B,'START_LIST_JUN-ELI'!C:F,2,FALSE)</f>
        <v>MICHEL Aimée</v>
      </c>
      <c r="D16" s="115" t="str">
        <f>VLOOKUP(B:B,'START_LIST_JUN-ELI'!C:F,4,FALSE)</f>
        <v>ASB</v>
      </c>
      <c r="E16" s="80">
        <v>10</v>
      </c>
      <c r="F16" s="169">
        <v>10</v>
      </c>
      <c r="G16" s="205">
        <f t="shared" si="0"/>
        <v>10</v>
      </c>
    </row>
    <row r="17" spans="1:7" x14ac:dyDescent="0.35">
      <c r="A17" s="245"/>
      <c r="B17" s="88">
        <v>12</v>
      </c>
      <c r="C17" s="91" t="str">
        <f>VLOOKUP(B:B,'START_LIST_JUN-ELI'!C:F,2,FALSE)</f>
        <v>NAKOURI Sofia</v>
      </c>
      <c r="D17" s="115" t="str">
        <f>VLOOKUP(B:B,'START_LIST_JUN-ELI'!C:F,4,FALSE)</f>
        <v>VA</v>
      </c>
      <c r="E17" s="80">
        <v>0</v>
      </c>
      <c r="F17" s="169">
        <v>2</v>
      </c>
      <c r="G17" s="205">
        <f t="shared" si="0"/>
        <v>1</v>
      </c>
    </row>
    <row r="18" spans="1:7" x14ac:dyDescent="0.35">
      <c r="A18" s="245"/>
      <c r="B18" s="88">
        <v>13</v>
      </c>
      <c r="C18" s="91" t="str">
        <f>VLOOKUP(B:B,'START_LIST_JUN-ELI'!C:F,2,FALSE)</f>
        <v>PÄFFGEN Siri Charlotte</v>
      </c>
      <c r="D18" s="115" t="str">
        <f>VLOOKUP(B:B,'START_LIST_JUN-ELI'!C:F,4,FALSE)</f>
        <v>ASB</v>
      </c>
      <c r="E18" s="80">
        <v>5</v>
      </c>
      <c r="F18" s="169">
        <v>2</v>
      </c>
      <c r="G18" s="205">
        <f t="shared" si="0"/>
        <v>3.5</v>
      </c>
    </row>
    <row r="19" spans="1:7" x14ac:dyDescent="0.35">
      <c r="A19" s="245"/>
      <c r="B19" s="88">
        <v>14</v>
      </c>
      <c r="C19" s="91" t="str">
        <f>VLOOKUP(B:B,'START_LIST_JUN-ELI'!C:F,2,FALSE)</f>
        <v>MARCLAY Iris</v>
      </c>
      <c r="D19" s="115" t="str">
        <f>VLOOKUP(B:B,'START_LIST_JUN-ELI'!C:F,4,FALSE)</f>
        <v>GN1885</v>
      </c>
      <c r="E19" s="80">
        <v>5</v>
      </c>
      <c r="F19" s="169">
        <v>2</v>
      </c>
      <c r="G19" s="205">
        <f t="shared" si="0"/>
        <v>3.5</v>
      </c>
    </row>
    <row r="20" spans="1:7" x14ac:dyDescent="0.35">
      <c r="A20" s="245"/>
      <c r="B20" s="88">
        <v>15</v>
      </c>
      <c r="C20" s="91" t="str">
        <f>VLOOKUP(B:B,'START_LIST_JUN-ELI'!C:F,2,FALSE)</f>
        <v>HEIZMANN Lana</v>
      </c>
      <c r="D20" s="115" t="str">
        <f>VLOOKUP(B:B,'START_LIST_JUN-ELI'!C:F,4,FALSE)</f>
        <v>MORG</v>
      </c>
      <c r="E20" s="80">
        <v>5</v>
      </c>
      <c r="F20" s="169">
        <v>5</v>
      </c>
      <c r="G20" s="205">
        <f t="shared" si="0"/>
        <v>5</v>
      </c>
    </row>
    <row r="21" spans="1:7" x14ac:dyDescent="0.35">
      <c r="A21" s="245"/>
      <c r="B21" s="88">
        <v>16</v>
      </c>
      <c r="C21" s="91" t="str">
        <f>VLOOKUP(B:B,'START_LIST_JUN-ELI'!C:F,2,FALSE)</f>
        <v>KRONAUER Daria</v>
      </c>
      <c r="D21" s="115" t="str">
        <f>VLOOKUP(B:B,'START_LIST_JUN-ELI'!C:F,4,FALSE)</f>
        <v>LNZ</v>
      </c>
      <c r="E21" s="80">
        <v>5</v>
      </c>
      <c r="F21" s="169">
        <v>5</v>
      </c>
      <c r="G21" s="205">
        <f t="shared" si="0"/>
        <v>5</v>
      </c>
    </row>
    <row r="22" spans="1:7" x14ac:dyDescent="0.35">
      <c r="A22" s="245"/>
      <c r="B22" s="88">
        <v>17</v>
      </c>
      <c r="C22" s="91" t="str">
        <f>VLOOKUP(B:B,'START_LIST_JUN-ELI'!C:F,2,FALSE)</f>
        <v>HÖNER Ixchel</v>
      </c>
      <c r="D22" s="115" t="str">
        <f>VLOOKUP(B:B,'START_LIST_JUN-ELI'!C:F,4,FALSE)</f>
        <v>SVB</v>
      </c>
      <c r="E22" s="80">
        <v>5</v>
      </c>
      <c r="F22" s="169">
        <v>5</v>
      </c>
      <c r="G22" s="205">
        <f t="shared" si="0"/>
        <v>5</v>
      </c>
    </row>
    <row r="23" spans="1:7" x14ac:dyDescent="0.35">
      <c r="A23" s="245"/>
      <c r="B23" s="88">
        <v>18</v>
      </c>
      <c r="C23" s="91" t="str">
        <f>VLOOKUP(B:B,'START_LIST_JUN-ELI'!C:F,2,FALSE)</f>
        <v>TALLERI Samantha</v>
      </c>
      <c r="D23" s="115" t="str">
        <f>VLOOKUP(B:B,'START_LIST_JUN-ELI'!C:F,4,FALSE)</f>
        <v>LUG</v>
      </c>
      <c r="E23" s="80">
        <v>5</v>
      </c>
      <c r="F23" s="169">
        <v>2</v>
      </c>
      <c r="G23" s="205">
        <f t="shared" si="0"/>
        <v>3.5</v>
      </c>
    </row>
    <row r="24" spans="1:7" x14ac:dyDescent="0.35">
      <c r="A24" s="245"/>
      <c r="B24" s="88">
        <v>19</v>
      </c>
      <c r="C24" s="91" t="str">
        <f>VLOOKUP(B:B,'START_LIST_JUN-ELI'!C:F,2,FALSE)</f>
        <v>MARAI Anaïs</v>
      </c>
      <c r="D24" s="115" t="str">
        <f>VLOOKUP(B:B,'START_LIST_JUN-ELI'!C:F,4,FALSE)</f>
        <v>ASB</v>
      </c>
      <c r="E24" s="80">
        <v>5</v>
      </c>
      <c r="F24" s="169">
        <v>2</v>
      </c>
      <c r="G24" s="205">
        <f t="shared" si="0"/>
        <v>3.5</v>
      </c>
    </row>
    <row r="25" spans="1:7" x14ac:dyDescent="0.35">
      <c r="A25" s="245"/>
      <c r="B25" s="88">
        <v>20</v>
      </c>
      <c r="C25" s="91" t="str">
        <f>VLOOKUP(B:B,'START_LIST_JUN-ELI'!C:F,2,FALSE)</f>
        <v>WILLIMANN Léni</v>
      </c>
      <c r="D25" s="115" t="str">
        <f>VLOOKUP(B:B,'START_LIST_JUN-ELI'!C:F,4,FALSE)</f>
        <v>GN1885</v>
      </c>
      <c r="E25" s="80">
        <v>5</v>
      </c>
      <c r="F25" s="169">
        <v>5</v>
      </c>
      <c r="G25" s="205">
        <f t="shared" si="0"/>
        <v>5</v>
      </c>
    </row>
    <row r="26" spans="1:7" x14ac:dyDescent="0.35">
      <c r="A26" s="245"/>
      <c r="B26" s="88">
        <v>21</v>
      </c>
      <c r="C26" s="91" t="str">
        <f>VLOOKUP(B:B,'START_LIST_JUN-ELI'!C:F,2,FALSE)</f>
        <v>FILIPOVIC Liliana</v>
      </c>
      <c r="D26" s="115" t="str">
        <f>VLOOKUP(B:B,'START_LIST_JUN-ELI'!C:F,4,FALSE)</f>
        <v>VA</v>
      </c>
      <c r="E26" s="80">
        <v>2</v>
      </c>
      <c r="F26" s="169">
        <v>2</v>
      </c>
      <c r="G26" s="205">
        <f t="shared" si="0"/>
        <v>2</v>
      </c>
    </row>
    <row r="27" spans="1:7" x14ac:dyDescent="0.35">
      <c r="A27" s="245"/>
      <c r="B27" s="88">
        <v>22</v>
      </c>
      <c r="C27" s="91" t="str">
        <f>VLOOKUP(B:B,'START_LIST_JUN-ELI'!C:F,2,FALSE)</f>
        <v>CARNOVALE Sabrina</v>
      </c>
      <c r="D27" s="115" t="str">
        <f>VLOOKUP(B:B,'START_LIST_JUN-ELI'!C:F,4,FALSE)</f>
        <v>LUG</v>
      </c>
      <c r="E27" s="80">
        <v>2</v>
      </c>
      <c r="F27" s="169">
        <v>2</v>
      </c>
      <c r="G27" s="205">
        <f t="shared" si="0"/>
        <v>2</v>
      </c>
    </row>
    <row r="28" spans="1:7" x14ac:dyDescent="0.35">
      <c r="A28" s="245"/>
      <c r="B28" s="631">
        <v>23</v>
      </c>
      <c r="C28" s="629" t="str">
        <f>VLOOKUP(B:B,'START_LIST_JUN-ELI'!C:F,2,FALSE)</f>
        <v>EMCH Nadja</v>
      </c>
      <c r="D28" s="630" t="str">
        <f>VLOOKUP(B:B,'START_LIST_JUN-ELI'!C:F,4,FALSE)</f>
        <v>ASB</v>
      </c>
      <c r="E28" s="80"/>
      <c r="F28" s="169"/>
      <c r="G28" s="205" t="str">
        <f t="shared" si="0"/>
        <v xml:space="preserve"> </v>
      </c>
    </row>
    <row r="29" spans="1:7" x14ac:dyDescent="0.35">
      <c r="A29" s="245"/>
      <c r="B29" s="88">
        <v>24</v>
      </c>
      <c r="C29" s="91" t="str">
        <f>VLOOKUP(B:B,'START_LIST_JUN-ELI'!C:F,2,FALSE)</f>
        <v>KREBS Sima</v>
      </c>
      <c r="D29" s="115" t="str">
        <f>VLOOKUP(B:B,'START_LIST_JUN-ELI'!C:F,4,FALSE)</f>
        <v>LNZ</v>
      </c>
      <c r="E29" s="80">
        <v>10</v>
      </c>
      <c r="F29" s="169">
        <v>10</v>
      </c>
      <c r="G29" s="205">
        <f t="shared" si="0"/>
        <v>10</v>
      </c>
    </row>
    <row r="30" spans="1:7" ht="18" customHeight="1" x14ac:dyDescent="0.35">
      <c r="A30" s="245"/>
      <c r="B30" s="88">
        <v>25</v>
      </c>
      <c r="C30" s="91" t="str">
        <f>VLOOKUP(B:B,'START_LIST_JUN-ELI'!C:F,2,FALSE)</f>
        <v>PISCITELLO Zélie</v>
      </c>
      <c r="D30" s="115" t="str">
        <f>VLOOKUP(B:B,'START_LIST_JUN-ELI'!C:F,4,FALSE)</f>
        <v>MORG</v>
      </c>
      <c r="E30" s="80">
        <v>2</v>
      </c>
      <c r="F30" s="169">
        <v>5</v>
      </c>
      <c r="G30" s="205">
        <f t="shared" si="0"/>
        <v>3.5</v>
      </c>
    </row>
    <row r="31" spans="1:7" ht="15.75" customHeight="1" x14ac:dyDescent="0.35">
      <c r="A31" s="245"/>
      <c r="B31" s="88">
        <v>26</v>
      </c>
      <c r="C31" s="91" t="str">
        <f>VLOOKUP(B:B,'START_LIST_JUN-ELI'!C:F,2,FALSE)</f>
        <v>ZAHND Shirley</v>
      </c>
      <c r="D31" s="115" t="str">
        <f>VLOOKUP(B:B,'START_LIST_JUN-ELI'!C:F,4,FALSE)</f>
        <v>ASB</v>
      </c>
      <c r="E31" s="80">
        <v>5</v>
      </c>
      <c r="F31" s="169">
        <v>5</v>
      </c>
      <c r="G31" s="205">
        <f t="shared" si="0"/>
        <v>5</v>
      </c>
    </row>
    <row r="32" spans="1:7" x14ac:dyDescent="0.35">
      <c r="A32" s="245"/>
      <c r="B32" s="88">
        <v>27</v>
      </c>
      <c r="C32" s="91" t="str">
        <f>VLOOKUP(B:B,'START_LIST_JUN-ELI'!C:F,2,FALSE)</f>
        <v>SCHLEICH Sarah</v>
      </c>
      <c r="D32" s="115" t="str">
        <f>VLOOKUP(B:B,'START_LIST_JUN-ELI'!C:F,4,FALSE)</f>
        <v>LNZ</v>
      </c>
      <c r="E32" s="80">
        <v>5</v>
      </c>
      <c r="F32" s="169">
        <v>2</v>
      </c>
      <c r="G32" s="205">
        <f t="shared" si="0"/>
        <v>3.5</v>
      </c>
    </row>
    <row r="33" spans="1:8" ht="15" customHeight="1" x14ac:dyDescent="0.35">
      <c r="A33" s="245"/>
      <c r="B33" s="88">
        <v>28</v>
      </c>
      <c r="C33" s="91" t="str">
        <f>VLOOKUP(B:B,'START_LIST_JUN-ELI'!C:F,2,FALSE)</f>
        <v>CESAR Suany</v>
      </c>
      <c r="D33" s="115" t="str">
        <f>VLOOKUP(B:B,'START_LIST_JUN-ELI'!C:F,4,FALSE)</f>
        <v>SRSO</v>
      </c>
      <c r="E33" s="80">
        <v>5</v>
      </c>
      <c r="F33" s="169">
        <v>2</v>
      </c>
      <c r="G33" s="205">
        <f t="shared" si="0"/>
        <v>3.5</v>
      </c>
    </row>
    <row r="34" spans="1:8" x14ac:dyDescent="0.35">
      <c r="A34" s="245"/>
      <c r="B34" s="88">
        <v>29</v>
      </c>
      <c r="C34" s="91" t="str">
        <f>VLOOKUP(B:B,'START_LIST_JUN-ELI'!C:F,2,FALSE)</f>
        <v>PRINCE Polly</v>
      </c>
      <c r="D34" s="115" t="str">
        <f>VLOOKUP(B:B,'START_LIST_JUN-ELI'!C:F,4,FALSE)</f>
        <v>ASB</v>
      </c>
      <c r="E34" s="80">
        <v>0</v>
      </c>
      <c r="F34" s="169">
        <v>0</v>
      </c>
      <c r="G34" s="205">
        <f t="shared" si="0"/>
        <v>0</v>
      </c>
    </row>
    <row r="35" spans="1:8" ht="16.5" customHeight="1" x14ac:dyDescent="0.35">
      <c r="A35" s="245"/>
      <c r="B35" s="88">
        <v>30</v>
      </c>
      <c r="C35" s="91" t="str">
        <f>VLOOKUP(B:B,'START_LIST_JUN-ELI'!C:F,2,FALSE)</f>
        <v>ROBERT Kelia</v>
      </c>
      <c r="D35" s="115" t="str">
        <f>VLOOKUP(B:B,'START_LIST_JUN-ELI'!C:F,4,FALSE)</f>
        <v>VA</v>
      </c>
      <c r="E35" s="80">
        <v>10</v>
      </c>
      <c r="F35" s="169">
        <v>5</v>
      </c>
      <c r="G35" s="205">
        <f t="shared" si="0"/>
        <v>7.5</v>
      </c>
    </row>
    <row r="36" spans="1:8" x14ac:dyDescent="0.35">
      <c r="A36" s="245"/>
      <c r="B36" s="631">
        <v>31</v>
      </c>
      <c r="C36" s="629" t="str">
        <f>VLOOKUP(B:B,'START_LIST_JUN-ELI'!C:F,2,FALSE)</f>
        <v>D'AGOSTINO Laura</v>
      </c>
      <c r="D36" s="630" t="str">
        <f>VLOOKUP(B:B,'START_LIST_JUN-ELI'!C:F,4,FALSE)</f>
        <v>MORG</v>
      </c>
      <c r="E36" s="80"/>
      <c r="F36" s="169"/>
      <c r="G36" s="205" t="str">
        <f t="shared" si="0"/>
        <v xml:space="preserve"> </v>
      </c>
    </row>
    <row r="37" spans="1:8" x14ac:dyDescent="0.35">
      <c r="A37" s="245"/>
      <c r="B37" s="88">
        <v>32</v>
      </c>
      <c r="C37" s="91" t="str">
        <f>VLOOKUP(B:B,'START_LIST_JUN-ELI'!C:F,2,FALSE)</f>
        <v>DERY Mia</v>
      </c>
      <c r="D37" s="115" t="str">
        <f>VLOOKUP(B:B,'START_LIST_JUN-ELI'!C:F,4,FALSE)</f>
        <v>GN1885</v>
      </c>
      <c r="E37" s="80">
        <v>2</v>
      </c>
      <c r="F37" s="169">
        <v>2</v>
      </c>
      <c r="G37" s="205">
        <f t="shared" si="0"/>
        <v>2</v>
      </c>
    </row>
    <row r="38" spans="1:8" x14ac:dyDescent="0.35">
      <c r="A38" s="245"/>
      <c r="B38" s="88">
        <v>33</v>
      </c>
      <c r="C38" s="91" t="str">
        <f>VLOOKUP(B:B,'START_LIST_JUN-ELI'!C:F,2,FALSE)</f>
        <v>START Daphné</v>
      </c>
      <c r="D38" s="115" t="str">
        <f>VLOOKUP(B:B,'START_LIST_JUN-ELI'!C:F,4,FALSE)</f>
        <v>GN1885</v>
      </c>
      <c r="E38" s="80">
        <v>5</v>
      </c>
      <c r="F38" s="169">
        <v>2</v>
      </c>
      <c r="G38" s="205">
        <f t="shared" si="0"/>
        <v>3.5</v>
      </c>
    </row>
    <row r="39" spans="1:8" x14ac:dyDescent="0.35">
      <c r="A39" s="245"/>
      <c r="B39" s="88">
        <v>34</v>
      </c>
      <c r="C39" s="91" t="str">
        <f>VLOOKUP(B:B,'START_LIST_JUN-ELI'!C:F,2,FALSE)</f>
        <v>BORNAY Luna</v>
      </c>
      <c r="D39" s="115" t="str">
        <f>VLOOKUP(B:B,'START_LIST_JUN-ELI'!C:F,4,FALSE)</f>
        <v>MORG</v>
      </c>
      <c r="E39" s="80">
        <v>2</v>
      </c>
      <c r="F39" s="169">
        <v>0</v>
      </c>
      <c r="G39" s="205">
        <f t="shared" si="0"/>
        <v>1</v>
      </c>
      <c r="H39" s="170"/>
    </row>
    <row r="40" spans="1:8" x14ac:dyDescent="0.35">
      <c r="A40" s="245"/>
      <c r="B40" s="88">
        <v>35</v>
      </c>
      <c r="C40" s="91" t="str">
        <f>VLOOKUP(B:B,'START_LIST_JUN-ELI'!C:F,2,FALSE)</f>
        <v>PIETROPAOLO Luciana</v>
      </c>
      <c r="D40" s="115" t="str">
        <f>VLOOKUP(B:B,'START_LIST_JUN-ELI'!C:F,4,FALSE)</f>
        <v>ASB</v>
      </c>
      <c r="E40" s="80">
        <v>5</v>
      </c>
      <c r="F40" s="169">
        <v>5</v>
      </c>
      <c r="G40" s="205">
        <f t="shared" si="0"/>
        <v>5</v>
      </c>
    </row>
    <row r="41" spans="1:8" x14ac:dyDescent="0.35">
      <c r="A41" s="245"/>
      <c r="B41" s="88">
        <v>36</v>
      </c>
      <c r="C41" s="91" t="str">
        <f>VLOOKUP(B:B,'START_LIST_JUN-ELI'!C:F,2,FALSE)</f>
        <v>REGARD Juliette</v>
      </c>
      <c r="D41" s="115" t="str">
        <f>VLOOKUP(B:B,'START_LIST_JUN-ELI'!C:F,4,FALSE)</f>
        <v>MORG</v>
      </c>
      <c r="E41" s="80">
        <v>0</v>
      </c>
      <c r="F41" s="169">
        <v>0</v>
      </c>
      <c r="G41" s="205">
        <f t="shared" si="0"/>
        <v>0</v>
      </c>
    </row>
    <row r="42" spans="1:8" x14ac:dyDescent="0.35">
      <c r="A42" s="245"/>
      <c r="B42" s="88">
        <v>37</v>
      </c>
      <c r="C42" s="91" t="str">
        <f>VLOOKUP(B:B,'START_LIST_JUN-ELI'!C:F,2,FALSE)</f>
        <v>AMBROGI Sofia</v>
      </c>
      <c r="D42" s="115" t="str">
        <f>VLOOKUP(B:B,'START_LIST_JUN-ELI'!C:F,4,FALSE)</f>
        <v>LUG</v>
      </c>
      <c r="E42" s="80">
        <v>5</v>
      </c>
      <c r="F42" s="169">
        <v>5</v>
      </c>
      <c r="G42" s="205">
        <f t="shared" si="0"/>
        <v>5</v>
      </c>
      <c r="H42" s="170"/>
    </row>
    <row r="43" spans="1:8" x14ac:dyDescent="0.35">
      <c r="A43" s="245"/>
      <c r="B43" s="88">
        <v>38</v>
      </c>
      <c r="C43" s="91" t="str">
        <f>VLOOKUP(B:B,'START_LIST_JUN-ELI'!C:F,2,FALSE)</f>
        <v>PANAIT Amira Natalia</v>
      </c>
      <c r="D43" s="115" t="str">
        <f>VLOOKUP(B:B,'START_LIST_JUN-ELI'!C:F,4,FALSE)</f>
        <v>ASB</v>
      </c>
      <c r="E43" s="80">
        <v>5</v>
      </c>
      <c r="F43" s="169">
        <v>2</v>
      </c>
      <c r="G43" s="205">
        <f t="shared" si="0"/>
        <v>3.5</v>
      </c>
      <c r="H43" s="170"/>
    </row>
    <row r="44" spans="1:8" x14ac:dyDescent="0.35">
      <c r="A44" s="245"/>
      <c r="B44" s="631">
        <v>39</v>
      </c>
      <c r="C44" s="629" t="str">
        <f>VLOOKUP(B:B,'START_LIST_JUN-ELI'!C:F,2,FALSE)</f>
        <v>VILBERT Maeva</v>
      </c>
      <c r="D44" s="630" t="str">
        <f>VLOOKUP(B:B,'START_LIST_JUN-ELI'!C:F,4,FALSE)</f>
        <v>GN1885</v>
      </c>
      <c r="E44" s="80"/>
      <c r="F44" s="169">
        <v>0</v>
      </c>
      <c r="G44" s="205">
        <f t="shared" si="0"/>
        <v>0</v>
      </c>
      <c r="H44" s="170"/>
    </row>
    <row r="45" spans="1:8" x14ac:dyDescent="0.35">
      <c r="A45" s="245"/>
      <c r="B45" s="88">
        <v>40</v>
      </c>
      <c r="C45" s="91" t="str">
        <f>VLOOKUP(B:B,'START_LIST_JUN-ELI'!C:F,2,FALSE)</f>
        <v>AMATO Lilou</v>
      </c>
      <c r="D45" s="115" t="str">
        <f>VLOOKUP(B:B,'START_LIST_JUN-ELI'!C:F,4,FALSE)</f>
        <v>ASB</v>
      </c>
      <c r="E45" s="80">
        <v>10</v>
      </c>
      <c r="F45" s="169">
        <v>5</v>
      </c>
      <c r="G45" s="205">
        <f t="shared" si="0"/>
        <v>7.5</v>
      </c>
      <c r="H45" s="170"/>
    </row>
    <row r="46" spans="1:8" x14ac:dyDescent="0.35">
      <c r="A46" s="245"/>
      <c r="B46" s="88">
        <v>41</v>
      </c>
      <c r="C46" s="91" t="str">
        <f>VLOOKUP(B:B,'START_LIST_JUN-ELI'!C:F,2,FALSE)</f>
        <v>HÄUPTLI Emma</v>
      </c>
      <c r="D46" s="115" t="str">
        <f>VLOOKUP(B:B,'START_LIST_JUN-ELI'!C:F,4,FALSE)</f>
        <v>LNZ</v>
      </c>
      <c r="E46" s="80">
        <v>10</v>
      </c>
      <c r="F46" s="169">
        <v>10</v>
      </c>
      <c r="G46" s="205">
        <f t="shared" si="0"/>
        <v>10</v>
      </c>
      <c r="H46" s="170"/>
    </row>
    <row r="47" spans="1:8" x14ac:dyDescent="0.35">
      <c r="A47" s="245"/>
      <c r="B47" s="88">
        <v>42</v>
      </c>
      <c r="C47" s="91" t="str">
        <f>VLOOKUP(B:B,'START_LIST_JUN-ELI'!C:F,2,FALSE)</f>
        <v>BIZZOZERO Victoria</v>
      </c>
      <c r="D47" s="115" t="str">
        <f>VLOOKUP(B:B,'START_LIST_JUN-ELI'!C:F,4,FALSE)</f>
        <v>LUG</v>
      </c>
      <c r="E47" s="80">
        <v>5</v>
      </c>
      <c r="F47" s="169">
        <v>5</v>
      </c>
      <c r="G47" s="205">
        <f t="shared" si="0"/>
        <v>5</v>
      </c>
      <c r="H47" s="170"/>
    </row>
    <row r="48" spans="1:8" x14ac:dyDescent="0.35">
      <c r="A48" s="245"/>
      <c r="B48" s="88">
        <v>43</v>
      </c>
      <c r="C48" s="91" t="str">
        <f>VLOOKUP(B:B,'START_LIST_JUN-ELI'!C:F,2,FALSE)</f>
        <v>EHRISMANN Aylin</v>
      </c>
      <c r="D48" s="115" t="str">
        <f>VLOOKUP(B:B,'START_LIST_JUN-ELI'!C:F,4,FALSE)</f>
        <v>LNZ</v>
      </c>
      <c r="E48" s="80">
        <v>2</v>
      </c>
      <c r="F48" s="169">
        <v>0</v>
      </c>
      <c r="G48" s="205">
        <f t="shared" si="0"/>
        <v>1</v>
      </c>
      <c r="H48" s="170"/>
    </row>
    <row r="49" spans="1:8" x14ac:dyDescent="0.35">
      <c r="A49" s="245"/>
      <c r="B49" s="88">
        <v>44</v>
      </c>
      <c r="C49" s="91" t="str">
        <f>VLOOKUP(B:B,'START_LIST_JUN-ELI'!C:F,2,FALSE)</f>
        <v>PANZA Leila</v>
      </c>
      <c r="D49" s="115" t="str">
        <f>VLOOKUP(B:B,'START_LIST_JUN-ELI'!C:F,4,FALSE)</f>
        <v>GN1885</v>
      </c>
      <c r="E49" s="80">
        <v>2</v>
      </c>
      <c r="F49" s="169">
        <v>2</v>
      </c>
      <c r="G49" s="205">
        <f t="shared" si="0"/>
        <v>2</v>
      </c>
      <c r="H49" s="170"/>
    </row>
    <row r="50" spans="1:8" x14ac:dyDescent="0.35">
      <c r="A50" s="245"/>
      <c r="B50" s="88">
        <v>45</v>
      </c>
      <c r="C50" s="91" t="str">
        <f>VLOOKUP(B:B,'START_LIST_JUN-ELI'!C:F,2,FALSE)</f>
        <v>HALBEISEN Melody</v>
      </c>
      <c r="D50" s="115" t="str">
        <f>VLOOKUP(B:B,'START_LIST_JUN-ELI'!C:F,4,FALSE)</f>
        <v>ASB</v>
      </c>
      <c r="E50" s="80">
        <v>5</v>
      </c>
      <c r="F50" s="169">
        <v>2</v>
      </c>
      <c r="G50" s="205">
        <f t="shared" si="0"/>
        <v>3.5</v>
      </c>
      <c r="H50" s="170"/>
    </row>
    <row r="51" spans="1:8" x14ac:dyDescent="0.35">
      <c r="A51" s="245"/>
      <c r="B51" s="88">
        <v>46</v>
      </c>
      <c r="C51" s="91" t="str">
        <f>VLOOKUP(B:B,'START_LIST_JUN-ELI'!C:F,2,FALSE)</f>
        <v>HAK Anastasia</v>
      </c>
      <c r="D51" s="115" t="str">
        <f>VLOOKUP(B:B,'START_LIST_JUN-ELI'!C:F,4,FALSE)</f>
        <v>LNZ</v>
      </c>
      <c r="E51" s="80">
        <v>5</v>
      </c>
      <c r="F51" s="169">
        <v>5</v>
      </c>
      <c r="G51" s="205">
        <f t="shared" si="0"/>
        <v>5</v>
      </c>
      <c r="H51" s="170"/>
    </row>
    <row r="52" spans="1:8" x14ac:dyDescent="0.35">
      <c r="A52" s="245"/>
      <c r="B52" s="88">
        <v>47</v>
      </c>
      <c r="C52" s="91" t="str">
        <f>VLOOKUP(B:B,'START_LIST_JUN-ELI'!C:F,2,FALSE)</f>
        <v>ARTIFONI Clara</v>
      </c>
      <c r="D52" s="115" t="str">
        <f>VLOOKUP(B:B,'START_LIST_JUN-ELI'!C:F,4,FALSE)</f>
        <v>LA</v>
      </c>
      <c r="E52" s="80">
        <v>2</v>
      </c>
      <c r="F52" s="169">
        <v>2</v>
      </c>
      <c r="G52" s="205">
        <f t="shared" si="0"/>
        <v>2</v>
      </c>
      <c r="H52" s="170"/>
    </row>
    <row r="53" spans="1:8" x14ac:dyDescent="0.35">
      <c r="A53" s="245"/>
      <c r="B53" s="88">
        <v>48</v>
      </c>
      <c r="C53" s="91" t="str">
        <f>VLOOKUP(B:B,'START_LIST_JUN-ELI'!C:F,2,FALSE)</f>
        <v>GUGGISBERG Allegra</v>
      </c>
      <c r="D53" s="115" t="str">
        <f>VLOOKUP(B:B,'START_LIST_JUN-ELI'!C:F,4,FALSE)</f>
        <v>ASB</v>
      </c>
      <c r="E53" s="80">
        <v>0</v>
      </c>
      <c r="F53" s="169">
        <v>2</v>
      </c>
      <c r="G53" s="205">
        <f t="shared" si="0"/>
        <v>1</v>
      </c>
      <c r="H53" s="170"/>
    </row>
    <row r="54" spans="1:8" x14ac:dyDescent="0.35">
      <c r="A54" s="245"/>
      <c r="B54" s="88">
        <v>49</v>
      </c>
      <c r="C54" s="91" t="str">
        <f>VLOOKUP(B:B,'START_LIST_JUN-ELI'!C:F,2,FALSE)</f>
        <v>BATTILANA Jacinthe</v>
      </c>
      <c r="D54" s="115" t="str">
        <f>VLOOKUP(B:B,'START_LIST_JUN-ELI'!C:F,4,FALSE)</f>
        <v>MORG</v>
      </c>
      <c r="E54" s="80">
        <v>5</v>
      </c>
      <c r="F54" s="169">
        <v>5</v>
      </c>
      <c r="G54" s="205">
        <f t="shared" si="0"/>
        <v>5</v>
      </c>
      <c r="H54" s="170"/>
    </row>
    <row r="55" spans="1:8" x14ac:dyDescent="0.35">
      <c r="A55" s="245"/>
      <c r="B55" s="88">
        <v>50</v>
      </c>
      <c r="C55" s="91" t="str">
        <f>VLOOKUP(B:B,'START_LIST_JUN-ELI'!C:F,2,FALSE)</f>
        <v>LYSYUK Martina</v>
      </c>
      <c r="D55" s="115" t="str">
        <f>VLOOKUP(B:B,'START_LIST_JUN-ELI'!C:F,4,FALSE)</f>
        <v>CNM</v>
      </c>
      <c r="E55" s="80">
        <v>2</v>
      </c>
      <c r="F55" s="169">
        <v>2</v>
      </c>
      <c r="G55" s="205">
        <f t="shared" si="0"/>
        <v>2</v>
      </c>
    </row>
    <row r="56" spans="1:8" x14ac:dyDescent="0.35">
      <c r="A56" s="245"/>
      <c r="B56" s="88">
        <v>51</v>
      </c>
      <c r="C56" s="91" t="str">
        <f>VLOOKUP(B:B,'START_LIST_JUN-ELI'!C:F,2,FALSE)</f>
        <v>LEONARD Capucine</v>
      </c>
      <c r="D56" s="115" t="str">
        <f>VLOOKUP(B:B,'START_LIST_JUN-ELI'!C:F,4,FALSE)</f>
        <v>ASB</v>
      </c>
      <c r="E56" s="80">
        <v>5</v>
      </c>
      <c r="F56" s="169">
        <v>2</v>
      </c>
      <c r="G56" s="205">
        <f t="shared" si="0"/>
        <v>3.5</v>
      </c>
    </row>
    <row r="57" spans="1:8" x14ac:dyDescent="0.35">
      <c r="A57" s="245"/>
      <c r="B57" s="88">
        <v>52</v>
      </c>
      <c r="C57" s="91" t="str">
        <f>VLOOKUP(B:B,'START_LIST_JUN-ELI'!C:F,2,FALSE)</f>
        <v>BAUER Liliane</v>
      </c>
      <c r="D57" s="115" t="str">
        <f>VLOOKUP(B:B,'START_LIST_JUN-ELI'!C:F,4,FALSE)</f>
        <v>ASB</v>
      </c>
      <c r="E57" s="80">
        <v>5</v>
      </c>
      <c r="F57" s="169">
        <v>2</v>
      </c>
      <c r="G57" s="205">
        <f t="shared" si="0"/>
        <v>3.5</v>
      </c>
    </row>
    <row r="58" spans="1:8" x14ac:dyDescent="0.35">
      <c r="A58" s="245"/>
      <c r="B58" s="88">
        <v>53</v>
      </c>
      <c r="C58" s="91" t="str">
        <f>VLOOKUP(B:B,'START_LIST_JUN-ELI'!C:F,2,FALSE)</f>
        <v>DERY Nili</v>
      </c>
      <c r="D58" s="115" t="str">
        <f>VLOOKUP(B:B,'START_LIST_JUN-ELI'!C:F,4,FALSE)</f>
        <v>GN1885</v>
      </c>
      <c r="E58" s="80">
        <v>5</v>
      </c>
      <c r="F58" s="169">
        <v>5</v>
      </c>
      <c r="G58" s="205">
        <f t="shared" si="0"/>
        <v>5</v>
      </c>
    </row>
    <row r="59" spans="1:8" x14ac:dyDescent="0.35">
      <c r="A59" s="245"/>
      <c r="B59" s="88">
        <v>54</v>
      </c>
      <c r="C59" s="91" t="str">
        <f>VLOOKUP(B:B,'START_LIST_JUN-ELI'!C:F,2,FALSE)</f>
        <v>TOBERER Anna-Lisa</v>
      </c>
      <c r="D59" s="115" t="str">
        <f>VLOOKUP(B:B,'START_LIST_JUN-ELI'!C:F,4,FALSE)</f>
        <v>LNZ</v>
      </c>
      <c r="E59" s="80">
        <v>10</v>
      </c>
      <c r="F59" s="169">
        <v>5</v>
      </c>
      <c r="G59" s="205">
        <f t="shared" si="0"/>
        <v>7.5</v>
      </c>
    </row>
    <row r="60" spans="1:8" x14ac:dyDescent="0.35">
      <c r="A60" s="245"/>
      <c r="B60" s="88">
        <v>55</v>
      </c>
      <c r="C60" s="91" t="str">
        <f>VLOOKUP(B:B,'START_LIST_JUN-ELI'!C:F,2,FALSE)</f>
        <v>PORTIER-MARET Noemi</v>
      </c>
      <c r="D60" s="115" t="str">
        <f>VLOOKUP(B:B,'START_LIST_JUN-ELI'!C:F,4,FALSE)</f>
        <v>MN</v>
      </c>
      <c r="E60" s="80">
        <v>2</v>
      </c>
      <c r="F60" s="169">
        <v>2</v>
      </c>
      <c r="G60" s="205">
        <f t="shared" si="0"/>
        <v>2</v>
      </c>
    </row>
    <row r="61" spans="1:8" x14ac:dyDescent="0.35">
      <c r="A61" s="245"/>
      <c r="B61" s="88">
        <v>56</v>
      </c>
      <c r="C61" s="91" t="str">
        <f>VLOOKUP(B:B,'START_LIST_JUN-ELI'!C:F,2,FALSE)</f>
        <v>CUENI Anna</v>
      </c>
      <c r="D61" s="115" t="str">
        <f>VLOOKUP(B:B,'START_LIST_JUN-ELI'!C:F,4,FALSE)</f>
        <v>MORG</v>
      </c>
      <c r="E61" s="80">
        <v>10</v>
      </c>
      <c r="F61" s="169">
        <v>10</v>
      </c>
      <c r="G61" s="205">
        <f t="shared" si="0"/>
        <v>10</v>
      </c>
    </row>
    <row r="62" spans="1:8" x14ac:dyDescent="0.35">
      <c r="A62" s="245"/>
      <c r="B62" s="88">
        <v>57</v>
      </c>
      <c r="C62" s="91" t="str">
        <f>VLOOKUP(B:B,'START_LIST_JUN-ELI'!C:F,2,FALSE)</f>
        <v>CAREAU Annabelle</v>
      </c>
      <c r="D62" s="115" t="str">
        <f>VLOOKUP(B:B,'START_LIST_JUN-ELI'!C:F,4,FALSE)</f>
        <v>SVB</v>
      </c>
      <c r="E62" s="80">
        <v>5</v>
      </c>
      <c r="F62" s="169">
        <v>10</v>
      </c>
      <c r="G62" s="205">
        <f t="shared" si="0"/>
        <v>7.5</v>
      </c>
    </row>
    <row r="63" spans="1:8" x14ac:dyDescent="0.35">
      <c r="A63" s="245"/>
      <c r="B63" s="88">
        <v>58</v>
      </c>
      <c r="C63" s="91" t="str">
        <f>VLOOKUP(B:B,'START_LIST_JUN-ELI'!C:F,2,FALSE)</f>
        <v>WEBER Mélya</v>
      </c>
      <c r="D63" s="115" t="str">
        <f>VLOOKUP(B:B,'START_LIST_JUN-ELI'!C:F,4,FALSE)</f>
        <v>CNM</v>
      </c>
      <c r="E63" s="80">
        <v>10</v>
      </c>
      <c r="F63" s="169">
        <v>5</v>
      </c>
      <c r="G63" s="205">
        <f t="shared" si="0"/>
        <v>7.5</v>
      </c>
    </row>
    <row r="64" spans="1:8" x14ac:dyDescent="0.35">
      <c r="A64" s="245"/>
      <c r="B64" s="88">
        <v>59</v>
      </c>
      <c r="C64" s="91" t="str">
        <f>VLOOKUP(B:B,'START_LIST_JUN-ELI'!C:F,2,FALSE)</f>
        <v>LLERENA HIDALGO Oceane</v>
      </c>
      <c r="D64" s="115" t="str">
        <f>VLOOKUP(B:B,'START_LIST_JUN-ELI'!C:F,4,FALSE)</f>
        <v>MORG</v>
      </c>
      <c r="E64" s="80">
        <v>2</v>
      </c>
      <c r="F64" s="169">
        <v>2</v>
      </c>
      <c r="G64" s="205">
        <f t="shared" si="0"/>
        <v>2</v>
      </c>
    </row>
    <row r="65" spans="1:7" x14ac:dyDescent="0.35">
      <c r="A65" s="245"/>
      <c r="B65" s="88">
        <v>60</v>
      </c>
      <c r="C65" s="91" t="str">
        <f>VLOOKUP(B:B,'START_LIST_JUN-ELI'!C:F,2,FALSE)</f>
        <v>ISLER Meret</v>
      </c>
      <c r="D65" s="115" t="str">
        <f>VLOOKUP(B:B,'START_LIST_JUN-ELI'!C:F,4,FALSE)</f>
        <v>SVB</v>
      </c>
      <c r="E65" s="80">
        <v>10</v>
      </c>
      <c r="F65" s="169">
        <v>10</v>
      </c>
      <c r="G65" s="205">
        <f t="shared" si="0"/>
        <v>10</v>
      </c>
    </row>
    <row r="66" spans="1:7" x14ac:dyDescent="0.35">
      <c r="A66" s="245"/>
      <c r="B66" s="88">
        <v>61</v>
      </c>
      <c r="C66" s="91" t="str">
        <f>VLOOKUP(B:B,'START_LIST_JUN-ELI'!C:F,2,FALSE)</f>
        <v>URSPRUNG Svea</v>
      </c>
      <c r="D66" s="115" t="str">
        <f>VLOOKUP(B:B,'START_LIST_JUN-ELI'!C:F,4,FALSE)</f>
        <v>MORG</v>
      </c>
      <c r="E66" s="80">
        <v>10</v>
      </c>
      <c r="F66" s="169">
        <v>10</v>
      </c>
      <c r="G66" s="205">
        <f t="shared" si="0"/>
        <v>10</v>
      </c>
    </row>
    <row r="67" spans="1:7" x14ac:dyDescent="0.35">
      <c r="A67" s="245"/>
      <c r="B67" s="88">
        <v>62</v>
      </c>
      <c r="C67" s="91" t="str">
        <f>VLOOKUP(B:B,'START_LIST_JUN-ELI'!C:F,2,FALSE)</f>
        <v>RADAELLI Giulia</v>
      </c>
      <c r="D67" s="115" t="str">
        <f>VLOOKUP(B:B,'START_LIST_JUN-ELI'!C:F,4,FALSE)</f>
        <v>LUG</v>
      </c>
      <c r="E67" s="80">
        <v>5</v>
      </c>
      <c r="F67" s="169">
        <v>5</v>
      </c>
      <c r="G67" s="205">
        <f t="shared" si="0"/>
        <v>5</v>
      </c>
    </row>
    <row r="68" spans="1:7" x14ac:dyDescent="0.35">
      <c r="A68" s="245"/>
      <c r="B68" s="88">
        <v>63</v>
      </c>
      <c r="C68" s="91" t="str">
        <f>VLOOKUP(B:B,'START_LIST_JUN-ELI'!C:F,2,FALSE)</f>
        <v>COSENTINO Francesco</v>
      </c>
      <c r="D68" s="115" t="str">
        <f>VLOOKUP(B:B,'START_LIST_JUN-ELI'!C:F,4,FALSE)</f>
        <v>SVB</v>
      </c>
      <c r="E68" s="80">
        <v>0</v>
      </c>
      <c r="F68" s="169">
        <v>0</v>
      </c>
      <c r="G68" s="205">
        <f t="shared" si="0"/>
        <v>0</v>
      </c>
    </row>
    <row r="69" spans="1:7" hidden="1" x14ac:dyDescent="0.35">
      <c r="A69" s="245"/>
      <c r="B69" s="88">
        <v>64</v>
      </c>
      <c r="C69" s="91" t="e">
        <f>VLOOKUP(B:B,'START_LIST_JUN-ELI'!C:F,2,FALSE)</f>
        <v>#N/A</v>
      </c>
      <c r="D69" s="115" t="e">
        <f>VLOOKUP(B:B,'START_LIST_JUN-ELI'!C:F,4,FALSE)</f>
        <v>#N/A</v>
      </c>
      <c r="E69" s="80"/>
      <c r="F69" s="169"/>
      <c r="G69" s="205" t="str">
        <f t="shared" si="0"/>
        <v xml:space="preserve"> </v>
      </c>
    </row>
    <row r="70" spans="1:7" hidden="1" x14ac:dyDescent="0.35">
      <c r="A70" s="245"/>
      <c r="B70" s="88">
        <v>65</v>
      </c>
      <c r="C70" s="91" t="e">
        <f>VLOOKUP(B:B,'START_LIST_JUN-ELI'!C:F,2,FALSE)</f>
        <v>#N/A</v>
      </c>
      <c r="D70" s="115" t="e">
        <f>VLOOKUP(B:B,'START_LIST_JUN-ELI'!C:F,4,FALSE)</f>
        <v>#N/A</v>
      </c>
      <c r="E70" s="80"/>
      <c r="F70" s="169"/>
      <c r="G70" s="205" t="str">
        <f t="shared" si="0"/>
        <v xml:space="preserve"> </v>
      </c>
    </row>
    <row r="71" spans="1:7" hidden="1" x14ac:dyDescent="0.35">
      <c r="A71" s="245"/>
      <c r="B71" s="88">
        <v>66</v>
      </c>
      <c r="C71" s="91" t="e">
        <f>VLOOKUP(B:B,'START_LIST_JUN-ELI'!C:F,2,FALSE)</f>
        <v>#N/A</v>
      </c>
      <c r="D71" s="115" t="e">
        <f>VLOOKUP(B:B,'START_LIST_JUN-ELI'!C:F,4,FALSE)</f>
        <v>#N/A</v>
      </c>
      <c r="E71" s="80"/>
      <c r="F71" s="169"/>
      <c r="G71" s="205" t="str">
        <f t="shared" si="0"/>
        <v xml:space="preserve"> </v>
      </c>
    </row>
    <row r="72" spans="1:7" hidden="1" x14ac:dyDescent="0.35">
      <c r="A72" s="245"/>
      <c r="B72" s="88">
        <v>67</v>
      </c>
      <c r="C72" s="91" t="e">
        <f>VLOOKUP(B:B,'START_LIST_JUN-ELI'!C:F,2,FALSE)</f>
        <v>#N/A</v>
      </c>
      <c r="D72" s="115" t="e">
        <f>VLOOKUP(B:B,'START_LIST_JUN-ELI'!C:F,4,FALSE)</f>
        <v>#N/A</v>
      </c>
      <c r="E72" s="80"/>
      <c r="F72" s="169"/>
      <c r="G72" s="205" t="str">
        <f t="shared" ref="G72:G135" si="1">IFERROR(AVERAGE(E72:F72)," ")</f>
        <v xml:space="preserve"> </v>
      </c>
    </row>
    <row r="73" spans="1:7" hidden="1" x14ac:dyDescent="0.35">
      <c r="A73" s="245"/>
      <c r="B73" s="88">
        <v>68</v>
      </c>
      <c r="C73" s="91" t="e">
        <f>VLOOKUP(B:B,'START_LIST_JUN-ELI'!C:F,2,FALSE)</f>
        <v>#N/A</v>
      </c>
      <c r="D73" s="115" t="e">
        <f>VLOOKUP(B:B,'START_LIST_JUN-ELI'!C:F,4,FALSE)</f>
        <v>#N/A</v>
      </c>
      <c r="E73" s="80"/>
      <c r="F73" s="169"/>
      <c r="G73" s="205" t="str">
        <f t="shared" si="1"/>
        <v xml:space="preserve"> </v>
      </c>
    </row>
    <row r="74" spans="1:7" hidden="1" x14ac:dyDescent="0.35">
      <c r="A74" s="245"/>
      <c r="B74" s="88">
        <v>69</v>
      </c>
      <c r="C74" s="91" t="e">
        <f>VLOOKUP(B:B,'START_LIST_JUN-ELI'!C:F,2,FALSE)</f>
        <v>#N/A</v>
      </c>
      <c r="D74" s="115" t="e">
        <f>VLOOKUP(B:B,'START_LIST_JUN-ELI'!C:F,4,FALSE)</f>
        <v>#N/A</v>
      </c>
      <c r="E74" s="80"/>
      <c r="F74" s="169"/>
      <c r="G74" s="205" t="str">
        <f t="shared" si="1"/>
        <v xml:space="preserve"> </v>
      </c>
    </row>
    <row r="75" spans="1:7" hidden="1" x14ac:dyDescent="0.35">
      <c r="A75" s="245"/>
      <c r="B75" s="88">
        <v>70</v>
      </c>
      <c r="C75" s="91" t="e">
        <f>VLOOKUP(B:B,'START_LIST_JUN-ELI'!C:F,2,FALSE)</f>
        <v>#N/A</v>
      </c>
      <c r="D75" s="115" t="e">
        <f>VLOOKUP(B:B,'START_LIST_JUN-ELI'!C:F,4,FALSE)</f>
        <v>#N/A</v>
      </c>
      <c r="E75" s="80"/>
      <c r="F75" s="169"/>
      <c r="G75" s="205" t="str">
        <f t="shared" si="1"/>
        <v xml:space="preserve"> </v>
      </c>
    </row>
    <row r="76" spans="1:7" hidden="1" x14ac:dyDescent="0.35">
      <c r="A76" s="245"/>
      <c r="B76" s="88">
        <v>71</v>
      </c>
      <c r="C76" s="91" t="e">
        <f>VLOOKUP(B:B,'START_LIST_JUN-ELI'!C:F,2,FALSE)</f>
        <v>#N/A</v>
      </c>
      <c r="D76" s="115" t="e">
        <f>VLOOKUP(B:B,'START_LIST_JUN-ELI'!C:F,4,FALSE)</f>
        <v>#N/A</v>
      </c>
      <c r="E76" s="80"/>
      <c r="F76" s="169"/>
      <c r="G76" s="205" t="str">
        <f t="shared" si="1"/>
        <v xml:space="preserve"> </v>
      </c>
    </row>
    <row r="77" spans="1:7" hidden="1" x14ac:dyDescent="0.35">
      <c r="A77" s="245"/>
      <c r="B77" s="88">
        <v>72</v>
      </c>
      <c r="C77" s="91" t="e">
        <f>VLOOKUP(B:B,'START_LIST_JUN-ELI'!C:F,2,FALSE)</f>
        <v>#N/A</v>
      </c>
      <c r="D77" s="115" t="e">
        <f>VLOOKUP(B:B,'START_LIST_JUN-ELI'!C:F,4,FALSE)</f>
        <v>#N/A</v>
      </c>
      <c r="E77" s="80"/>
      <c r="F77" s="169"/>
      <c r="G77" s="205" t="str">
        <f t="shared" si="1"/>
        <v xml:space="preserve"> </v>
      </c>
    </row>
    <row r="78" spans="1:7" hidden="1" x14ac:dyDescent="0.35">
      <c r="A78" s="245"/>
      <c r="B78" s="88">
        <v>73</v>
      </c>
      <c r="C78" s="91" t="e">
        <f>VLOOKUP(B:B,'START_LIST_JUN-ELI'!C:F,2,FALSE)</f>
        <v>#N/A</v>
      </c>
      <c r="D78" s="115" t="e">
        <f>VLOOKUP(B:B,'START_LIST_JUN-ELI'!C:F,4,FALSE)</f>
        <v>#N/A</v>
      </c>
      <c r="E78" s="80"/>
      <c r="F78" s="169"/>
      <c r="G78" s="205" t="str">
        <f t="shared" si="1"/>
        <v xml:space="preserve"> </v>
      </c>
    </row>
    <row r="79" spans="1:7" hidden="1" x14ac:dyDescent="0.35">
      <c r="A79" s="245"/>
      <c r="B79" s="88">
        <v>74</v>
      </c>
      <c r="C79" s="91" t="e">
        <f>VLOOKUP(B:B,'START_LIST_JUN-ELI'!C:F,2,FALSE)</f>
        <v>#N/A</v>
      </c>
      <c r="D79" s="115" t="e">
        <f>VLOOKUP(B:B,'START_LIST_JUN-ELI'!C:F,4,FALSE)</f>
        <v>#N/A</v>
      </c>
      <c r="E79" s="80"/>
      <c r="F79" s="169"/>
      <c r="G79" s="205" t="str">
        <f t="shared" si="1"/>
        <v xml:space="preserve"> </v>
      </c>
    </row>
    <row r="80" spans="1:7" hidden="1" x14ac:dyDescent="0.35">
      <c r="A80" s="245"/>
      <c r="B80" s="88">
        <v>75</v>
      </c>
      <c r="C80" s="91" t="e">
        <f>VLOOKUP(B:B,'START_LIST_JUN-ELI'!C:F,2,FALSE)</f>
        <v>#N/A</v>
      </c>
      <c r="D80" s="115" t="e">
        <f>VLOOKUP(B:B,'START_LIST_JUN-ELI'!C:F,4,FALSE)</f>
        <v>#N/A</v>
      </c>
      <c r="E80" s="80"/>
      <c r="F80" s="169"/>
      <c r="G80" s="205" t="str">
        <f t="shared" si="1"/>
        <v xml:space="preserve"> </v>
      </c>
    </row>
    <row r="81" spans="1:7" hidden="1" x14ac:dyDescent="0.35">
      <c r="A81" s="245"/>
      <c r="B81" s="88">
        <v>76</v>
      </c>
      <c r="C81" s="91" t="e">
        <f>VLOOKUP(B:B,'START_LIST_JUN-ELI'!C:F,2,FALSE)</f>
        <v>#N/A</v>
      </c>
      <c r="D81" s="115" t="e">
        <f>VLOOKUP(B:B,'START_LIST_JUN-ELI'!C:F,4,FALSE)</f>
        <v>#N/A</v>
      </c>
      <c r="E81" s="80"/>
      <c r="F81" s="169"/>
      <c r="G81" s="205" t="str">
        <f t="shared" si="1"/>
        <v xml:space="preserve"> </v>
      </c>
    </row>
    <row r="82" spans="1:7" hidden="1" x14ac:dyDescent="0.35">
      <c r="A82" s="245"/>
      <c r="B82" s="88">
        <v>77</v>
      </c>
      <c r="C82" s="91" t="e">
        <f>VLOOKUP(B:B,'START_LIST_JUN-ELI'!C:F,2,FALSE)</f>
        <v>#N/A</v>
      </c>
      <c r="D82" s="115" t="e">
        <f>VLOOKUP(B:B,'START_LIST_JUN-ELI'!C:F,4,FALSE)</f>
        <v>#N/A</v>
      </c>
      <c r="E82" s="80"/>
      <c r="F82" s="169"/>
      <c r="G82" s="205" t="str">
        <f t="shared" si="1"/>
        <v xml:space="preserve"> </v>
      </c>
    </row>
    <row r="83" spans="1:7" hidden="1" x14ac:dyDescent="0.35">
      <c r="A83" s="245"/>
      <c r="B83" s="88">
        <v>78</v>
      </c>
      <c r="C83" s="91" t="e">
        <f>VLOOKUP(B:B,'START_LIST_JUN-ELI'!C:F,2,FALSE)</f>
        <v>#N/A</v>
      </c>
      <c r="D83" s="115" t="e">
        <f>VLOOKUP(B:B,'START_LIST_JUN-ELI'!C:F,4,FALSE)</f>
        <v>#N/A</v>
      </c>
      <c r="E83" s="80"/>
      <c r="F83" s="169"/>
      <c r="G83" s="205" t="str">
        <f t="shared" si="1"/>
        <v xml:space="preserve"> </v>
      </c>
    </row>
    <row r="84" spans="1:7" hidden="1" x14ac:dyDescent="0.35">
      <c r="A84" s="245"/>
      <c r="B84" s="88">
        <v>79</v>
      </c>
      <c r="C84" s="91" t="e">
        <f>VLOOKUP(B:B,'START_LIST_JUN-ELI'!C:F,2,FALSE)</f>
        <v>#N/A</v>
      </c>
      <c r="D84" s="115" t="e">
        <f>VLOOKUP(B:B,'START_LIST_JUN-ELI'!C:F,4,FALSE)</f>
        <v>#N/A</v>
      </c>
      <c r="E84" s="80"/>
      <c r="F84" s="169"/>
      <c r="G84" s="205" t="str">
        <f t="shared" si="1"/>
        <v xml:space="preserve"> </v>
      </c>
    </row>
    <row r="85" spans="1:7" hidden="1" x14ac:dyDescent="0.35">
      <c r="A85" s="245"/>
      <c r="B85" s="88">
        <v>80</v>
      </c>
      <c r="C85" s="91" t="e">
        <f>VLOOKUP(B:B,'START_LIST_JUN-ELI'!C:F,2,FALSE)</f>
        <v>#N/A</v>
      </c>
      <c r="D85" s="115" t="e">
        <f>VLOOKUP(B:B,'START_LIST_JUN-ELI'!C:F,4,FALSE)</f>
        <v>#N/A</v>
      </c>
      <c r="E85" s="80"/>
      <c r="F85" s="169"/>
      <c r="G85" s="205" t="str">
        <f t="shared" si="1"/>
        <v xml:space="preserve"> </v>
      </c>
    </row>
    <row r="86" spans="1:7" hidden="1" x14ac:dyDescent="0.35">
      <c r="A86" s="245"/>
      <c r="B86" s="88">
        <v>81</v>
      </c>
      <c r="C86" s="91" t="e">
        <f>VLOOKUP(B:B,'START_LIST_JUN-ELI'!C:F,2,FALSE)</f>
        <v>#N/A</v>
      </c>
      <c r="D86" s="115" t="e">
        <f>VLOOKUP(B:B,'START_LIST_JUN-ELI'!C:F,4,FALSE)</f>
        <v>#N/A</v>
      </c>
      <c r="E86" s="80"/>
      <c r="F86" s="169"/>
      <c r="G86" s="205" t="str">
        <f t="shared" si="1"/>
        <v xml:space="preserve"> </v>
      </c>
    </row>
    <row r="87" spans="1:7" hidden="1" x14ac:dyDescent="0.35">
      <c r="A87" s="245"/>
      <c r="B87" s="88">
        <v>82</v>
      </c>
      <c r="C87" s="91" t="e">
        <f>VLOOKUP(B:B,'START_LIST_JUN-ELI'!C:F,2,FALSE)</f>
        <v>#N/A</v>
      </c>
      <c r="D87" s="115" t="e">
        <f>VLOOKUP(B:B,'START_LIST_JUN-ELI'!C:F,4,FALSE)</f>
        <v>#N/A</v>
      </c>
      <c r="E87" s="80"/>
      <c r="F87" s="169"/>
      <c r="G87" s="205" t="str">
        <f t="shared" si="1"/>
        <v xml:space="preserve"> </v>
      </c>
    </row>
    <row r="88" spans="1:7" hidden="1" x14ac:dyDescent="0.35">
      <c r="A88" s="245"/>
      <c r="B88" s="88">
        <v>83</v>
      </c>
      <c r="C88" s="91" t="e">
        <f>VLOOKUP(B:B,'START_LIST_JUN-ELI'!C:F,2,FALSE)</f>
        <v>#N/A</v>
      </c>
      <c r="D88" s="115" t="e">
        <f>VLOOKUP(B:B,'START_LIST_JUN-ELI'!C:F,4,FALSE)</f>
        <v>#N/A</v>
      </c>
      <c r="E88" s="80"/>
      <c r="F88" s="169"/>
      <c r="G88" s="205" t="str">
        <f t="shared" si="1"/>
        <v xml:space="preserve"> </v>
      </c>
    </row>
    <row r="89" spans="1:7" hidden="1" x14ac:dyDescent="0.35">
      <c r="A89" s="245"/>
      <c r="B89" s="88">
        <v>84</v>
      </c>
      <c r="C89" s="91" t="e">
        <f>VLOOKUP(B:B,'START_LIST_JUN-ELI'!C:F,2,FALSE)</f>
        <v>#N/A</v>
      </c>
      <c r="D89" s="115" t="e">
        <f>VLOOKUP(B:B,'START_LIST_JUN-ELI'!C:F,4,FALSE)</f>
        <v>#N/A</v>
      </c>
      <c r="E89" s="80"/>
      <c r="F89" s="169"/>
      <c r="G89" s="205" t="str">
        <f t="shared" si="1"/>
        <v xml:space="preserve"> </v>
      </c>
    </row>
    <row r="90" spans="1:7" hidden="1" x14ac:dyDescent="0.35">
      <c r="A90" s="245"/>
      <c r="B90" s="88">
        <v>85</v>
      </c>
      <c r="C90" s="91" t="e">
        <f>VLOOKUP(B:B,'START_LIST_JUN-ELI'!C:F,2,FALSE)</f>
        <v>#N/A</v>
      </c>
      <c r="D90" s="115" t="e">
        <f>VLOOKUP(B:B,'START_LIST_JUN-ELI'!C:F,4,FALSE)</f>
        <v>#N/A</v>
      </c>
      <c r="E90" s="80"/>
      <c r="F90" s="169"/>
      <c r="G90" s="205" t="str">
        <f t="shared" si="1"/>
        <v xml:space="preserve"> </v>
      </c>
    </row>
    <row r="91" spans="1:7" hidden="1" x14ac:dyDescent="0.35">
      <c r="A91" s="245"/>
      <c r="B91" s="88">
        <v>86</v>
      </c>
      <c r="C91" s="91" t="e">
        <f>VLOOKUP(B:B,'START_LIST_JUN-ELI'!C:F,2,FALSE)</f>
        <v>#N/A</v>
      </c>
      <c r="D91" s="115" t="e">
        <f>VLOOKUP(B:B,'START_LIST_JUN-ELI'!C:F,4,FALSE)</f>
        <v>#N/A</v>
      </c>
      <c r="E91" s="80"/>
      <c r="F91" s="169"/>
      <c r="G91" s="205" t="str">
        <f t="shared" si="1"/>
        <v xml:space="preserve"> </v>
      </c>
    </row>
    <row r="92" spans="1:7" hidden="1" x14ac:dyDescent="0.35">
      <c r="A92" s="245"/>
      <c r="B92" s="88">
        <v>87</v>
      </c>
      <c r="C92" s="91" t="e">
        <f>VLOOKUP(B:B,'START_LIST_JUN-ELI'!C:F,2,FALSE)</f>
        <v>#N/A</v>
      </c>
      <c r="D92" s="115" t="e">
        <f>VLOOKUP(B:B,'START_LIST_JUN-ELI'!C:F,4,FALSE)</f>
        <v>#N/A</v>
      </c>
      <c r="E92" s="80"/>
      <c r="F92" s="169"/>
      <c r="G92" s="205" t="str">
        <f t="shared" si="1"/>
        <v xml:space="preserve"> </v>
      </c>
    </row>
    <row r="93" spans="1:7" hidden="1" x14ac:dyDescent="0.35">
      <c r="A93" s="245"/>
      <c r="B93" s="88">
        <v>88</v>
      </c>
      <c r="C93" s="91" t="e">
        <f>VLOOKUP(B:B,'START_LIST_JUN-ELI'!C:F,2,FALSE)</f>
        <v>#N/A</v>
      </c>
      <c r="D93" s="115" t="e">
        <f>VLOOKUP(B:B,'START_LIST_JUN-ELI'!C:F,4,FALSE)</f>
        <v>#N/A</v>
      </c>
      <c r="E93" s="80"/>
      <c r="F93" s="169"/>
      <c r="G93" s="205" t="str">
        <f t="shared" si="1"/>
        <v xml:space="preserve"> </v>
      </c>
    </row>
    <row r="94" spans="1:7" hidden="1" x14ac:dyDescent="0.35">
      <c r="A94" s="245"/>
      <c r="B94" s="88">
        <v>89</v>
      </c>
      <c r="C94" s="91" t="e">
        <f>VLOOKUP(B:B,'START_LIST_JUN-ELI'!C:F,2,FALSE)</f>
        <v>#N/A</v>
      </c>
      <c r="D94" s="115" t="e">
        <f>VLOOKUP(B:B,'START_LIST_JUN-ELI'!C:F,4,FALSE)</f>
        <v>#N/A</v>
      </c>
      <c r="E94" s="80"/>
      <c r="F94" s="169"/>
      <c r="G94" s="205" t="str">
        <f t="shared" si="1"/>
        <v xml:space="preserve"> </v>
      </c>
    </row>
    <row r="95" spans="1:7" hidden="1" x14ac:dyDescent="0.35">
      <c r="A95" s="245"/>
      <c r="B95" s="88">
        <v>90</v>
      </c>
      <c r="C95" s="91" t="e">
        <f>VLOOKUP(B:B,'START_LIST_JUN-ELI'!C:F,2,FALSE)</f>
        <v>#N/A</v>
      </c>
      <c r="D95" s="115" t="e">
        <f>VLOOKUP(B:B,'START_LIST_JUN-ELI'!C:F,4,FALSE)</f>
        <v>#N/A</v>
      </c>
      <c r="E95" s="80"/>
      <c r="F95" s="169"/>
      <c r="G95" s="205" t="str">
        <f t="shared" si="1"/>
        <v xml:space="preserve"> </v>
      </c>
    </row>
    <row r="96" spans="1:7" hidden="1" x14ac:dyDescent="0.35">
      <c r="A96" s="245"/>
      <c r="B96" s="88">
        <v>91</v>
      </c>
      <c r="C96" s="91" t="e">
        <f>VLOOKUP(B:B,'START_LIST_JUN-ELI'!C:F,2,FALSE)</f>
        <v>#N/A</v>
      </c>
      <c r="D96" s="115" t="e">
        <f>VLOOKUP(B:B,'START_LIST_JUN-ELI'!C:F,4,FALSE)</f>
        <v>#N/A</v>
      </c>
      <c r="E96" s="80"/>
      <c r="F96" s="169"/>
      <c r="G96" s="205" t="str">
        <f t="shared" si="1"/>
        <v xml:space="preserve"> </v>
      </c>
    </row>
    <row r="97" spans="1:7" hidden="1" x14ac:dyDescent="0.35">
      <c r="A97" s="245"/>
      <c r="B97" s="88">
        <v>92</v>
      </c>
      <c r="C97" s="91" t="e">
        <f>VLOOKUP(B:B,'START_LIST_JUN-ELI'!C:F,2,FALSE)</f>
        <v>#N/A</v>
      </c>
      <c r="D97" s="115" t="e">
        <f>VLOOKUP(B:B,'START_LIST_JUN-ELI'!C:F,4,FALSE)</f>
        <v>#N/A</v>
      </c>
      <c r="E97" s="80"/>
      <c r="F97" s="169"/>
      <c r="G97" s="205" t="str">
        <f t="shared" si="1"/>
        <v xml:space="preserve"> </v>
      </c>
    </row>
    <row r="98" spans="1:7" hidden="1" x14ac:dyDescent="0.35">
      <c r="A98" s="245"/>
      <c r="B98" s="88">
        <v>93</v>
      </c>
      <c r="C98" s="91" t="e">
        <f>VLOOKUP(B:B,'START_LIST_JUN-ELI'!C:F,2,FALSE)</f>
        <v>#N/A</v>
      </c>
      <c r="D98" s="115" t="e">
        <f>VLOOKUP(B:B,'START_LIST_JUN-ELI'!C:F,4,FALSE)</f>
        <v>#N/A</v>
      </c>
      <c r="E98" s="80"/>
      <c r="F98" s="169"/>
      <c r="G98" s="205" t="str">
        <f t="shared" si="1"/>
        <v xml:space="preserve"> </v>
      </c>
    </row>
    <row r="99" spans="1:7" hidden="1" x14ac:dyDescent="0.35">
      <c r="A99" s="245"/>
      <c r="B99" s="88">
        <v>94</v>
      </c>
      <c r="C99" s="91" t="e">
        <f>VLOOKUP(B:B,'START_LIST_JUN-ELI'!C:F,2,FALSE)</f>
        <v>#N/A</v>
      </c>
      <c r="D99" s="115" t="e">
        <f>VLOOKUP(B:B,'START_LIST_JUN-ELI'!C:F,4,FALSE)</f>
        <v>#N/A</v>
      </c>
      <c r="E99" s="80"/>
      <c r="F99" s="169"/>
      <c r="G99" s="205" t="str">
        <f t="shared" si="1"/>
        <v xml:space="preserve"> </v>
      </c>
    </row>
    <row r="100" spans="1:7" hidden="1" x14ac:dyDescent="0.35">
      <c r="A100" s="245"/>
      <c r="B100" s="88">
        <v>95</v>
      </c>
      <c r="C100" s="91" t="e">
        <f>VLOOKUP(B:B,'START_LIST_JUN-ELI'!C:F,2,FALSE)</f>
        <v>#N/A</v>
      </c>
      <c r="D100" s="115" t="e">
        <f>VLOOKUP(B:B,'START_LIST_JUN-ELI'!C:F,4,FALSE)</f>
        <v>#N/A</v>
      </c>
      <c r="E100" s="80"/>
      <c r="F100" s="169"/>
      <c r="G100" s="205" t="str">
        <f t="shared" si="1"/>
        <v xml:space="preserve"> </v>
      </c>
    </row>
    <row r="101" spans="1:7" hidden="1" x14ac:dyDescent="0.35">
      <c r="A101" s="245"/>
      <c r="B101" s="88">
        <v>96</v>
      </c>
      <c r="C101" s="91" t="e">
        <f>VLOOKUP(B:B,'START_LIST_JUN-ELI'!C:F,2,FALSE)</f>
        <v>#N/A</v>
      </c>
      <c r="D101" s="115" t="e">
        <f>VLOOKUP(B:B,'START_LIST_JUN-ELI'!C:F,4,FALSE)</f>
        <v>#N/A</v>
      </c>
      <c r="E101" s="80"/>
      <c r="F101" s="169"/>
      <c r="G101" s="205" t="str">
        <f t="shared" si="1"/>
        <v xml:space="preserve"> </v>
      </c>
    </row>
    <row r="102" spans="1:7" hidden="1" x14ac:dyDescent="0.35">
      <c r="A102" s="245"/>
      <c r="B102" s="88">
        <v>97</v>
      </c>
      <c r="C102" s="91" t="e">
        <f>VLOOKUP(B:B,'START_LIST_JUN-ELI'!C:F,2,FALSE)</f>
        <v>#N/A</v>
      </c>
      <c r="D102" s="115" t="e">
        <f>VLOOKUP(B:B,'START_LIST_JUN-ELI'!C:F,4,FALSE)</f>
        <v>#N/A</v>
      </c>
      <c r="E102" s="80"/>
      <c r="F102" s="169"/>
      <c r="G102" s="205" t="str">
        <f t="shared" si="1"/>
        <v xml:space="preserve"> </v>
      </c>
    </row>
    <row r="103" spans="1:7" hidden="1" x14ac:dyDescent="0.35">
      <c r="A103" s="245"/>
      <c r="B103" s="88">
        <v>98</v>
      </c>
      <c r="C103" s="91" t="e">
        <f>VLOOKUP(B:B,'START_LIST_JUN-ELI'!C:F,2,FALSE)</f>
        <v>#N/A</v>
      </c>
      <c r="D103" s="115" t="e">
        <f>VLOOKUP(B:B,'START_LIST_JUN-ELI'!C:F,4,FALSE)</f>
        <v>#N/A</v>
      </c>
      <c r="E103" s="80"/>
      <c r="F103" s="169"/>
      <c r="G103" s="205" t="str">
        <f t="shared" si="1"/>
        <v xml:space="preserve"> </v>
      </c>
    </row>
    <row r="104" spans="1:7" hidden="1" x14ac:dyDescent="0.35">
      <c r="A104" s="245"/>
      <c r="B104" s="88">
        <v>99</v>
      </c>
      <c r="C104" s="91" t="e">
        <f>VLOOKUP(B:B,'START_LIST_JUN-ELI'!C:F,2,FALSE)</f>
        <v>#N/A</v>
      </c>
      <c r="D104" s="115" t="e">
        <f>VLOOKUP(B:B,'START_LIST_JUN-ELI'!C:F,4,FALSE)</f>
        <v>#N/A</v>
      </c>
      <c r="E104" s="80"/>
      <c r="F104" s="169"/>
      <c r="G104" s="205" t="str">
        <f t="shared" si="1"/>
        <v xml:space="preserve"> </v>
      </c>
    </row>
    <row r="105" spans="1:7" hidden="1" x14ac:dyDescent="0.35">
      <c r="A105" s="245"/>
      <c r="B105" s="88">
        <v>100</v>
      </c>
      <c r="C105" s="91" t="e">
        <f>VLOOKUP(B:B,'START_LIST_JUN-ELI'!C:F,2,FALSE)</f>
        <v>#N/A</v>
      </c>
      <c r="D105" s="115" t="e">
        <f>VLOOKUP(B:B,'START_LIST_JUN-ELI'!C:F,4,FALSE)</f>
        <v>#N/A</v>
      </c>
      <c r="E105" s="80"/>
      <c r="F105" s="169"/>
      <c r="G105" s="205" t="str">
        <f t="shared" si="1"/>
        <v xml:space="preserve"> </v>
      </c>
    </row>
    <row r="106" spans="1:7" hidden="1" x14ac:dyDescent="0.35">
      <c r="A106" s="245"/>
      <c r="B106" s="88">
        <v>101</v>
      </c>
      <c r="C106" s="91" t="e">
        <f>VLOOKUP(B:B,'START_LIST_JUN-ELI'!C:F,2,FALSE)</f>
        <v>#N/A</v>
      </c>
      <c r="D106" s="115" t="e">
        <f>VLOOKUP(B:B,'START_LIST_JUN-ELI'!C:F,4,FALSE)</f>
        <v>#N/A</v>
      </c>
      <c r="E106" s="80"/>
      <c r="F106" s="169"/>
      <c r="G106" s="205" t="str">
        <f t="shared" si="1"/>
        <v xml:space="preserve"> </v>
      </c>
    </row>
    <row r="107" spans="1:7" hidden="1" x14ac:dyDescent="0.35">
      <c r="A107" s="245"/>
      <c r="B107" s="88">
        <v>102</v>
      </c>
      <c r="C107" s="91" t="e">
        <f>VLOOKUP(B:B,'START_LIST_JUN-ELI'!C:F,2,FALSE)</f>
        <v>#N/A</v>
      </c>
      <c r="D107" s="115" t="e">
        <f>VLOOKUP(B:B,'START_LIST_JUN-ELI'!C:F,4,FALSE)</f>
        <v>#N/A</v>
      </c>
      <c r="E107" s="80"/>
      <c r="F107" s="169"/>
      <c r="G107" s="205" t="str">
        <f t="shared" si="1"/>
        <v xml:space="preserve"> </v>
      </c>
    </row>
    <row r="108" spans="1:7" hidden="1" x14ac:dyDescent="0.35">
      <c r="A108" s="245"/>
      <c r="B108" s="88">
        <v>103</v>
      </c>
      <c r="C108" s="91" t="e">
        <f>VLOOKUP(B:B,'START_LIST_JUN-ELI'!C:F,2,FALSE)</f>
        <v>#N/A</v>
      </c>
      <c r="D108" s="115" t="e">
        <f>VLOOKUP(B:B,'START_LIST_JUN-ELI'!C:F,4,FALSE)</f>
        <v>#N/A</v>
      </c>
      <c r="E108" s="80"/>
      <c r="F108" s="169"/>
      <c r="G108" s="205" t="str">
        <f t="shared" si="1"/>
        <v xml:space="preserve"> </v>
      </c>
    </row>
    <row r="109" spans="1:7" hidden="1" x14ac:dyDescent="0.35">
      <c r="A109" s="245"/>
      <c r="B109" s="88">
        <v>104</v>
      </c>
      <c r="C109" s="91" t="e">
        <f>VLOOKUP(B:B,'START_LIST_JUN-ELI'!C:F,2,FALSE)</f>
        <v>#N/A</v>
      </c>
      <c r="D109" s="115" t="e">
        <f>VLOOKUP(B:B,'START_LIST_JUN-ELI'!C:F,4,FALSE)</f>
        <v>#N/A</v>
      </c>
      <c r="E109" s="80"/>
      <c r="F109" s="169"/>
      <c r="G109" s="205" t="str">
        <f t="shared" si="1"/>
        <v xml:space="preserve"> </v>
      </c>
    </row>
    <row r="110" spans="1:7" hidden="1" x14ac:dyDescent="0.35">
      <c r="A110" s="245"/>
      <c r="B110" s="88">
        <v>105</v>
      </c>
      <c r="C110" s="91" t="e">
        <f>VLOOKUP(B:B,'START_LIST_JUN-ELI'!C:F,2,FALSE)</f>
        <v>#N/A</v>
      </c>
      <c r="D110" s="115" t="e">
        <f>VLOOKUP(B:B,'START_LIST_JUN-ELI'!C:F,4,FALSE)</f>
        <v>#N/A</v>
      </c>
      <c r="E110" s="80"/>
      <c r="F110" s="169"/>
      <c r="G110" s="205" t="str">
        <f t="shared" si="1"/>
        <v xml:space="preserve"> </v>
      </c>
    </row>
    <row r="111" spans="1:7" hidden="1" x14ac:dyDescent="0.35">
      <c r="A111" s="245"/>
      <c r="B111" s="88">
        <v>106</v>
      </c>
      <c r="C111" s="91" t="e">
        <f>VLOOKUP(B:B,'START_LIST_JUN-ELI'!C:F,2,FALSE)</f>
        <v>#N/A</v>
      </c>
      <c r="D111" s="115" t="e">
        <f>VLOOKUP(B:B,'START_LIST_JUN-ELI'!C:F,4,FALSE)</f>
        <v>#N/A</v>
      </c>
      <c r="E111" s="80"/>
      <c r="F111" s="169"/>
      <c r="G111" s="205" t="str">
        <f t="shared" si="1"/>
        <v xml:space="preserve"> </v>
      </c>
    </row>
    <row r="112" spans="1:7" hidden="1" x14ac:dyDescent="0.35">
      <c r="A112" s="245"/>
      <c r="B112" s="88">
        <v>107</v>
      </c>
      <c r="C112" s="91" t="e">
        <f>VLOOKUP(B:B,'START_LIST_JUN-ELI'!C:F,2,FALSE)</f>
        <v>#N/A</v>
      </c>
      <c r="D112" s="115" t="e">
        <f>VLOOKUP(B:B,'START_LIST_JUN-ELI'!C:F,4,FALSE)</f>
        <v>#N/A</v>
      </c>
      <c r="E112" s="80"/>
      <c r="F112" s="169"/>
      <c r="G112" s="205" t="str">
        <f t="shared" si="1"/>
        <v xml:space="preserve"> </v>
      </c>
    </row>
    <row r="113" spans="1:7" hidden="1" x14ac:dyDescent="0.35">
      <c r="A113" s="245"/>
      <c r="B113" s="88">
        <v>108</v>
      </c>
      <c r="C113" s="91" t="e">
        <f>VLOOKUP(B:B,'START_LIST_JUN-ELI'!C:F,2,FALSE)</f>
        <v>#N/A</v>
      </c>
      <c r="D113" s="115" t="e">
        <f>VLOOKUP(B:B,'START_LIST_JUN-ELI'!C:F,4,FALSE)</f>
        <v>#N/A</v>
      </c>
      <c r="E113" s="80"/>
      <c r="F113" s="169"/>
      <c r="G113" s="205" t="str">
        <f t="shared" si="1"/>
        <v xml:space="preserve"> </v>
      </c>
    </row>
    <row r="114" spans="1:7" hidden="1" x14ac:dyDescent="0.35">
      <c r="A114" s="245"/>
      <c r="B114" s="88">
        <v>109</v>
      </c>
      <c r="C114" s="91" t="e">
        <f>VLOOKUP(B:B,'START_LIST_JUN-ELI'!C:F,2,FALSE)</f>
        <v>#N/A</v>
      </c>
      <c r="D114" s="115" t="e">
        <f>VLOOKUP(B:B,'START_LIST_JUN-ELI'!C:F,4,FALSE)</f>
        <v>#N/A</v>
      </c>
      <c r="E114" s="80"/>
      <c r="F114" s="169"/>
      <c r="G114" s="205" t="str">
        <f t="shared" si="1"/>
        <v xml:space="preserve"> </v>
      </c>
    </row>
    <row r="115" spans="1:7" hidden="1" x14ac:dyDescent="0.35">
      <c r="A115" s="245"/>
      <c r="B115" s="88">
        <v>110</v>
      </c>
      <c r="C115" s="91" t="e">
        <f>VLOOKUP(B:B,'START_LIST_JUN-ELI'!C:F,2,FALSE)</f>
        <v>#N/A</v>
      </c>
      <c r="D115" s="115" t="e">
        <f>VLOOKUP(B:B,'START_LIST_JUN-ELI'!C:F,4,FALSE)</f>
        <v>#N/A</v>
      </c>
      <c r="E115" s="80"/>
      <c r="F115" s="169"/>
      <c r="G115" s="205" t="str">
        <f t="shared" si="1"/>
        <v xml:space="preserve"> </v>
      </c>
    </row>
    <row r="116" spans="1:7" hidden="1" x14ac:dyDescent="0.35">
      <c r="A116" s="245"/>
      <c r="B116" s="88">
        <v>111</v>
      </c>
      <c r="C116" s="91" t="e">
        <f>VLOOKUP(B:B,'START_LIST_JUN-ELI'!C:F,2,FALSE)</f>
        <v>#N/A</v>
      </c>
      <c r="D116" s="115" t="e">
        <f>VLOOKUP(B:B,'START_LIST_JUN-ELI'!C:F,4,FALSE)</f>
        <v>#N/A</v>
      </c>
      <c r="E116" s="80"/>
      <c r="F116" s="169"/>
      <c r="G116" s="205" t="str">
        <f t="shared" si="1"/>
        <v xml:space="preserve"> </v>
      </c>
    </row>
    <row r="117" spans="1:7" hidden="1" x14ac:dyDescent="0.35">
      <c r="A117" s="245"/>
      <c r="B117" s="88">
        <v>112</v>
      </c>
      <c r="C117" s="91" t="e">
        <f>VLOOKUP(B:B,'START_LIST_JUN-ELI'!C:F,2,FALSE)</f>
        <v>#N/A</v>
      </c>
      <c r="D117" s="115" t="e">
        <f>VLOOKUP(B:B,'START_LIST_JUN-ELI'!C:F,4,FALSE)</f>
        <v>#N/A</v>
      </c>
      <c r="E117" s="80"/>
      <c r="F117" s="169"/>
      <c r="G117" s="205" t="str">
        <f t="shared" si="1"/>
        <v xml:space="preserve"> </v>
      </c>
    </row>
    <row r="118" spans="1:7" hidden="1" x14ac:dyDescent="0.35">
      <c r="A118" s="245"/>
      <c r="B118" s="88">
        <v>113</v>
      </c>
      <c r="C118" s="91" t="e">
        <f>VLOOKUP(B:B,'START_LIST_JUN-ELI'!C:F,2,FALSE)</f>
        <v>#N/A</v>
      </c>
      <c r="D118" s="115" t="e">
        <f>VLOOKUP(B:B,'START_LIST_JUN-ELI'!C:F,4,FALSE)</f>
        <v>#N/A</v>
      </c>
      <c r="E118" s="80"/>
      <c r="F118" s="169"/>
      <c r="G118" s="205" t="str">
        <f t="shared" si="1"/>
        <v xml:space="preserve"> </v>
      </c>
    </row>
    <row r="119" spans="1:7" hidden="1" x14ac:dyDescent="0.35">
      <c r="A119" s="245"/>
      <c r="B119" s="88">
        <v>114</v>
      </c>
      <c r="C119" s="91" t="e">
        <f>VLOOKUP(B:B,'START_LIST_JUN-ELI'!C:F,2,FALSE)</f>
        <v>#N/A</v>
      </c>
      <c r="D119" s="115" t="e">
        <f>VLOOKUP(B:B,'START_LIST_JUN-ELI'!C:F,4,FALSE)</f>
        <v>#N/A</v>
      </c>
      <c r="E119" s="80"/>
      <c r="F119" s="169"/>
      <c r="G119" s="205" t="str">
        <f t="shared" si="1"/>
        <v xml:space="preserve"> </v>
      </c>
    </row>
    <row r="120" spans="1:7" hidden="1" x14ac:dyDescent="0.35">
      <c r="A120" s="245"/>
      <c r="B120" s="88">
        <v>115</v>
      </c>
      <c r="C120" s="91" t="e">
        <f>VLOOKUP(B:B,'START_LIST_JUN-ELI'!C:F,2,FALSE)</f>
        <v>#N/A</v>
      </c>
      <c r="D120" s="115" t="e">
        <f>VLOOKUP(B:B,'START_LIST_JUN-ELI'!C:F,4,FALSE)</f>
        <v>#N/A</v>
      </c>
      <c r="E120" s="80"/>
      <c r="F120" s="169"/>
      <c r="G120" s="205" t="str">
        <f t="shared" si="1"/>
        <v xml:space="preserve"> </v>
      </c>
    </row>
    <row r="121" spans="1:7" hidden="1" x14ac:dyDescent="0.35">
      <c r="A121" s="245"/>
      <c r="B121" s="88">
        <v>116</v>
      </c>
      <c r="C121" s="91" t="e">
        <f>VLOOKUP(B:B,'START_LIST_JUN-ELI'!C:F,2,FALSE)</f>
        <v>#N/A</v>
      </c>
      <c r="D121" s="115" t="e">
        <f>VLOOKUP(B:B,'START_LIST_JUN-ELI'!C:F,4,FALSE)</f>
        <v>#N/A</v>
      </c>
      <c r="E121" s="80"/>
      <c r="F121" s="169"/>
      <c r="G121" s="205" t="str">
        <f t="shared" si="1"/>
        <v xml:space="preserve"> </v>
      </c>
    </row>
    <row r="122" spans="1:7" hidden="1" x14ac:dyDescent="0.35">
      <c r="A122" s="245"/>
      <c r="B122" s="88">
        <v>117</v>
      </c>
      <c r="C122" s="91" t="e">
        <f>VLOOKUP(B:B,'START_LIST_JUN-ELI'!C:F,2,FALSE)</f>
        <v>#N/A</v>
      </c>
      <c r="D122" s="115" t="e">
        <f>VLOOKUP(B:B,'START_LIST_JUN-ELI'!C:F,4,FALSE)</f>
        <v>#N/A</v>
      </c>
      <c r="E122" s="80"/>
      <c r="F122" s="169"/>
      <c r="G122" s="205" t="str">
        <f t="shared" si="1"/>
        <v xml:space="preserve"> </v>
      </c>
    </row>
    <row r="123" spans="1:7" hidden="1" x14ac:dyDescent="0.35">
      <c r="A123" s="245"/>
      <c r="B123" s="88">
        <v>118</v>
      </c>
      <c r="C123" s="91" t="e">
        <f>VLOOKUP(B:B,'START_LIST_JUN-ELI'!C:F,2,FALSE)</f>
        <v>#N/A</v>
      </c>
      <c r="D123" s="115" t="e">
        <f>VLOOKUP(B:B,'START_LIST_JUN-ELI'!C:F,4,FALSE)</f>
        <v>#N/A</v>
      </c>
      <c r="E123" s="80"/>
      <c r="F123" s="169"/>
      <c r="G123" s="205" t="str">
        <f t="shared" si="1"/>
        <v xml:space="preserve"> </v>
      </c>
    </row>
    <row r="124" spans="1:7" hidden="1" x14ac:dyDescent="0.35">
      <c r="A124" s="245"/>
      <c r="B124" s="88">
        <v>119</v>
      </c>
      <c r="C124" s="91" t="e">
        <f>VLOOKUP(B:B,'START_LIST_JUN-ELI'!C:F,2,FALSE)</f>
        <v>#N/A</v>
      </c>
      <c r="D124" s="115" t="e">
        <f>VLOOKUP(B:B,'START_LIST_JUN-ELI'!C:F,4,FALSE)</f>
        <v>#N/A</v>
      </c>
      <c r="E124" s="80"/>
      <c r="F124" s="169"/>
      <c r="G124" s="205" t="str">
        <f t="shared" si="1"/>
        <v xml:space="preserve"> </v>
      </c>
    </row>
    <row r="125" spans="1:7" hidden="1" x14ac:dyDescent="0.35">
      <c r="A125" s="245"/>
      <c r="B125" s="88">
        <v>120</v>
      </c>
      <c r="C125" s="91" t="e">
        <f>VLOOKUP(B:B,'START_LIST_JUN-ELI'!C:F,2,FALSE)</f>
        <v>#N/A</v>
      </c>
      <c r="D125" s="115" t="e">
        <f>VLOOKUP(B:B,'START_LIST_JUN-ELI'!C:F,4,FALSE)</f>
        <v>#N/A</v>
      </c>
      <c r="E125" s="80"/>
      <c r="F125" s="169"/>
      <c r="G125" s="205" t="str">
        <f t="shared" si="1"/>
        <v xml:space="preserve"> </v>
      </c>
    </row>
    <row r="126" spans="1:7" hidden="1" x14ac:dyDescent="0.35">
      <c r="A126" s="245"/>
      <c r="B126" s="88">
        <v>121</v>
      </c>
      <c r="C126" s="91" t="e">
        <f>VLOOKUP(B:B,'START_LIST_JUN-ELI'!C:F,2,FALSE)</f>
        <v>#N/A</v>
      </c>
      <c r="D126" s="115" t="e">
        <f>VLOOKUP(B:B,'START_LIST_JUN-ELI'!C:F,4,FALSE)</f>
        <v>#N/A</v>
      </c>
      <c r="E126" s="80"/>
      <c r="F126" s="169"/>
      <c r="G126" s="205" t="str">
        <f t="shared" si="1"/>
        <v xml:space="preserve"> </v>
      </c>
    </row>
    <row r="127" spans="1:7" hidden="1" x14ac:dyDescent="0.35">
      <c r="A127" s="245"/>
      <c r="B127" s="88">
        <v>122</v>
      </c>
      <c r="C127" s="91" t="e">
        <f>VLOOKUP(B:B,'START_LIST_JUN-ELI'!C:F,2,FALSE)</f>
        <v>#N/A</v>
      </c>
      <c r="D127" s="115" t="e">
        <f>VLOOKUP(B:B,'START_LIST_JUN-ELI'!C:F,4,FALSE)</f>
        <v>#N/A</v>
      </c>
      <c r="E127" s="80"/>
      <c r="F127" s="169"/>
      <c r="G127" s="205" t="str">
        <f t="shared" si="1"/>
        <v xml:space="preserve"> </v>
      </c>
    </row>
    <row r="128" spans="1:7" hidden="1" x14ac:dyDescent="0.35">
      <c r="A128" s="245"/>
      <c r="B128" s="88">
        <v>123</v>
      </c>
      <c r="C128" s="91" t="e">
        <f>VLOOKUP(B:B,'START_LIST_JUN-ELI'!C:F,2,FALSE)</f>
        <v>#N/A</v>
      </c>
      <c r="D128" s="115" t="e">
        <f>VLOOKUP(B:B,'START_LIST_JUN-ELI'!C:F,4,FALSE)</f>
        <v>#N/A</v>
      </c>
      <c r="E128" s="80"/>
      <c r="F128" s="169"/>
      <c r="G128" s="205" t="str">
        <f t="shared" si="1"/>
        <v xml:space="preserve"> </v>
      </c>
    </row>
    <row r="129" spans="1:7" hidden="1" x14ac:dyDescent="0.35">
      <c r="A129" s="245"/>
      <c r="B129" s="88">
        <v>124</v>
      </c>
      <c r="C129" s="91" t="e">
        <f>VLOOKUP(B:B,'START_LIST_JUN-ELI'!C:F,2,FALSE)</f>
        <v>#N/A</v>
      </c>
      <c r="D129" s="115" t="e">
        <f>VLOOKUP(B:B,'START_LIST_JUN-ELI'!C:F,4,FALSE)</f>
        <v>#N/A</v>
      </c>
      <c r="E129" s="80"/>
      <c r="F129" s="169"/>
      <c r="G129" s="205" t="str">
        <f t="shared" si="1"/>
        <v xml:space="preserve"> </v>
      </c>
    </row>
    <row r="130" spans="1:7" hidden="1" x14ac:dyDescent="0.35">
      <c r="A130" s="245"/>
      <c r="B130" s="88">
        <v>125</v>
      </c>
      <c r="C130" s="91" t="e">
        <f>VLOOKUP(B:B,'START_LIST_JUN-ELI'!C:F,2,FALSE)</f>
        <v>#N/A</v>
      </c>
      <c r="D130" s="115" t="e">
        <f>VLOOKUP(B:B,'START_LIST_JUN-ELI'!C:F,4,FALSE)</f>
        <v>#N/A</v>
      </c>
      <c r="E130" s="80"/>
      <c r="F130" s="169"/>
      <c r="G130" s="205" t="str">
        <f t="shared" si="1"/>
        <v xml:space="preserve"> </v>
      </c>
    </row>
    <row r="131" spans="1:7" hidden="1" x14ac:dyDescent="0.35">
      <c r="A131" s="245"/>
      <c r="B131" s="88">
        <v>126</v>
      </c>
      <c r="C131" s="91" t="e">
        <f>VLOOKUP(B:B,'START_LIST_JUN-ELI'!C:F,2,FALSE)</f>
        <v>#N/A</v>
      </c>
      <c r="D131" s="115" t="e">
        <f>VLOOKUP(B:B,'START_LIST_JUN-ELI'!C:F,4,FALSE)</f>
        <v>#N/A</v>
      </c>
      <c r="E131" s="80"/>
      <c r="F131" s="169"/>
      <c r="G131" s="205" t="str">
        <f t="shared" si="1"/>
        <v xml:space="preserve"> </v>
      </c>
    </row>
    <row r="132" spans="1:7" hidden="1" x14ac:dyDescent="0.35">
      <c r="A132" s="245"/>
      <c r="B132" s="88">
        <v>127</v>
      </c>
      <c r="C132" s="91" t="e">
        <f>VLOOKUP(B:B,'START_LIST_JUN-ELI'!C:F,2,FALSE)</f>
        <v>#N/A</v>
      </c>
      <c r="D132" s="115" t="e">
        <f>VLOOKUP(B:B,'START_LIST_JUN-ELI'!C:F,4,FALSE)</f>
        <v>#N/A</v>
      </c>
      <c r="E132" s="80"/>
      <c r="F132" s="169"/>
      <c r="G132" s="205" t="str">
        <f t="shared" si="1"/>
        <v xml:space="preserve"> </v>
      </c>
    </row>
    <row r="133" spans="1:7" hidden="1" x14ac:dyDescent="0.35">
      <c r="A133" s="245"/>
      <c r="B133" s="88">
        <v>128</v>
      </c>
      <c r="C133" s="91" t="e">
        <f>VLOOKUP(B:B,'START_LIST_JUN-ELI'!C:F,2,FALSE)</f>
        <v>#N/A</v>
      </c>
      <c r="D133" s="115" t="e">
        <f>VLOOKUP(B:B,'START_LIST_JUN-ELI'!C:F,4,FALSE)</f>
        <v>#N/A</v>
      </c>
      <c r="E133" s="80"/>
      <c r="F133" s="169"/>
      <c r="G133" s="205" t="str">
        <f t="shared" si="1"/>
        <v xml:space="preserve"> </v>
      </c>
    </row>
    <row r="134" spans="1:7" hidden="1" x14ac:dyDescent="0.35">
      <c r="A134" s="245"/>
      <c r="B134" s="88">
        <v>129</v>
      </c>
      <c r="C134" s="91" t="e">
        <f>VLOOKUP(B:B,'START_LIST_JUN-ELI'!C:F,2,FALSE)</f>
        <v>#N/A</v>
      </c>
      <c r="D134" s="115" t="e">
        <f>VLOOKUP(B:B,'START_LIST_JUN-ELI'!C:F,4,FALSE)</f>
        <v>#N/A</v>
      </c>
      <c r="E134" s="80"/>
      <c r="F134" s="169"/>
      <c r="G134" s="205" t="str">
        <f t="shared" si="1"/>
        <v xml:space="preserve"> </v>
      </c>
    </row>
    <row r="135" spans="1:7" hidden="1" x14ac:dyDescent="0.35">
      <c r="A135" s="245"/>
      <c r="B135" s="88">
        <v>130</v>
      </c>
      <c r="C135" s="91" t="e">
        <f>VLOOKUP(B:B,'START_LIST_JUN-ELI'!C:F,2,FALSE)</f>
        <v>#N/A</v>
      </c>
      <c r="D135" s="115" t="e">
        <f>VLOOKUP(B:B,'START_LIST_JUN-ELI'!C:F,4,FALSE)</f>
        <v>#N/A</v>
      </c>
      <c r="E135" s="80"/>
      <c r="F135" s="169"/>
      <c r="G135" s="205" t="str">
        <f t="shared" si="1"/>
        <v xml:space="preserve"> </v>
      </c>
    </row>
    <row r="136" spans="1:7" hidden="1" x14ac:dyDescent="0.35">
      <c r="A136" s="245"/>
      <c r="B136" s="88">
        <v>131</v>
      </c>
      <c r="C136" s="91" t="e">
        <f>VLOOKUP(B:B,'START_LIST_JUN-ELI'!C:F,2,FALSE)</f>
        <v>#N/A</v>
      </c>
      <c r="D136" s="115" t="e">
        <f>VLOOKUP(B:B,'START_LIST_JUN-ELI'!C:F,4,FALSE)</f>
        <v>#N/A</v>
      </c>
      <c r="E136" s="80"/>
      <c r="F136" s="169"/>
      <c r="G136" s="205" t="str">
        <f t="shared" ref="G136:G154" si="2">IFERROR(AVERAGE(E136:F136)," ")</f>
        <v xml:space="preserve"> </v>
      </c>
    </row>
    <row r="137" spans="1:7" hidden="1" x14ac:dyDescent="0.35">
      <c r="A137" s="245"/>
      <c r="B137" s="88">
        <v>132</v>
      </c>
      <c r="C137" s="91" t="e">
        <f>VLOOKUP(B:B,'START_LIST_JUN-ELI'!C:F,2,FALSE)</f>
        <v>#N/A</v>
      </c>
      <c r="D137" s="115" t="e">
        <f>VLOOKUP(B:B,'START_LIST_JUN-ELI'!C:F,4,FALSE)</f>
        <v>#N/A</v>
      </c>
      <c r="E137" s="80"/>
      <c r="F137" s="169"/>
      <c r="G137" s="205" t="str">
        <f t="shared" si="2"/>
        <v xml:space="preserve"> </v>
      </c>
    </row>
    <row r="138" spans="1:7" hidden="1" x14ac:dyDescent="0.35">
      <c r="A138" s="245"/>
      <c r="B138" s="88">
        <v>133</v>
      </c>
      <c r="C138" s="91" t="e">
        <f>VLOOKUP(B:B,'START_LIST_JUN-ELI'!C:F,2,FALSE)</f>
        <v>#N/A</v>
      </c>
      <c r="D138" s="115" t="e">
        <f>VLOOKUP(B:B,'START_LIST_JUN-ELI'!C:F,4,FALSE)</f>
        <v>#N/A</v>
      </c>
      <c r="E138" s="80"/>
      <c r="F138" s="169"/>
      <c r="G138" s="205" t="str">
        <f t="shared" si="2"/>
        <v xml:space="preserve"> </v>
      </c>
    </row>
    <row r="139" spans="1:7" hidden="1" x14ac:dyDescent="0.35">
      <c r="A139" s="245"/>
      <c r="B139" s="88">
        <v>134</v>
      </c>
      <c r="C139" s="91" t="e">
        <f>VLOOKUP(B:B,'START_LIST_JUN-ELI'!C:F,2,FALSE)</f>
        <v>#N/A</v>
      </c>
      <c r="D139" s="115" t="e">
        <f>VLOOKUP(B:B,'START_LIST_JUN-ELI'!C:F,4,FALSE)</f>
        <v>#N/A</v>
      </c>
      <c r="E139" s="80"/>
      <c r="F139" s="169"/>
      <c r="G139" s="205" t="str">
        <f t="shared" si="2"/>
        <v xml:space="preserve"> </v>
      </c>
    </row>
    <row r="140" spans="1:7" hidden="1" x14ac:dyDescent="0.35">
      <c r="A140" s="245"/>
      <c r="B140" s="88">
        <v>135</v>
      </c>
      <c r="C140" s="91" t="e">
        <f>VLOOKUP(B:B,'START_LIST_JUN-ELI'!C:F,2,FALSE)</f>
        <v>#N/A</v>
      </c>
      <c r="D140" s="115" t="e">
        <f>VLOOKUP(B:B,'START_LIST_JUN-ELI'!C:F,4,FALSE)</f>
        <v>#N/A</v>
      </c>
      <c r="E140" s="80"/>
      <c r="F140" s="169"/>
      <c r="G140" s="205" t="str">
        <f t="shared" si="2"/>
        <v xml:space="preserve"> </v>
      </c>
    </row>
    <row r="141" spans="1:7" hidden="1" x14ac:dyDescent="0.35">
      <c r="A141" s="245"/>
      <c r="B141" s="88">
        <v>136</v>
      </c>
      <c r="C141" s="91" t="e">
        <f>VLOOKUP(B:B,'START_LIST_JUN-ELI'!C:F,2,FALSE)</f>
        <v>#N/A</v>
      </c>
      <c r="D141" s="115" t="e">
        <f>VLOOKUP(B:B,'START_LIST_JUN-ELI'!C:F,4,FALSE)</f>
        <v>#N/A</v>
      </c>
      <c r="E141" s="80"/>
      <c r="F141" s="169"/>
      <c r="G141" s="205" t="str">
        <f t="shared" si="2"/>
        <v xml:space="preserve"> </v>
      </c>
    </row>
    <row r="142" spans="1:7" hidden="1" x14ac:dyDescent="0.35">
      <c r="A142" s="245"/>
      <c r="B142" s="88">
        <v>137</v>
      </c>
      <c r="C142" s="91" t="e">
        <f>VLOOKUP(B:B,'START_LIST_JUN-ELI'!C:F,2,FALSE)</f>
        <v>#N/A</v>
      </c>
      <c r="D142" s="115" t="e">
        <f>VLOOKUP(B:B,'START_LIST_JUN-ELI'!C:F,4,FALSE)</f>
        <v>#N/A</v>
      </c>
      <c r="E142" s="80"/>
      <c r="F142" s="169"/>
      <c r="G142" s="205" t="str">
        <f t="shared" si="2"/>
        <v xml:space="preserve"> </v>
      </c>
    </row>
    <row r="143" spans="1:7" hidden="1" x14ac:dyDescent="0.35">
      <c r="A143" s="245"/>
      <c r="B143" s="88">
        <v>138</v>
      </c>
      <c r="C143" s="91" t="e">
        <f>VLOOKUP(B:B,'START_LIST_JUN-ELI'!C:F,2,FALSE)</f>
        <v>#N/A</v>
      </c>
      <c r="D143" s="115" t="e">
        <f>VLOOKUP(B:B,'START_LIST_JUN-ELI'!C:F,4,FALSE)</f>
        <v>#N/A</v>
      </c>
      <c r="E143" s="80"/>
      <c r="F143" s="169"/>
      <c r="G143" s="205" t="str">
        <f t="shared" si="2"/>
        <v xml:space="preserve"> </v>
      </c>
    </row>
    <row r="144" spans="1:7" hidden="1" x14ac:dyDescent="0.35">
      <c r="A144" s="245"/>
      <c r="B144" s="88">
        <v>139</v>
      </c>
      <c r="C144" s="91" t="e">
        <f>VLOOKUP(B:B,'START_LIST_JUN-ELI'!C:F,2,FALSE)</f>
        <v>#N/A</v>
      </c>
      <c r="D144" s="115" t="e">
        <f>VLOOKUP(B:B,'START_LIST_JUN-ELI'!C:F,4,FALSE)</f>
        <v>#N/A</v>
      </c>
      <c r="E144" s="80"/>
      <c r="F144" s="169"/>
      <c r="G144" s="205" t="str">
        <f t="shared" si="2"/>
        <v xml:space="preserve"> </v>
      </c>
    </row>
    <row r="145" spans="1:7" hidden="1" x14ac:dyDescent="0.35">
      <c r="A145" s="245"/>
      <c r="B145" s="88">
        <v>140</v>
      </c>
      <c r="C145" s="91" t="e">
        <f>VLOOKUP(B:B,'START_LIST_JUN-ELI'!C:F,2,FALSE)</f>
        <v>#N/A</v>
      </c>
      <c r="D145" s="115" t="e">
        <f>VLOOKUP(B:B,'START_LIST_JUN-ELI'!C:F,4,FALSE)</f>
        <v>#N/A</v>
      </c>
      <c r="E145" s="80"/>
      <c r="F145" s="169"/>
      <c r="G145" s="205" t="str">
        <f t="shared" si="2"/>
        <v xml:space="preserve"> </v>
      </c>
    </row>
    <row r="146" spans="1:7" hidden="1" x14ac:dyDescent="0.35">
      <c r="A146" s="245"/>
      <c r="B146" s="88">
        <v>141</v>
      </c>
      <c r="C146" s="91" t="e">
        <f>VLOOKUP(B:B,'START_LIST_JUN-ELI'!C:F,2,FALSE)</f>
        <v>#N/A</v>
      </c>
      <c r="D146" s="115" t="e">
        <f>VLOOKUP(B:B,'START_LIST_JUN-ELI'!C:F,4,FALSE)</f>
        <v>#N/A</v>
      </c>
      <c r="E146" s="80"/>
      <c r="F146" s="169"/>
      <c r="G146" s="205" t="str">
        <f t="shared" si="2"/>
        <v xml:space="preserve"> </v>
      </c>
    </row>
    <row r="147" spans="1:7" hidden="1" x14ac:dyDescent="0.35">
      <c r="A147" s="245"/>
      <c r="B147" s="88">
        <v>142</v>
      </c>
      <c r="C147" s="91" t="e">
        <f>VLOOKUP(B:B,'START_LIST_JUN-ELI'!C:F,2,FALSE)</f>
        <v>#N/A</v>
      </c>
      <c r="D147" s="115" t="e">
        <f>VLOOKUP(B:B,'START_LIST_JUN-ELI'!C:F,4,FALSE)</f>
        <v>#N/A</v>
      </c>
      <c r="E147" s="80"/>
      <c r="F147" s="169"/>
      <c r="G147" s="205" t="str">
        <f t="shared" si="2"/>
        <v xml:space="preserve"> </v>
      </c>
    </row>
    <row r="148" spans="1:7" hidden="1" x14ac:dyDescent="0.35">
      <c r="A148" s="245"/>
      <c r="B148" s="88">
        <v>143</v>
      </c>
      <c r="C148" s="91" t="e">
        <f>VLOOKUP(B:B,'START_LIST_JUN-ELI'!C:F,2,FALSE)</f>
        <v>#N/A</v>
      </c>
      <c r="D148" s="115" t="e">
        <f>VLOOKUP(B:B,'START_LIST_JUN-ELI'!C:F,4,FALSE)</f>
        <v>#N/A</v>
      </c>
      <c r="E148" s="80"/>
      <c r="F148" s="169"/>
      <c r="G148" s="205" t="str">
        <f t="shared" si="2"/>
        <v xml:space="preserve"> </v>
      </c>
    </row>
    <row r="149" spans="1:7" hidden="1" x14ac:dyDescent="0.35">
      <c r="A149" s="245"/>
      <c r="B149" s="88">
        <v>144</v>
      </c>
      <c r="C149" s="91" t="e">
        <f>VLOOKUP(B:B,'START_LIST_JUN-ELI'!C:F,2,FALSE)</f>
        <v>#N/A</v>
      </c>
      <c r="D149" s="115" t="e">
        <f>VLOOKUP(B:B,'START_LIST_JUN-ELI'!C:F,4,FALSE)</f>
        <v>#N/A</v>
      </c>
      <c r="E149" s="80"/>
      <c r="F149" s="169"/>
      <c r="G149" s="205" t="str">
        <f t="shared" si="2"/>
        <v xml:space="preserve"> </v>
      </c>
    </row>
    <row r="150" spans="1:7" hidden="1" x14ac:dyDescent="0.35">
      <c r="A150" s="245"/>
      <c r="B150" s="88">
        <v>145</v>
      </c>
      <c r="C150" s="91" t="e">
        <f>VLOOKUP(B:B,'START_LIST_JUN-ELI'!C:F,2,FALSE)</f>
        <v>#N/A</v>
      </c>
      <c r="D150" s="115" t="e">
        <f>VLOOKUP(B:B,'START_LIST_JUN-ELI'!C:F,4,FALSE)</f>
        <v>#N/A</v>
      </c>
      <c r="E150" s="80"/>
      <c r="F150" s="169"/>
      <c r="G150" s="205" t="str">
        <f t="shared" si="2"/>
        <v xml:space="preserve"> </v>
      </c>
    </row>
    <row r="151" spans="1:7" hidden="1" x14ac:dyDescent="0.35">
      <c r="A151" s="245"/>
      <c r="B151" s="88">
        <v>146</v>
      </c>
      <c r="C151" s="91" t="e">
        <f>VLOOKUP(B:B,'START_LIST_JUN-ELI'!C:F,2,FALSE)</f>
        <v>#N/A</v>
      </c>
      <c r="D151" s="115" t="e">
        <f>VLOOKUP(B:B,'START_LIST_JUN-ELI'!C:F,4,FALSE)</f>
        <v>#N/A</v>
      </c>
      <c r="E151" s="80"/>
      <c r="F151" s="169"/>
      <c r="G151" s="205" t="str">
        <f t="shared" si="2"/>
        <v xml:space="preserve"> </v>
      </c>
    </row>
    <row r="152" spans="1:7" hidden="1" x14ac:dyDescent="0.35">
      <c r="A152" s="245"/>
      <c r="B152" s="88">
        <v>147</v>
      </c>
      <c r="C152" s="91" t="e">
        <f>VLOOKUP(B:B,'START_LIST_JUN-ELI'!C:F,2,FALSE)</f>
        <v>#N/A</v>
      </c>
      <c r="D152" s="115" t="e">
        <f>VLOOKUP(B:B,'START_LIST_JUN-ELI'!C:F,4,FALSE)</f>
        <v>#N/A</v>
      </c>
      <c r="E152" s="80"/>
      <c r="F152" s="169"/>
      <c r="G152" s="205" t="str">
        <f t="shared" si="2"/>
        <v xml:space="preserve"> </v>
      </c>
    </row>
    <row r="153" spans="1:7" hidden="1" x14ac:dyDescent="0.35">
      <c r="A153" s="245"/>
      <c r="B153" s="88">
        <v>148</v>
      </c>
      <c r="C153" s="91" t="e">
        <f>VLOOKUP(B:B,'START_LIST_JUN-ELI'!C:F,2,FALSE)</f>
        <v>#N/A</v>
      </c>
      <c r="D153" s="115" t="e">
        <f>VLOOKUP(B:B,'START_LIST_JUN-ELI'!C:F,4,FALSE)</f>
        <v>#N/A</v>
      </c>
      <c r="E153" s="80"/>
      <c r="F153" s="169"/>
      <c r="G153" s="205" t="str">
        <f t="shared" si="2"/>
        <v xml:space="preserve"> </v>
      </c>
    </row>
    <row r="154" spans="1:7" hidden="1" x14ac:dyDescent="0.35">
      <c r="A154" s="245"/>
      <c r="B154" s="88">
        <v>149</v>
      </c>
      <c r="C154" s="91" t="e">
        <f>VLOOKUP(B:B,'START_LIST_JUN-ELI'!C:F,2,FALSE)</f>
        <v>#N/A</v>
      </c>
      <c r="D154" s="115" t="e">
        <f>VLOOKUP(B:B,'START_LIST_JUN-ELI'!C:F,4,FALSE)</f>
        <v>#N/A</v>
      </c>
      <c r="E154" s="80"/>
      <c r="F154" s="169"/>
      <c r="G154" s="205" t="str">
        <f t="shared" si="2"/>
        <v xml:space="preserve"> </v>
      </c>
    </row>
  </sheetData>
  <sheetProtection algorithmName="SHA-512" hashValue="vi7xVrJYXcgPad8fwUMiKONKyU0NycUkvhMRU/tLXviw0JkS8gVhJybnxmYcFJdrZo/dnQ5cu2whikE3WhLD+w==" saltValue="ElfELwFL42u2avmWWenZ4g==" spinCount="100000" sheet="1" objects="1" scenarios="1"/>
  <mergeCells count="5">
    <mergeCell ref="A4:A5"/>
    <mergeCell ref="E3:F3"/>
    <mergeCell ref="B4:B5"/>
    <mergeCell ref="C4:C5"/>
    <mergeCell ref="D4:D5"/>
  </mergeCells>
  <conditionalFormatting sqref="C6:D154">
    <cfRule type="expression" dxfId="10" priority="1">
      <formula>$H6="x"</formula>
    </cfRule>
  </conditionalFormatting>
  <pageMargins left="0.7" right="0.7" top="0.78740157499999996" bottom="0.78740157499999996" header="0.3" footer="0.3"/>
  <pageSetup paperSize="9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C4D48309D723840A36B573A8D254BCC" ma:contentTypeVersion="17" ma:contentTypeDescription="Ein neues Dokument erstellen." ma:contentTypeScope="" ma:versionID="e50e2030867d494bcb28fde8b21d6147">
  <xsd:schema xmlns:xsd="http://www.w3.org/2001/XMLSchema" xmlns:xs="http://www.w3.org/2001/XMLSchema" xmlns:p="http://schemas.microsoft.com/office/2006/metadata/properties" xmlns:ns2="eb01436f-b047-4121-aacd-19f278be3ac8" xmlns:ns3="30756319-1c36-4a90-b238-439e3c9e651f" targetNamespace="http://schemas.microsoft.com/office/2006/metadata/properties" ma:root="true" ma:fieldsID="4b89b0c61e0ff96551168071222d063b" ns2:_="" ns3:_="">
    <xsd:import namespace="eb01436f-b047-4121-aacd-19f278be3ac8"/>
    <xsd:import namespace="30756319-1c36-4a90-b238-439e3c9e651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01436f-b047-4121-aacd-19f278be3a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Bildmarkierungen" ma:readOnly="false" ma:fieldId="{5cf76f15-5ced-4ddc-b409-7134ff3c332f}" ma:taxonomyMulti="true" ma:sspId="1d8a1a72-0add-429b-a9e8-31ee51de92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756319-1c36-4a90-b238-439e3c9e651f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e47db179-f9a6-4044-8c69-a94ccee99376}" ma:internalName="TaxCatchAll" ma:showField="CatchAllData" ma:web="30756319-1c36-4a90-b238-439e3c9e651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FC43111-F0DD-4DCA-A126-287C93737FC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66881EF-B616-465C-AAAD-28EF505704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01436f-b047-4121-aacd-19f278be3ac8"/>
    <ds:schemaRef ds:uri="30756319-1c36-4a90-b238-439e3c9e65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5</vt:i4>
      </vt:variant>
    </vt:vector>
  </HeadingPairs>
  <TitlesOfParts>
    <vt:vector size="22" baseType="lpstr">
      <vt:lpstr>Grids_JUN-ELI_2025</vt:lpstr>
      <vt:lpstr>RANKING_JUN-ELI</vt:lpstr>
      <vt:lpstr>GRIDS</vt:lpstr>
      <vt:lpstr>START_LIST_JUN-ELI</vt:lpstr>
      <vt:lpstr>TOTAL_PISTE_2025_JUN-ELI</vt:lpstr>
      <vt:lpstr>Upper-Lower body</vt:lpstr>
      <vt:lpstr>Core Strength</vt:lpstr>
      <vt:lpstr>Flex-Extension</vt:lpstr>
      <vt:lpstr>Stand Leg Ext</vt:lpstr>
      <vt:lpstr>Basic Acro</vt:lpstr>
      <vt:lpstr>Propulsion combination</vt:lpstr>
      <vt:lpstr>Bodyboost Baracuda</vt:lpstr>
      <vt:lpstr>Height</vt:lpstr>
      <vt:lpstr>Flexibility_Water_1</vt:lpstr>
      <vt:lpstr>Flexibility_Water_2</vt:lpstr>
      <vt:lpstr>Routine Set</vt:lpstr>
      <vt:lpstr>Figures</vt:lpstr>
      <vt:lpstr>'Bodyboost Baracuda'!Druckbereich</vt:lpstr>
      <vt:lpstr>Flexibility_Water_1!Druckbereich</vt:lpstr>
      <vt:lpstr>'Routine Set'!Druckbereich</vt:lpstr>
      <vt:lpstr>'START_LIST_JUN-ELI'!Druckbereich</vt:lpstr>
      <vt:lpstr>'Upper-Lower body'!Druckbereich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Nicola</dc:creator>
  <cp:keywords/>
  <dc:description/>
  <cp:lastModifiedBy>Nydegger Michelle</cp:lastModifiedBy>
  <cp:revision/>
  <cp:lastPrinted>2025-07-19T15:40:48Z</cp:lastPrinted>
  <dcterms:created xsi:type="dcterms:W3CDTF">2018-05-18T16:39:34Z</dcterms:created>
  <dcterms:modified xsi:type="dcterms:W3CDTF">2025-07-19T15:41:03Z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889840f-e428-42c8-a694-47218a3f709b_Enabled">
    <vt:lpwstr>true</vt:lpwstr>
  </property>
  <property fmtid="{D5CDD505-2E9C-101B-9397-08002B2CF9AE}" pid="3" name="MSIP_Label_7889840f-e428-42c8-a694-47218a3f709b_SetDate">
    <vt:lpwstr>2025-01-28T10:58:07Z</vt:lpwstr>
  </property>
  <property fmtid="{D5CDD505-2E9C-101B-9397-08002B2CF9AE}" pid="4" name="MSIP_Label_7889840f-e428-42c8-a694-47218a3f709b_Method">
    <vt:lpwstr>Privileged</vt:lpwstr>
  </property>
  <property fmtid="{D5CDD505-2E9C-101B-9397-08002B2CF9AE}" pid="5" name="MSIP_Label_7889840f-e428-42c8-a694-47218a3f709b_Name">
    <vt:lpwstr>Public</vt:lpwstr>
  </property>
  <property fmtid="{D5CDD505-2E9C-101B-9397-08002B2CF9AE}" pid="6" name="MSIP_Label_7889840f-e428-42c8-a694-47218a3f709b_SiteId">
    <vt:lpwstr>97c2d53f-39c0-4201-9dce-14fe95f05da6</vt:lpwstr>
  </property>
  <property fmtid="{D5CDD505-2E9C-101B-9397-08002B2CF9AE}" pid="7" name="MSIP_Label_7889840f-e428-42c8-a694-47218a3f709b_ActionId">
    <vt:lpwstr>0d2f2d12-96fe-44d6-8a62-69efec607a8c</vt:lpwstr>
  </property>
  <property fmtid="{D5CDD505-2E9C-101B-9397-08002B2CF9AE}" pid="8" name="MSIP_Label_7889840f-e428-42c8-a694-47218a3f709b_ContentBits">
    <vt:lpwstr>0</vt:lpwstr>
  </property>
</Properties>
</file>